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ysa\Downloads\"/>
    </mc:Choice>
  </mc:AlternateContent>
  <xr:revisionPtr revIDLastSave="0" documentId="13_ncr:1_{756A4FA9-7B22-49F8-853E-21C2CA55594F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Ejecucion presupuestaria" sheetId="2" r:id="rId2"/>
    <sheet name="P3 Ejecucion 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2" l="1"/>
  <c r="F12" i="2"/>
  <c r="J85" i="2" l="1"/>
  <c r="H85" i="2"/>
  <c r="N36" i="2" l="1"/>
  <c r="T21" i="2"/>
  <c r="T19" i="2" l="1"/>
  <c r="T14" i="2"/>
  <c r="T37" i="2" l="1"/>
  <c r="K85" i="2"/>
  <c r="T29" i="2"/>
  <c r="T26" i="2"/>
  <c r="T25" i="2"/>
  <c r="P15" i="2" l="1"/>
  <c r="P16" i="2"/>
  <c r="P24" i="2"/>
  <c r="P27" i="2"/>
  <c r="P36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6" i="2"/>
  <c r="P58" i="2"/>
  <c r="P60" i="2"/>
  <c r="P61" i="2"/>
  <c r="P62" i="2"/>
  <c r="P63" i="2"/>
  <c r="P47" i="2" l="1"/>
  <c r="P38" i="2"/>
  <c r="F54" i="2"/>
  <c r="F18" i="2"/>
  <c r="F88" i="2"/>
  <c r="F87" i="2"/>
  <c r="F86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H27" i="3" l="1"/>
  <c r="M15" i="2"/>
  <c r="N15" i="2"/>
  <c r="O15" i="2"/>
  <c r="Q15" i="2"/>
  <c r="R15" i="2"/>
  <c r="S15" i="2"/>
  <c r="M16" i="2"/>
  <c r="N16" i="2"/>
  <c r="O16" i="2"/>
  <c r="R16" i="2"/>
  <c r="S16" i="2"/>
  <c r="R17" i="2"/>
  <c r="S17" i="2"/>
  <c r="M24" i="2"/>
  <c r="N24" i="2"/>
  <c r="O24" i="2"/>
  <c r="O18" i="2" s="1"/>
  <c r="Q24" i="2"/>
  <c r="R24" i="2"/>
  <c r="S24" i="2"/>
  <c r="M27" i="2"/>
  <c r="N27" i="2"/>
  <c r="O27" i="2"/>
  <c r="Q27" i="2"/>
  <c r="R27" i="2"/>
  <c r="S27" i="2"/>
  <c r="R30" i="2"/>
  <c r="M36" i="2"/>
  <c r="O36" i="2"/>
  <c r="Q36" i="2"/>
  <c r="R36" i="2"/>
  <c r="S36" i="2"/>
  <c r="N56" i="2"/>
  <c r="Q56" i="2"/>
  <c r="S56" i="2"/>
  <c r="O57" i="2"/>
  <c r="S57" i="2"/>
  <c r="O58" i="2"/>
  <c r="T58" i="2" s="1"/>
  <c r="Q58" i="2"/>
  <c r="R58" i="2"/>
  <c r="S58" i="2"/>
  <c r="S59" i="2"/>
  <c r="N60" i="2"/>
  <c r="O60" i="2"/>
  <c r="Q60" i="2"/>
  <c r="R60" i="2"/>
  <c r="S60" i="2"/>
  <c r="N61" i="2"/>
  <c r="O61" i="2"/>
  <c r="Q61" i="2"/>
  <c r="R61" i="2"/>
  <c r="S61" i="2"/>
  <c r="N62" i="2"/>
  <c r="O62" i="2"/>
  <c r="Q62" i="2"/>
  <c r="R62" i="2"/>
  <c r="S62" i="2"/>
  <c r="N63" i="2"/>
  <c r="O63" i="2"/>
  <c r="Q63" i="2"/>
  <c r="R63" i="2"/>
  <c r="S63" i="2"/>
  <c r="R12" i="2" l="1"/>
  <c r="T36" i="2"/>
  <c r="F63" i="2"/>
  <c r="F62" i="2"/>
  <c r="F61" i="2"/>
  <c r="F36" i="2"/>
  <c r="F28" i="2" s="1"/>
  <c r="F27" i="2"/>
  <c r="F15" i="2"/>
  <c r="O11" i="3"/>
  <c r="N27" i="3"/>
  <c r="N17" i="3"/>
  <c r="N11" i="3"/>
  <c r="N53" i="3"/>
  <c r="N10" i="3" l="1"/>
  <c r="L17" i="3" l="1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I53" i="3" l="1"/>
  <c r="H53" i="3"/>
  <c r="H17" i="3"/>
  <c r="H11" i="3"/>
  <c r="G53" i="3"/>
  <c r="D53" i="3"/>
  <c r="E53" i="3"/>
  <c r="F53" i="3"/>
  <c r="J53" i="3"/>
  <c r="K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36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L48" i="2"/>
  <c r="M48" i="2"/>
  <c r="N48" i="2"/>
  <c r="O48" i="2"/>
  <c r="Q48" i="2"/>
  <c r="R48" i="2"/>
  <c r="L49" i="2"/>
  <c r="M49" i="2"/>
  <c r="N49" i="2"/>
  <c r="O49" i="2"/>
  <c r="Q49" i="2"/>
  <c r="R49" i="2"/>
  <c r="L50" i="2"/>
  <c r="M50" i="2"/>
  <c r="N50" i="2"/>
  <c r="O50" i="2"/>
  <c r="Q50" i="2"/>
  <c r="R50" i="2"/>
  <c r="L51" i="2"/>
  <c r="M51" i="2"/>
  <c r="N51" i="2"/>
  <c r="O51" i="2"/>
  <c r="Q51" i="2"/>
  <c r="R51" i="2"/>
  <c r="L52" i="2"/>
  <c r="M52" i="2"/>
  <c r="N52" i="2"/>
  <c r="O52" i="2"/>
  <c r="Q52" i="2"/>
  <c r="R52" i="2"/>
  <c r="L53" i="2"/>
  <c r="M53" i="2"/>
  <c r="N53" i="2"/>
  <c r="O53" i="2"/>
  <c r="Q53" i="2"/>
  <c r="R53" i="2"/>
  <c r="S39" i="2"/>
  <c r="S40" i="2"/>
  <c r="S41" i="2"/>
  <c r="S42" i="2"/>
  <c r="S43" i="2"/>
  <c r="S44" i="2"/>
  <c r="S45" i="2"/>
  <c r="S46" i="2"/>
  <c r="L39" i="2"/>
  <c r="M39" i="2"/>
  <c r="N39" i="2"/>
  <c r="O39" i="2"/>
  <c r="Q39" i="2"/>
  <c r="R39" i="2"/>
  <c r="L40" i="2"/>
  <c r="T40" i="2" s="1"/>
  <c r="M40" i="2"/>
  <c r="N40" i="2"/>
  <c r="O40" i="2"/>
  <c r="Q40" i="2"/>
  <c r="R40" i="2"/>
  <c r="L41" i="2"/>
  <c r="M41" i="2"/>
  <c r="N41" i="2"/>
  <c r="O41" i="2"/>
  <c r="Q41" i="2"/>
  <c r="R41" i="2"/>
  <c r="L42" i="2"/>
  <c r="M42" i="2"/>
  <c r="N42" i="2"/>
  <c r="O42" i="2"/>
  <c r="Q42" i="2"/>
  <c r="R42" i="2"/>
  <c r="L43" i="2"/>
  <c r="M43" i="2"/>
  <c r="N43" i="2"/>
  <c r="O43" i="2"/>
  <c r="Q43" i="2"/>
  <c r="R43" i="2"/>
  <c r="L44" i="2"/>
  <c r="T44" i="2" s="1"/>
  <c r="M44" i="2"/>
  <c r="N44" i="2"/>
  <c r="O44" i="2"/>
  <c r="Q44" i="2"/>
  <c r="R44" i="2"/>
  <c r="L45" i="2"/>
  <c r="M45" i="2"/>
  <c r="N45" i="2"/>
  <c r="O45" i="2"/>
  <c r="Q45" i="2"/>
  <c r="R45" i="2"/>
  <c r="L46" i="2"/>
  <c r="T46" i="2" s="1"/>
  <c r="M46" i="2"/>
  <c r="N46" i="2"/>
  <c r="O46" i="2"/>
  <c r="Q46" i="2"/>
  <c r="R46" i="2"/>
  <c r="T42" i="2" l="1"/>
  <c r="T51" i="2"/>
  <c r="T49" i="2"/>
  <c r="T45" i="2"/>
  <c r="T43" i="2"/>
  <c r="T41" i="2"/>
  <c r="T39" i="2"/>
  <c r="T50" i="2"/>
  <c r="T48" i="2"/>
  <c r="T52" i="2"/>
  <c r="F41" i="2"/>
  <c r="F52" i="2"/>
  <c r="F46" i="2"/>
  <c r="F40" i="2"/>
  <c r="F51" i="2"/>
  <c r="F45" i="2"/>
  <c r="F39" i="2"/>
  <c r="F50" i="2"/>
  <c r="F44" i="2"/>
  <c r="F49" i="2"/>
  <c r="F43" i="2"/>
  <c r="F48" i="2"/>
  <c r="F42" i="2"/>
  <c r="F53" i="2"/>
  <c r="T53" i="2"/>
  <c r="P37" i="3"/>
  <c r="P46" i="3"/>
  <c r="T63" i="2"/>
  <c r="T62" i="2"/>
  <c r="S54" i="2"/>
  <c r="T22" i="2"/>
  <c r="D71" i="1"/>
  <c r="D68" i="1"/>
  <c r="D63" i="1"/>
  <c r="D53" i="1"/>
  <c r="D45" i="1"/>
  <c r="D37" i="1"/>
  <c r="D27" i="1"/>
  <c r="D17" i="1"/>
  <c r="D11" i="1"/>
  <c r="D75" i="1" l="1"/>
  <c r="D88" i="1" s="1"/>
  <c r="D10" i="1"/>
  <c r="T28" i="2"/>
  <c r="S47" i="2"/>
  <c r="S38" i="2"/>
  <c r="R47" i="2"/>
  <c r="R38" i="2"/>
  <c r="Q47" i="2"/>
  <c r="Q38" i="2"/>
  <c r="O47" i="2" l="1"/>
  <c r="O38" i="2"/>
  <c r="O85" i="2" s="1"/>
  <c r="N47" i="2" l="1"/>
  <c r="N38" i="2"/>
  <c r="N85" i="2" s="1"/>
  <c r="L47" i="2"/>
  <c r="M47" i="2"/>
  <c r="M38" i="2" s="1"/>
  <c r="M85" i="2" s="1"/>
  <c r="T47" i="2" l="1"/>
  <c r="L38" i="2"/>
  <c r="F47" i="2"/>
  <c r="P61" i="3"/>
  <c r="P60" i="3"/>
  <c r="P59" i="3"/>
  <c r="P58" i="3"/>
  <c r="P57" i="3"/>
  <c r="P56" i="3"/>
  <c r="P55" i="3"/>
  <c r="P54" i="3"/>
  <c r="P35" i="3"/>
  <c r="P34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5" i="3"/>
  <c r="P24" i="3"/>
  <c r="P23" i="3"/>
  <c r="P22" i="3"/>
  <c r="P21" i="3"/>
  <c r="P20" i="3"/>
  <c r="P19" i="3"/>
  <c r="P18" i="3"/>
  <c r="O17" i="3"/>
  <c r="M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F11" i="3"/>
  <c r="E11" i="3"/>
  <c r="D11" i="3"/>
  <c r="F38" i="2" l="1"/>
  <c r="L85" i="2"/>
  <c r="T38" i="2"/>
  <c r="K10" i="3"/>
  <c r="D10" i="3"/>
  <c r="O10" i="3"/>
  <c r="P27" i="3"/>
  <c r="F10" i="3"/>
  <c r="E10" i="3"/>
  <c r="G10" i="3"/>
  <c r="I10" i="3"/>
  <c r="J10" i="3"/>
  <c r="M10" i="3"/>
  <c r="L10" i="3"/>
  <c r="P17" i="3"/>
  <c r="P11" i="3"/>
  <c r="T61" i="2"/>
  <c r="T60" i="2"/>
  <c r="T57" i="2"/>
  <c r="T56" i="2"/>
  <c r="T55" i="2"/>
  <c r="T30" i="2"/>
  <c r="T31" i="2"/>
  <c r="T32" i="2"/>
  <c r="T33" i="2"/>
  <c r="T34" i="2"/>
  <c r="T35" i="2"/>
  <c r="T20" i="2"/>
  <c r="T23" i="2"/>
  <c r="T24" i="2"/>
  <c r="T27" i="2"/>
  <c r="T15" i="2"/>
  <c r="T16" i="2"/>
  <c r="T17" i="2"/>
  <c r="T13" i="2"/>
  <c r="R18" i="2"/>
  <c r="S12" i="2"/>
  <c r="S85" i="2" s="1"/>
  <c r="R85" i="2" l="1"/>
  <c r="T18" i="2"/>
  <c r="T12" i="2"/>
  <c r="P84" i="3"/>
  <c r="Q85" i="2"/>
  <c r="P85" i="2"/>
  <c r="T54" i="2"/>
  <c r="P10" i="3"/>
  <c r="G85" i="2"/>
  <c r="T85" i="2" l="1"/>
</calcChain>
</file>

<file path=xl/sharedStrings.xml><?xml version="1.0" encoding="utf-8"?>
<sst xmlns="http://schemas.openxmlformats.org/spreadsheetml/2006/main" count="290" uniqueCount="124">
  <si>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</si>
  <si>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</si>
  <si>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</si>
  <si>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</si>
  <si>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</si>
  <si>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</si>
  <si>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</si>
  <si>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</si>
  <si>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</si>
  <si>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</si>
  <si>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</si>
  <si>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</si>
  <si>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</si>
  <si>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</si>
  <si>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</si>
  <si>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</si>
  <si>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</si>
  <si>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</si>
  <si>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</si>
  <si>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</si>
  <si>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</si>
  <si>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</si>
  <si>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</si>
  <si>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</si>
  <si>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</si>
  <si>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</si>
  <si>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</si>
  <si>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</si>
  <si>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</si>
  <si>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</si>
  <si>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</si>
  <si>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</si>
  <si>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</si>
  <si>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</si>
  <si>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</si>
  <si>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</si>
  <si>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</si>
  <si>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</si>
  <si>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</si>
  <si>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</si>
  <si>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</si>
  <si>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</si>
  <si>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</si>
  <si>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</si>
  <si>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</si>
  <si>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</si>
  <si>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</si>
  <si>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</si>
  <si>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</si>
  <si>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</si>
  <si>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</si>
  <si>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</si>
  <si>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</si>
  <si>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</si>
  <si>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</si>
  <si>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</si>
  <si>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</si>
  <si>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</si>
  <si>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</si>
  <si>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</si>
  <si>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</si>
  <si>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</si>
  <si>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</si>
  <si>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</si>
  <si>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</si>
  <si>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</si>
  <si>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</si>
  <si>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</si>
  <si>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</si>
  <si>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</si>
  <si>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</si>
  <si>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</si>
  <si>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</si>
  <si>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</si>
  <si>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</si>
  <si>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</si>
  <si>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</si>
  <si>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</si>
  <si>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</si>
  <si>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</si>
  <si>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</si>
  <si>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</si>
  <si>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</si>
  <si>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</si>
  <si>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</si>
  <si>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</si>
  <si>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</si>
  <si>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</si>
  <si>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</si>
  <si>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</si>
  <si>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</si>
  <si>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</si>
  <si>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</si>
  <si>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</si>
  <si>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</si>
  <si>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</si>
  <si>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</si>
  <si>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</si>
  <si>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</si>
  <si>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</si>
  <si>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</si>
  <si>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</si>
  <si>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</si>
  <si>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</si>
  <si>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</si>
  <si>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</si>
  <si>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</si>
  <si>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</si>
  <si>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Coordinadora de Presupuesto</t>
  </si>
  <si>
    <t>Subdirección Planificación y Conocimientos</t>
  </si>
  <si>
    <t>Hospital Universitario Maternidad Nuestra Señora de la Altagracia</t>
  </si>
  <si>
    <t xml:space="preserve">Fuente: </t>
  </si>
  <si>
    <t>Lic. Reolinda A. Feliz</t>
  </si>
  <si>
    <t>Sub. Directora Administrativa</t>
  </si>
  <si>
    <t xml:space="preserve">    </t>
  </si>
  <si>
    <t>Sept</t>
  </si>
  <si>
    <t>Oct.</t>
  </si>
  <si>
    <t>Nov.</t>
  </si>
  <si>
    <t xml:space="preserve"> </t>
  </si>
  <si>
    <t>2.2.9 - OTRAS CONTRATACIONES DE SERV.</t>
  </si>
  <si>
    <t>Dic.</t>
  </si>
  <si>
    <t>Año 2025</t>
  </si>
  <si>
    <t>3.1.1.2.05</t>
  </si>
  <si>
    <t xml:space="preserve">Ejecución de Gasto y Aplicaciones financieras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</si>
</sst>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5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3" fillId="0" borderId="8" xfId="0" applyFont="1" applyBorder="1"/>
    <xf numFmtId="0" fontId="0" fillId="0" borderId="9" xfId="0" applyBorder="1"/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43" fontId="13" fillId="0" borderId="1" xfId="1" applyFont="1" applyBorder="1" applyAlignment="1">
      <alignment horizontal="left" vertical="center" wrapText="1"/>
    </xf>
    <xf numFmtId="43" fontId="0" fillId="0" borderId="0" xfId="0" applyNumberFormat="1" applyAlignment="1">
      <alignment wrapText="1"/>
    </xf>
    <xf numFmtId="43" fontId="14" fillId="5" borderId="2" xfId="0" applyNumberFormat="1" applyFont="1" applyFill="1" applyBorder="1"/>
    <xf numFmtId="0" fontId="15" fillId="7" borderId="0" xfId="0" applyFont="1" applyFill="1"/>
    <xf numFmtId="43" fontId="13" fillId="3" borderId="1" xfId="1" applyFont="1" applyFill="1" applyBorder="1" applyAlignment="1">
      <alignment horizontal="left" vertical="center" wrapText="1"/>
    </xf>
    <xf numFmtId="43" fontId="0" fillId="3" borderId="0" xfId="0" applyNumberFormat="1" applyFill="1"/>
    <xf numFmtId="43" fontId="3" fillId="3" borderId="1" xfId="1" applyFont="1" applyFill="1" applyBorder="1" applyAlignment="1">
      <alignment horizontal="left" vertical="center" wrapText="1"/>
    </xf>
    <xf numFmtId="43" fontId="16" fillId="5" borderId="2" xfId="0" applyNumberFormat="1" applyFont="1" applyFill="1" applyBorder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 indent="1"/>
    </xf>
    <xf numFmtId="0" fontId="0" fillId="0" borderId="15" xfId="0" applyBorder="1" applyAlignment="1">
      <alignment horizontal="left" indent="2"/>
    </xf>
    <xf numFmtId="0" fontId="0" fillId="0" borderId="15" xfId="0" applyBorder="1" applyAlignment="1">
      <alignment horizontal="left" wrapText="1" indent="2"/>
    </xf>
    <xf numFmtId="0" fontId="0" fillId="0" borderId="15" xfId="0" applyBorder="1" applyAlignment="1">
      <alignment horizontal="left" wrapText="1"/>
    </xf>
    <xf numFmtId="0" fontId="3" fillId="0" borderId="15" xfId="0" applyFont="1" applyBorder="1" applyAlignment="1">
      <alignment horizontal="left"/>
    </xf>
    <xf numFmtId="0" fontId="14" fillId="5" borderId="16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/>
    </xf>
    <xf numFmtId="165" fontId="3" fillId="3" borderId="10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left" wrapText="1" indent="1"/>
    </xf>
    <xf numFmtId="43" fontId="17" fillId="0" borderId="0" xfId="0" applyNumberFormat="1" applyFont="1"/>
    <xf numFmtId="43" fontId="18" fillId="0" borderId="0" xfId="1" applyFont="1"/>
    <xf numFmtId="43" fontId="17" fillId="0" borderId="0" xfId="1" applyFont="1"/>
    <xf numFmtId="43" fontId="18" fillId="0" borderId="0" xfId="0" applyNumberFormat="1" applyFont="1"/>
    <xf numFmtId="43" fontId="17" fillId="0" borderId="1" xfId="0" applyNumberFormat="1" applyFont="1" applyBorder="1"/>
    <xf numFmtId="43" fontId="18" fillId="0" borderId="0" xfId="1" applyFont="1" applyAlignment="1">
      <alignment wrapText="1"/>
    </xf>
    <xf numFmtId="43" fontId="19" fillId="7" borderId="1" xfId="1" applyFont="1" applyFill="1" applyBorder="1" applyAlignment="1">
      <alignment horizontal="left" vertical="center" wrapText="1"/>
    </xf>
    <xf numFmtId="43" fontId="20" fillId="0" borderId="1" xfId="1" applyFont="1" applyBorder="1" applyAlignment="1">
      <alignment horizontal="left" vertical="center" wrapText="1"/>
    </xf>
    <xf numFmtId="43" fontId="21" fillId="7" borderId="1" xfId="1" applyFont="1" applyFill="1" applyBorder="1" applyAlignment="1">
      <alignment horizontal="left" vertical="center" wrapText="1"/>
    </xf>
    <xf numFmtId="43" fontId="19" fillId="0" borderId="1" xfId="1" applyFont="1" applyBorder="1" applyAlignment="1">
      <alignment horizontal="left" vertical="center" wrapText="1"/>
    </xf>
    <xf numFmtId="0" fontId="22" fillId="0" borderId="0" xfId="0" applyFont="1"/>
    <xf numFmtId="0" fontId="23" fillId="0" borderId="0" xfId="0" applyFont="1"/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12" fillId="0" borderId="0" xfId="0" applyFont="1" applyAlignment="1">
      <alignment horizontal="center" vertical="top"/>
    </xf>
    <xf numFmtId="0" fontId="3" fillId="3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43" fontId="3" fillId="8" borderId="10" xfId="1" applyFont="1" applyFill="1" applyBorder="1" applyAlignment="1">
      <alignment horizontal="center" vertical="center" wrapText="1"/>
    </xf>
    <xf numFmtId="43" fontId="17" fillId="8" borderId="1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FF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0</xdr:row>
      <xdr:rowOff>1</xdr:rowOff>
    </xdr:from>
    <xdr:to>
      <xdr:col>5</xdr:col>
      <xdr:colOff>74868</xdr:colOff>
      <xdr:row>4</xdr:row>
      <xdr:rowOff>130995</xdr:rowOff>
    </xdr:to>
    <xdr:pic>
      <xdr:nvPicPr>
        <xdr:cNvPr id="9" name="Imagen 8" descr="Hospital Universitario Maternidad Nuestra Señora de la ...">
          <a:extLst>
            <a:ext uri="{FF2B5EF4-FFF2-40B4-BE49-F238E27FC236}">
              <a16:creationId xmlns:a16="http://schemas.microsoft.com/office/drawing/2014/main" id="{3F05A9D8-BC46-49A7-89D1-FE654B2F3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1"/>
          <a:ext cx="1990725" cy="123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9</xdr:col>
      <xdr:colOff>1156608</xdr:colOff>
      <xdr:row>2</xdr:row>
      <xdr:rowOff>258536</xdr:rowOff>
    </xdr:from>
    <xdr:to>
      <xdr:col>13</xdr:col>
      <xdr:colOff>640899</xdr:colOff>
      <xdr:row>6</xdr:row>
      <xdr:rowOff>95250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1" y="639536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19" workbookViewId="0">
      <selection activeCell="F63" sqref="F63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91" t="s">
        <v>98</v>
      </c>
      <c r="D3" s="92"/>
      <c r="E3" s="92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89" t="s">
        <v>99</v>
      </c>
      <c r="D4" s="90"/>
      <c r="E4" s="9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95" t="s">
        <v>107</v>
      </c>
      <c r="D5" s="96"/>
      <c r="E5" s="9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93" t="s">
        <v>76</v>
      </c>
      <c r="D6" s="94"/>
      <c r="E6" s="9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93" t="s">
        <v>77</v>
      </c>
      <c r="D7" s="94"/>
      <c r="E7" s="9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6" t="s">
        <v>106</v>
      </c>
      <c r="D9" s="37" t="s">
        <v>94</v>
      </c>
      <c r="E9" s="37" t="s">
        <v>93</v>
      </c>
      <c r="F9" s="7"/>
    </row>
    <row r="10" spans="2:16" ht="23.25" customHeight="1" x14ac:dyDescent="0.25">
      <c r="C10" s="24" t="s">
        <v>0</v>
      </c>
      <c r="D10" s="25">
        <f>+D11+D17+D27+D53</f>
        <v>1265062004</v>
      </c>
      <c r="E10" s="25"/>
      <c r="F10" s="7"/>
    </row>
    <row r="11" spans="2:16" x14ac:dyDescent="0.25">
      <c r="C11" s="26" t="s">
        <v>1</v>
      </c>
      <c r="D11" s="46">
        <f>SUM(D12:D16)</f>
        <v>868967931</v>
      </c>
      <c r="E11" s="23"/>
      <c r="F11" s="22"/>
    </row>
    <row r="12" spans="2:16" x14ac:dyDescent="0.25">
      <c r="C12" s="27" t="s">
        <v>2</v>
      </c>
      <c r="D12" s="47">
        <v>695114124.66999996</v>
      </c>
      <c r="E12" s="28"/>
      <c r="F12" s="22"/>
    </row>
    <row r="13" spans="2:16" x14ac:dyDescent="0.25">
      <c r="C13" s="27" t="s">
        <v>3</v>
      </c>
      <c r="D13" s="47">
        <v>76686279</v>
      </c>
      <c r="F13" s="22"/>
    </row>
    <row r="14" spans="2:16" x14ac:dyDescent="0.25">
      <c r="C14" s="27" t="s">
        <v>4</v>
      </c>
      <c r="D14" s="47">
        <v>0</v>
      </c>
      <c r="F14" s="22"/>
    </row>
    <row r="15" spans="2:16" x14ac:dyDescent="0.25">
      <c r="C15" s="27" t="s">
        <v>5</v>
      </c>
      <c r="D15" s="47">
        <v>158400</v>
      </c>
      <c r="F15" s="22"/>
    </row>
    <row r="16" spans="2:16" x14ac:dyDescent="0.25">
      <c r="C16" s="27" t="s">
        <v>6</v>
      </c>
      <c r="D16" s="47">
        <v>97009127.329999998</v>
      </c>
      <c r="F16" s="22"/>
    </row>
    <row r="17" spans="3:6" x14ac:dyDescent="0.25">
      <c r="C17" s="26" t="s">
        <v>7</v>
      </c>
      <c r="D17" s="46">
        <f>SUM(D18:D26)</f>
        <v>52173500</v>
      </c>
      <c r="F17" s="22"/>
    </row>
    <row r="18" spans="3:6" x14ac:dyDescent="0.25">
      <c r="C18" s="27" t="s">
        <v>8</v>
      </c>
      <c r="D18" s="47">
        <v>8527740</v>
      </c>
      <c r="F18" s="22"/>
    </row>
    <row r="19" spans="3:6" x14ac:dyDescent="0.25">
      <c r="C19" s="27" t="s">
        <v>9</v>
      </c>
      <c r="D19" s="47">
        <v>595000</v>
      </c>
      <c r="F19" s="22"/>
    </row>
    <row r="20" spans="3:6" x14ac:dyDescent="0.25">
      <c r="C20" s="27" t="s">
        <v>10</v>
      </c>
      <c r="D20" s="47">
        <v>75600</v>
      </c>
      <c r="F20" s="22"/>
    </row>
    <row r="21" spans="3:6" x14ac:dyDescent="0.25">
      <c r="C21" s="27" t="s">
        <v>11</v>
      </c>
      <c r="D21" s="47">
        <v>1306000</v>
      </c>
      <c r="F21" s="22"/>
    </row>
    <row r="22" spans="3:6" x14ac:dyDescent="0.25">
      <c r="C22" s="27" t="s">
        <v>12</v>
      </c>
      <c r="D22" s="47">
        <v>4891800</v>
      </c>
      <c r="F22" s="22"/>
    </row>
    <row r="23" spans="3:6" x14ac:dyDescent="0.25">
      <c r="C23" s="27" t="s">
        <v>13</v>
      </c>
      <c r="D23" s="47">
        <v>1650000</v>
      </c>
      <c r="F23" s="22"/>
    </row>
    <row r="24" spans="3:6" x14ac:dyDescent="0.25">
      <c r="C24" s="27" t="s">
        <v>14</v>
      </c>
      <c r="D24" s="47">
        <v>24318000</v>
      </c>
      <c r="F24" s="22"/>
    </row>
    <row r="25" spans="3:6" x14ac:dyDescent="0.25">
      <c r="C25" s="27" t="s">
        <v>15</v>
      </c>
      <c r="D25" s="47">
        <v>6109360</v>
      </c>
      <c r="F25" s="22"/>
    </row>
    <row r="26" spans="3:6" x14ac:dyDescent="0.25">
      <c r="C26" s="27" t="s">
        <v>16</v>
      </c>
      <c r="D26" s="47">
        <v>4700000</v>
      </c>
      <c r="F26" s="22"/>
    </row>
    <row r="27" spans="3:6" x14ac:dyDescent="0.25">
      <c r="C27" s="26" t="s">
        <v>17</v>
      </c>
      <c r="D27" s="46">
        <f>SUM(D28:D36)</f>
        <v>297846193</v>
      </c>
      <c r="F27" s="22"/>
    </row>
    <row r="28" spans="3:6" x14ac:dyDescent="0.25">
      <c r="C28" s="27" t="s">
        <v>18</v>
      </c>
      <c r="D28" s="47">
        <v>16047990</v>
      </c>
      <c r="F28" s="22"/>
    </row>
    <row r="29" spans="3:6" x14ac:dyDescent="0.25">
      <c r="C29" s="27" t="s">
        <v>19</v>
      </c>
      <c r="D29" s="47">
        <v>4536552</v>
      </c>
      <c r="F29" s="22"/>
    </row>
    <row r="30" spans="3:6" x14ac:dyDescent="0.25">
      <c r="C30" s="27" t="s">
        <v>20</v>
      </c>
      <c r="D30" s="47">
        <v>12612600</v>
      </c>
      <c r="F30" s="22"/>
    </row>
    <row r="31" spans="3:6" x14ac:dyDescent="0.25">
      <c r="C31" s="27" t="s">
        <v>21</v>
      </c>
      <c r="D31" s="47">
        <v>101598721</v>
      </c>
      <c r="F31" s="22"/>
    </row>
    <row r="32" spans="3:6" x14ac:dyDescent="0.25">
      <c r="C32" s="27" t="s">
        <v>22</v>
      </c>
      <c r="D32" s="47">
        <v>5147200</v>
      </c>
      <c r="F32" s="22"/>
    </row>
    <row r="33" spans="3:6" x14ac:dyDescent="0.25">
      <c r="C33" s="27" t="s">
        <v>23</v>
      </c>
      <c r="D33" s="47">
        <v>7041400</v>
      </c>
      <c r="F33" s="22"/>
    </row>
    <row r="34" spans="3:6" x14ac:dyDescent="0.25">
      <c r="C34" s="27" t="s">
        <v>24</v>
      </c>
      <c r="D34" s="47">
        <v>50995330</v>
      </c>
      <c r="F34" s="22"/>
    </row>
    <row r="35" spans="3:6" x14ac:dyDescent="0.25">
      <c r="C35" s="27" t="s">
        <v>25</v>
      </c>
      <c r="D35" s="47">
        <v>0</v>
      </c>
      <c r="F35" s="22"/>
    </row>
    <row r="36" spans="3:6" x14ac:dyDescent="0.25">
      <c r="C36" s="27" t="s">
        <v>26</v>
      </c>
      <c r="D36" s="47">
        <v>99866400</v>
      </c>
      <c r="F36" s="22"/>
    </row>
    <row r="37" spans="3:6" x14ac:dyDescent="0.25">
      <c r="C37" s="26" t="s">
        <v>27</v>
      </c>
      <c r="D37" s="46">
        <f>SUM(D38:D44)</f>
        <v>0</v>
      </c>
      <c r="F37" s="22"/>
    </row>
    <row r="38" spans="3:6" x14ac:dyDescent="0.25">
      <c r="C38" s="27" t="s">
        <v>28</v>
      </c>
      <c r="D38" s="47"/>
      <c r="F38" s="22"/>
    </row>
    <row r="39" spans="3:6" x14ac:dyDescent="0.25">
      <c r="C39" s="27" t="s">
        <v>29</v>
      </c>
      <c r="D39" s="47"/>
      <c r="F39" s="22"/>
    </row>
    <row r="40" spans="3:6" x14ac:dyDescent="0.25">
      <c r="C40" s="27" t="s">
        <v>30</v>
      </c>
      <c r="D40" s="47"/>
      <c r="F40" s="22"/>
    </row>
    <row r="41" spans="3:6" x14ac:dyDescent="0.25">
      <c r="C41" s="27" t="s">
        <v>31</v>
      </c>
      <c r="D41" s="47"/>
      <c r="F41" s="22"/>
    </row>
    <row r="42" spans="3:6" x14ac:dyDescent="0.25">
      <c r="C42" s="27" t="s">
        <v>32</v>
      </c>
      <c r="D42" s="47"/>
      <c r="F42" s="22"/>
    </row>
    <row r="43" spans="3:6" x14ac:dyDescent="0.25">
      <c r="C43" s="27" t="s">
        <v>34</v>
      </c>
      <c r="D43" s="47"/>
      <c r="F43" s="22"/>
    </row>
    <row r="44" spans="3:6" x14ac:dyDescent="0.25">
      <c r="C44" s="27" t="s">
        <v>35</v>
      </c>
      <c r="D44" s="47"/>
      <c r="F44" s="22"/>
    </row>
    <row r="45" spans="3:6" x14ac:dyDescent="0.25">
      <c r="C45" s="26" t="s">
        <v>36</v>
      </c>
      <c r="D45" s="46">
        <f>SUM(D46:D52)</f>
        <v>0</v>
      </c>
      <c r="F45" s="22"/>
    </row>
    <row r="46" spans="3:6" x14ac:dyDescent="0.25">
      <c r="C46" s="27" t="s">
        <v>37</v>
      </c>
      <c r="D46" s="47"/>
      <c r="F46" s="22"/>
    </row>
    <row r="47" spans="3:6" x14ac:dyDescent="0.25">
      <c r="C47" s="27" t="s">
        <v>38</v>
      </c>
      <c r="D47" s="47"/>
      <c r="F47" s="22"/>
    </row>
    <row r="48" spans="3:6" x14ac:dyDescent="0.25">
      <c r="C48" s="27" t="s">
        <v>39</v>
      </c>
      <c r="D48" s="47"/>
      <c r="F48" s="22"/>
    </row>
    <row r="49" spans="3:6" x14ac:dyDescent="0.25">
      <c r="C49" s="27" t="s">
        <v>40</v>
      </c>
      <c r="D49" s="47"/>
      <c r="F49" s="22"/>
    </row>
    <row r="50" spans="3:6" x14ac:dyDescent="0.25">
      <c r="C50" s="27" t="s">
        <v>100</v>
      </c>
      <c r="D50" s="47"/>
      <c r="F50" s="22"/>
    </row>
    <row r="51" spans="3:6" x14ac:dyDescent="0.25">
      <c r="C51" s="27" t="s">
        <v>41</v>
      </c>
      <c r="D51" s="47"/>
      <c r="F51" s="22"/>
    </row>
    <row r="52" spans="3:6" x14ac:dyDescent="0.25">
      <c r="C52" s="27" t="s">
        <v>42</v>
      </c>
      <c r="D52" s="47"/>
      <c r="F52" s="22"/>
    </row>
    <row r="53" spans="3:6" x14ac:dyDescent="0.25">
      <c r="C53" s="26" t="s">
        <v>43</v>
      </c>
      <c r="D53" s="46">
        <f>SUM(D54:D62)</f>
        <v>46074380</v>
      </c>
      <c r="F53" s="22"/>
    </row>
    <row r="54" spans="3:6" x14ac:dyDescent="0.25">
      <c r="C54" s="27" t="s">
        <v>44</v>
      </c>
      <c r="D54" s="47">
        <v>8130000</v>
      </c>
      <c r="F54" s="22"/>
    </row>
    <row r="55" spans="3:6" x14ac:dyDescent="0.25">
      <c r="C55" s="27" t="s">
        <v>101</v>
      </c>
      <c r="D55" s="47">
        <v>866180</v>
      </c>
      <c r="F55" s="22"/>
    </row>
    <row r="56" spans="3:6" x14ac:dyDescent="0.25">
      <c r="C56" s="27" t="s">
        <v>46</v>
      </c>
      <c r="D56" s="47">
        <v>26613200</v>
      </c>
      <c r="F56" s="22"/>
    </row>
    <row r="57" spans="3:6" x14ac:dyDescent="0.25">
      <c r="C57" s="27" t="s">
        <v>47</v>
      </c>
      <c r="D57" s="47">
        <v>0</v>
      </c>
      <c r="F57" s="22"/>
    </row>
    <row r="58" spans="3:6" x14ac:dyDescent="0.25">
      <c r="C58" s="27" t="s">
        <v>48</v>
      </c>
      <c r="D58" s="47">
        <v>6805000</v>
      </c>
      <c r="F58" s="22"/>
    </row>
    <row r="59" spans="3:6" x14ac:dyDescent="0.25">
      <c r="C59" s="27" t="s">
        <v>49</v>
      </c>
      <c r="D59" s="47">
        <v>810000</v>
      </c>
      <c r="F59" s="22"/>
    </row>
    <row r="60" spans="3:6" x14ac:dyDescent="0.25">
      <c r="C60" s="27" t="s">
        <v>102</v>
      </c>
      <c r="D60" s="47">
        <v>0</v>
      </c>
      <c r="F60" s="22"/>
    </row>
    <row r="61" spans="3:6" x14ac:dyDescent="0.25">
      <c r="C61" s="27" t="s">
        <v>51</v>
      </c>
      <c r="D61" s="47">
        <v>1150000</v>
      </c>
      <c r="F61" s="22"/>
    </row>
    <row r="62" spans="3:6" x14ac:dyDescent="0.25">
      <c r="C62" s="27" t="s">
        <v>52</v>
      </c>
      <c r="D62" s="47">
        <v>1700000</v>
      </c>
      <c r="F62" s="22"/>
    </row>
    <row r="63" spans="3:6" x14ac:dyDescent="0.25">
      <c r="C63" s="26" t="s">
        <v>53</v>
      </c>
      <c r="D63" s="46">
        <f>SUM(D64:D67)</f>
        <v>0</v>
      </c>
      <c r="F63" s="22"/>
    </row>
    <row r="64" spans="3:6" x14ac:dyDescent="0.25">
      <c r="C64" s="27" t="s">
        <v>54</v>
      </c>
      <c r="D64" s="47">
        <v>0</v>
      </c>
      <c r="F64" s="22"/>
    </row>
    <row r="65" spans="3:6" x14ac:dyDescent="0.25">
      <c r="C65" s="27" t="s">
        <v>55</v>
      </c>
      <c r="D65" s="47"/>
      <c r="F65" s="22"/>
    </row>
    <row r="66" spans="3:6" x14ac:dyDescent="0.25">
      <c r="C66" s="27" t="s">
        <v>56</v>
      </c>
      <c r="D66" s="47"/>
      <c r="F66" s="22"/>
    </row>
    <row r="67" spans="3:6" x14ac:dyDescent="0.25">
      <c r="C67" s="27" t="s">
        <v>57</v>
      </c>
      <c r="D67" s="47"/>
      <c r="F67" s="22"/>
    </row>
    <row r="68" spans="3:6" x14ac:dyDescent="0.25">
      <c r="C68" s="26" t="s">
        <v>58</v>
      </c>
      <c r="D68" s="46">
        <f>SUM(D69:D70)</f>
        <v>0</v>
      </c>
      <c r="F68" s="22"/>
    </row>
    <row r="69" spans="3:6" x14ac:dyDescent="0.25">
      <c r="C69" s="27" t="s">
        <v>59</v>
      </c>
      <c r="D69" s="47"/>
      <c r="F69" s="22"/>
    </row>
    <row r="70" spans="3:6" x14ac:dyDescent="0.25">
      <c r="C70" s="27" t="s">
        <v>60</v>
      </c>
      <c r="D70" s="47"/>
      <c r="F70" s="22"/>
    </row>
    <row r="71" spans="3:6" x14ac:dyDescent="0.25">
      <c r="C71" s="26" t="s">
        <v>61</v>
      </c>
      <c r="D71" s="46">
        <f>SUM(D72:D74)</f>
        <v>0</v>
      </c>
      <c r="F71" s="22"/>
    </row>
    <row r="72" spans="3:6" x14ac:dyDescent="0.25">
      <c r="C72" s="27" t="s">
        <v>62</v>
      </c>
      <c r="D72" s="47"/>
      <c r="F72" s="22"/>
    </row>
    <row r="73" spans="3:6" x14ac:dyDescent="0.25">
      <c r="C73" s="27" t="s">
        <v>63</v>
      </c>
      <c r="D73" s="47"/>
      <c r="F73" s="22"/>
    </row>
    <row r="74" spans="3:6" x14ac:dyDescent="0.25">
      <c r="C74" s="27" t="s">
        <v>64</v>
      </c>
      <c r="D74" s="47"/>
      <c r="F74" s="22"/>
    </row>
    <row r="75" spans="3:6" x14ac:dyDescent="0.25">
      <c r="C75" s="29" t="s">
        <v>103</v>
      </c>
      <c r="D75" s="48">
        <f>D11+D17+D27+D37+D45+D53+D63+D68+D71</f>
        <v>1265062004</v>
      </c>
      <c r="E75" s="30"/>
      <c r="F75" s="22"/>
    </row>
    <row r="76" spans="3:6" x14ac:dyDescent="0.25">
      <c r="C76" s="31"/>
      <c r="D76" s="28"/>
      <c r="E76" s="40"/>
      <c r="F76" s="22"/>
    </row>
    <row r="77" spans="3:6" x14ac:dyDescent="0.25">
      <c r="C77" s="24" t="s">
        <v>67</v>
      </c>
      <c r="D77" s="32"/>
      <c r="F77" s="22"/>
    </row>
    <row r="78" spans="3:6" x14ac:dyDescent="0.25">
      <c r="C78" s="26" t="s">
        <v>68</v>
      </c>
      <c r="D78" s="33"/>
      <c r="F78" s="22"/>
    </row>
    <row r="79" spans="3:6" x14ac:dyDescent="0.25">
      <c r="C79" s="27" t="s">
        <v>69</v>
      </c>
      <c r="D79" s="28"/>
      <c r="F79" s="22"/>
    </row>
    <row r="80" spans="3:6" x14ac:dyDescent="0.25">
      <c r="C80" s="27" t="s">
        <v>70</v>
      </c>
      <c r="D80" s="28"/>
      <c r="F80" s="22"/>
    </row>
    <row r="81" spans="3:6" x14ac:dyDescent="0.25">
      <c r="C81" s="26" t="s">
        <v>71</v>
      </c>
      <c r="D81" s="33"/>
      <c r="F81" s="22"/>
    </row>
    <row r="82" spans="3:6" x14ac:dyDescent="0.25">
      <c r="C82" s="27" t="s">
        <v>72</v>
      </c>
      <c r="D82" s="28"/>
      <c r="F82" s="22"/>
    </row>
    <row r="83" spans="3:6" x14ac:dyDescent="0.25">
      <c r="C83" s="27" t="s">
        <v>73</v>
      </c>
      <c r="D83" s="28"/>
      <c r="F83" s="22"/>
    </row>
    <row r="84" spans="3:6" x14ac:dyDescent="0.25">
      <c r="C84" s="26" t="s">
        <v>74</v>
      </c>
      <c r="D84" s="33"/>
      <c r="F84" s="22"/>
    </row>
    <row r="85" spans="3:6" x14ac:dyDescent="0.25">
      <c r="C85" s="27" t="s">
        <v>75</v>
      </c>
      <c r="D85" s="28"/>
      <c r="F85" s="22"/>
    </row>
    <row r="86" spans="3:6" x14ac:dyDescent="0.25">
      <c r="C86" s="29" t="s">
        <v>104</v>
      </c>
      <c r="D86" s="30"/>
      <c r="E86" s="30"/>
      <c r="F86" s="22"/>
    </row>
    <row r="88" spans="3:6" ht="15.75" x14ac:dyDescent="0.25">
      <c r="C88" s="34" t="s">
        <v>105</v>
      </c>
      <c r="D88" s="35">
        <f>D75+D86</f>
        <v>1265062004</v>
      </c>
      <c r="E88" s="35"/>
    </row>
    <row r="89" spans="3:6" x14ac:dyDescent="0.25">
      <c r="D89" s="20"/>
      <c r="E89" s="20"/>
    </row>
    <row r="90" spans="3:6" ht="15.75" thickBot="1" x14ac:dyDescent="0.3">
      <c r="D90" s="20"/>
      <c r="E90" s="20"/>
    </row>
    <row r="91" spans="3:6" ht="26.25" customHeight="1" thickBot="1" x14ac:dyDescent="0.3">
      <c r="C91" s="18" t="s">
        <v>95</v>
      </c>
      <c r="D91" s="20"/>
      <c r="E91" s="20"/>
    </row>
    <row r="92" spans="3:6" ht="33.75" customHeight="1" thickBot="1" x14ac:dyDescent="0.3">
      <c r="C92" s="16" t="s">
        <v>96</v>
      </c>
      <c r="D92" s="20"/>
      <c r="E92" s="20"/>
    </row>
    <row r="93" spans="3:6" ht="45.75" thickBot="1" x14ac:dyDescent="0.3">
      <c r="C93" s="17" t="s">
        <v>97</v>
      </c>
      <c r="D93" s="20"/>
      <c r="E93" s="20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104"/>
  <sheetViews>
    <sheetView showGridLines="0" tabSelected="1" topLeftCell="C1" zoomScale="93" zoomScaleNormal="93" workbookViewId="0">
      <selection activeCell="Q12" sqref="Q12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0.140625" customWidth="1"/>
    <col min="4" max="4" width="8.28515625" customWidth="1"/>
    <col min="5" max="5" width="37" customWidth="1"/>
    <col min="6" max="6" width="18.28515625" customWidth="1"/>
    <col min="7" max="7" width="3.42578125" customWidth="1"/>
    <col min="8" max="8" width="15.5703125" customWidth="1"/>
    <col min="9" max="9" width="15.140625" customWidth="1"/>
    <col min="10" max="10" width="14.140625" customWidth="1"/>
    <col min="11" max="11" width="15.42578125" customWidth="1"/>
    <col min="12" max="12" width="14.140625" customWidth="1"/>
    <col min="13" max="13" width="13" customWidth="1"/>
    <col min="14" max="15" width="14.7109375" customWidth="1"/>
    <col min="16" max="16" width="16.140625" customWidth="1"/>
    <col min="17" max="17" width="14.7109375" customWidth="1"/>
    <col min="18" max="18" width="8.28515625" customWidth="1"/>
    <col min="19" max="19" width="8.7109375" customWidth="1"/>
    <col min="20" max="20" width="16.42578125" style="21" customWidth="1"/>
    <col min="21" max="21" width="16.7109375" bestFit="1" customWidth="1"/>
    <col min="23" max="23" width="16.85546875" bestFit="1" customWidth="1"/>
  </cols>
  <sheetData>
    <row r="2" spans="5:23" ht="23.25" x14ac:dyDescent="0.35">
      <c r="P2" s="87"/>
      <c r="Q2" s="88" t="s">
        <v>122</v>
      </c>
    </row>
    <row r="3" spans="5:23" ht="28.5" customHeight="1" x14ac:dyDescent="0.25">
      <c r="E3" s="91" t="s">
        <v>98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5:23" ht="21" customHeight="1" x14ac:dyDescent="0.25">
      <c r="E4" s="89" t="s">
        <v>110</v>
      </c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</row>
    <row r="5" spans="5:23" ht="15.75" x14ac:dyDescent="0.25">
      <c r="E5" s="95" t="s">
        <v>121</v>
      </c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</row>
    <row r="6" spans="5:23" ht="15.75" customHeight="1" x14ac:dyDescent="0.25">
      <c r="E6" s="93" t="s">
        <v>123</v>
      </c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5:23" ht="15.75" customHeight="1" x14ac:dyDescent="0.25">
      <c r="E7" s="94" t="s">
        <v>77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</row>
    <row r="8" spans="5:23" x14ac:dyDescent="0.25">
      <c r="F8" s="19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5:23" ht="25.5" customHeight="1" x14ac:dyDescent="0.25">
      <c r="E9" s="103" t="s">
        <v>66</v>
      </c>
      <c r="F9" s="105" t="s">
        <v>94</v>
      </c>
      <c r="G9" s="106" t="s">
        <v>93</v>
      </c>
      <c r="H9" s="102" t="s">
        <v>91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5:23" ht="39" customHeight="1" x14ac:dyDescent="0.25">
      <c r="E10" s="104"/>
      <c r="F10" s="105"/>
      <c r="G10" s="106"/>
      <c r="H10" s="74" t="s">
        <v>79</v>
      </c>
      <c r="I10" s="74" t="s">
        <v>80</v>
      </c>
      <c r="J10" s="74" t="s">
        <v>81</v>
      </c>
      <c r="K10" s="74" t="s">
        <v>82</v>
      </c>
      <c r="L10" s="74" t="s">
        <v>83</v>
      </c>
      <c r="M10" s="74" t="s">
        <v>84</v>
      </c>
      <c r="N10" s="74" t="s">
        <v>85</v>
      </c>
      <c r="O10" s="74" t="s">
        <v>86</v>
      </c>
      <c r="P10" s="74" t="s">
        <v>115</v>
      </c>
      <c r="Q10" s="74" t="s">
        <v>116</v>
      </c>
      <c r="R10" s="74" t="s">
        <v>117</v>
      </c>
      <c r="S10" s="74" t="s">
        <v>120</v>
      </c>
      <c r="T10" s="75" t="s">
        <v>78</v>
      </c>
    </row>
    <row r="11" spans="5:23" x14ac:dyDescent="0.25">
      <c r="E11" s="67" t="s">
        <v>0</v>
      </c>
      <c r="F11" s="39">
        <v>1007221709.62</v>
      </c>
      <c r="G11" s="39"/>
      <c r="H11" s="77">
        <v>74051660.049999997</v>
      </c>
      <c r="I11" s="77">
        <v>69852369.879999995</v>
      </c>
      <c r="J11" s="77">
        <v>74824828.799999997</v>
      </c>
      <c r="K11" s="79">
        <v>81908319.590000004</v>
      </c>
      <c r="L11" s="77">
        <v>83829145.560000002</v>
      </c>
      <c r="M11" s="77">
        <v>80044236.280000001</v>
      </c>
      <c r="N11" s="39">
        <v>73189792.510000005</v>
      </c>
      <c r="O11" s="39">
        <v>76989900.230000004</v>
      </c>
      <c r="P11" s="39">
        <v>86425645.400000006</v>
      </c>
      <c r="Q11" s="39">
        <v>79349132.849999994</v>
      </c>
      <c r="R11" s="39"/>
      <c r="S11" s="39"/>
      <c r="T11" s="42">
        <f>SUM(H11:S11)</f>
        <v>780465031.1500001</v>
      </c>
      <c r="U11" s="21"/>
      <c r="W11" s="41"/>
    </row>
    <row r="12" spans="5:23" ht="30" x14ac:dyDescent="0.25">
      <c r="E12" s="76" t="s">
        <v>1</v>
      </c>
      <c r="F12" s="83">
        <f>F17+F16+F14+F13</f>
        <v>718832310.70999992</v>
      </c>
      <c r="G12" s="39"/>
      <c r="H12" s="77">
        <v>64731531.039999999</v>
      </c>
      <c r="I12" s="77">
        <v>63551351.82</v>
      </c>
      <c r="J12" s="77">
        <v>66110961.789999999</v>
      </c>
      <c r="K12" s="79">
        <v>70101789.120000005</v>
      </c>
      <c r="L12" s="77">
        <v>64986858.719999999</v>
      </c>
      <c r="M12" s="77">
        <v>64641808.390000001</v>
      </c>
      <c r="N12" s="77">
        <v>66578283.5</v>
      </c>
      <c r="O12" s="77">
        <v>69318152.629999995</v>
      </c>
      <c r="P12" s="77">
        <v>69361560.370000005</v>
      </c>
      <c r="Q12" s="77">
        <v>74075446.340000004</v>
      </c>
      <c r="R12" s="77">
        <f t="shared" ref="R12" si="0">SUM(R13:R17)</f>
        <v>0</v>
      </c>
      <c r="S12" s="77">
        <f t="shared" ref="S12" si="1">SUM(S13:S17)</f>
        <v>0</v>
      </c>
      <c r="T12" s="81">
        <f>SUM(H12:S12)</f>
        <v>673457743.72000003</v>
      </c>
      <c r="U12" s="21"/>
    </row>
    <row r="13" spans="5:23" x14ac:dyDescent="0.25">
      <c r="E13" s="69" t="s">
        <v>2</v>
      </c>
      <c r="F13" s="84">
        <v>709076663.14999998</v>
      </c>
      <c r="G13" s="40"/>
      <c r="H13" s="78">
        <v>51894581.729999997</v>
      </c>
      <c r="I13" s="78">
        <v>50956760.75</v>
      </c>
      <c r="J13" s="78">
        <v>53095442.640000001</v>
      </c>
      <c r="K13" s="78">
        <v>51726692.640000001</v>
      </c>
      <c r="L13" s="78">
        <v>52223122.539999999</v>
      </c>
      <c r="M13" s="78">
        <v>51875781.119999997</v>
      </c>
      <c r="N13" s="78">
        <v>53523058.920000002</v>
      </c>
      <c r="O13" s="78">
        <v>55895862.719999999</v>
      </c>
      <c r="P13" s="78">
        <v>55904463.450000003</v>
      </c>
      <c r="Q13" s="78">
        <v>56079054.289999999</v>
      </c>
      <c r="R13" s="78"/>
      <c r="S13" s="78"/>
      <c r="T13" s="80">
        <f>SUM(H13:S13)</f>
        <v>533174820.79999995</v>
      </c>
      <c r="U13" s="21"/>
    </row>
    <row r="14" spans="5:23" x14ac:dyDescent="0.25">
      <c r="E14" s="69" t="s">
        <v>3</v>
      </c>
      <c r="F14" s="84">
        <v>9755647.5600000005</v>
      </c>
      <c r="G14" s="40"/>
      <c r="H14" s="78">
        <v>5033670.03</v>
      </c>
      <c r="I14" s="78">
        <v>4763249.16</v>
      </c>
      <c r="J14" s="78">
        <v>5215708.76</v>
      </c>
      <c r="K14" s="78">
        <v>10592694.609999999</v>
      </c>
      <c r="L14" s="78">
        <v>4958757.28</v>
      </c>
      <c r="M14" s="78">
        <v>4959757.28</v>
      </c>
      <c r="N14" s="78">
        <v>4998679.13</v>
      </c>
      <c r="O14" s="78">
        <v>5008830.5</v>
      </c>
      <c r="P14" s="78">
        <v>4970359.79</v>
      </c>
      <c r="Q14" s="78">
        <v>9482460.0099999998</v>
      </c>
      <c r="R14" s="78"/>
      <c r="S14" s="78"/>
      <c r="T14" s="80">
        <f>SUM(H14:S14)</f>
        <v>59984166.550000004</v>
      </c>
      <c r="U14" s="21"/>
    </row>
    <row r="15" spans="5:23" ht="30" x14ac:dyDescent="0.25">
      <c r="E15" s="70" t="s">
        <v>4</v>
      </c>
      <c r="F15" s="84">
        <f t="shared" ref="F15:F75" si="2">SUM(G15+H15+I15+J15+K15+L15+M15+N15+O15+P15+Q15+R15)</f>
        <v>0</v>
      </c>
      <c r="G15" s="40"/>
      <c r="H15" s="78"/>
      <c r="I15" s="78"/>
      <c r="J15" s="78"/>
      <c r="K15" s="78"/>
      <c r="L15" s="78"/>
      <c r="M15" s="78">
        <f>+'P3 Ejecucion '!I14</f>
        <v>0</v>
      </c>
      <c r="N15" s="78">
        <f>+'P3 Ejecucion '!J14</f>
        <v>0</v>
      </c>
      <c r="O15" s="78">
        <f>+'P3 Ejecucion '!K14</f>
        <v>0</v>
      </c>
      <c r="P15" s="78">
        <f>+'P3 Ejecucion '!L14</f>
        <v>0</v>
      </c>
      <c r="Q15" s="78">
        <f>+'P3 Ejecucion '!M14</f>
        <v>0</v>
      </c>
      <c r="R15" s="78">
        <f>+'P3 Ejecucion '!N14</f>
        <v>0</v>
      </c>
      <c r="S15" s="78">
        <f>+'P3 Ejecucion '!O14</f>
        <v>0</v>
      </c>
      <c r="T15" s="80">
        <f t="shared" ref="T15:T17" si="3">SUM(H15:S15)</f>
        <v>0</v>
      </c>
      <c r="U15" s="21"/>
      <c r="W15" s="20"/>
    </row>
    <row r="16" spans="5:23" ht="30" x14ac:dyDescent="0.25">
      <c r="E16" s="70" t="s">
        <v>5</v>
      </c>
      <c r="F16" s="84"/>
      <c r="G16" s="40"/>
      <c r="H16" s="78"/>
      <c r="I16" s="78"/>
      <c r="J16" s="78"/>
      <c r="K16" s="78"/>
      <c r="L16" s="78"/>
      <c r="M16" s="78">
        <f>+'P3 Ejecucion '!I15</f>
        <v>0</v>
      </c>
      <c r="N16" s="78">
        <f>+'P3 Ejecucion '!J15</f>
        <v>0</v>
      </c>
      <c r="O16" s="78">
        <f>+'P3 Ejecucion '!K15</f>
        <v>0</v>
      </c>
      <c r="P16" s="78">
        <f>+'P3 Ejecucion '!L15</f>
        <v>0</v>
      </c>
      <c r="Q16" s="78"/>
      <c r="R16" s="78">
        <f>+'P3 Ejecucion '!N15</f>
        <v>0</v>
      </c>
      <c r="S16" s="78">
        <f>+'P3 Ejecucion '!O15</f>
        <v>0</v>
      </c>
      <c r="T16" s="80">
        <f t="shared" si="3"/>
        <v>0</v>
      </c>
      <c r="U16" s="21"/>
      <c r="W16" s="41"/>
    </row>
    <row r="17" spans="5:24" ht="30" x14ac:dyDescent="0.25">
      <c r="E17" s="71" t="s">
        <v>6</v>
      </c>
      <c r="F17" s="84"/>
      <c r="G17" s="40"/>
      <c r="H17" s="78">
        <v>7803279.2800000003</v>
      </c>
      <c r="I17" s="78">
        <v>7831341.9100000001</v>
      </c>
      <c r="J17" s="78">
        <v>7799810.3899999997</v>
      </c>
      <c r="K17" s="78">
        <v>7782401.8700000001</v>
      </c>
      <c r="L17" s="78">
        <v>7804978.9000000004</v>
      </c>
      <c r="M17" s="78">
        <v>7806269.9900000002</v>
      </c>
      <c r="N17" s="78">
        <v>8056545.4500000002</v>
      </c>
      <c r="O17" s="78">
        <v>8413459.4100000001</v>
      </c>
      <c r="P17" s="78">
        <v>8486737.1300000008</v>
      </c>
      <c r="Q17" s="78">
        <v>8513932.0399999991</v>
      </c>
      <c r="R17" s="78">
        <f>+'P3 Ejecucion '!N16</f>
        <v>0</v>
      </c>
      <c r="S17" s="78">
        <f>+'P3 Ejecucion '!O16</f>
        <v>0</v>
      </c>
      <c r="T17" s="80">
        <f t="shared" si="3"/>
        <v>80298756.370000005</v>
      </c>
      <c r="U17" s="21"/>
    </row>
    <row r="18" spans="5:24" x14ac:dyDescent="0.25">
      <c r="E18" s="68" t="s">
        <v>7</v>
      </c>
      <c r="F18" s="85">
        <f>F26+F25+F24+F23+F22+F20+F19</f>
        <v>34637382.5</v>
      </c>
      <c r="G18" s="39"/>
      <c r="H18" s="79">
        <v>2585888.0499999998</v>
      </c>
      <c r="I18" s="79">
        <v>2330921.54</v>
      </c>
      <c r="J18" s="79">
        <v>2279929.77</v>
      </c>
      <c r="K18" s="79">
        <v>1522629.42</v>
      </c>
      <c r="L18" s="79">
        <v>3498379.86</v>
      </c>
      <c r="M18" s="79">
        <v>3632896.58</v>
      </c>
      <c r="N18" s="79">
        <v>1565468.41</v>
      </c>
      <c r="O18" s="79">
        <f>SUM(O19:O27)</f>
        <v>1427966.3599999999</v>
      </c>
      <c r="P18" s="79">
        <v>3490654.59</v>
      </c>
      <c r="Q18" s="79">
        <v>1846858.14</v>
      </c>
      <c r="R18" s="79">
        <f t="shared" ref="R18" si="4">SUM(R19:R27)</f>
        <v>0</v>
      </c>
      <c r="S18" s="79"/>
      <c r="T18" s="79">
        <f>SUM(H18:S18)</f>
        <v>24181592.719999999</v>
      </c>
      <c r="U18" s="21"/>
    </row>
    <row r="19" spans="5:24" x14ac:dyDescent="0.25">
      <c r="E19" s="69" t="s">
        <v>8</v>
      </c>
      <c r="F19" s="84">
        <v>8935000</v>
      </c>
      <c r="G19" s="40"/>
      <c r="H19" s="78">
        <v>407750</v>
      </c>
      <c r="I19" s="78">
        <v>681016.41</v>
      </c>
      <c r="J19" s="78">
        <v>472326</v>
      </c>
      <c r="K19" s="78">
        <v>327000</v>
      </c>
      <c r="L19" s="78">
        <v>785324.72</v>
      </c>
      <c r="M19" s="78">
        <v>1171562</v>
      </c>
      <c r="N19" s="78">
        <v>572184.30000000005</v>
      </c>
      <c r="O19" s="78">
        <v>1036964.4</v>
      </c>
      <c r="P19" s="78">
        <v>2719144.16</v>
      </c>
      <c r="Q19" s="78">
        <v>998524.37</v>
      </c>
      <c r="R19" s="78"/>
      <c r="S19" s="78"/>
      <c r="T19" s="80">
        <f>SUM(H19:S19)</f>
        <v>9171796.3599999994</v>
      </c>
      <c r="U19" s="21"/>
      <c r="X19" t="s">
        <v>118</v>
      </c>
    </row>
    <row r="20" spans="5:24" ht="30" x14ac:dyDescent="0.25">
      <c r="E20" s="71" t="s">
        <v>9</v>
      </c>
      <c r="F20" s="84">
        <v>4987382.5</v>
      </c>
      <c r="G20" s="40"/>
      <c r="H20" s="78">
        <v>51212</v>
      </c>
      <c r="I20" s="78">
        <v>4842</v>
      </c>
      <c r="J20" s="78">
        <v>4842</v>
      </c>
      <c r="K20" s="78"/>
      <c r="L20" s="78">
        <v>463797.2</v>
      </c>
      <c r="M20" s="78">
        <v>259832.2</v>
      </c>
      <c r="N20" s="78">
        <v>24950.400000000001</v>
      </c>
      <c r="O20" s="78"/>
      <c r="P20" s="78"/>
      <c r="Q20" s="78"/>
      <c r="R20" s="78"/>
      <c r="S20" s="78"/>
      <c r="T20" s="80">
        <f t="shared" ref="T20:T27" si="5">SUM(H20:S20)</f>
        <v>809475.79999999993</v>
      </c>
      <c r="U20" s="21"/>
    </row>
    <row r="21" spans="5:24" x14ac:dyDescent="0.25">
      <c r="E21" s="69" t="s">
        <v>10</v>
      </c>
      <c r="F21" s="84">
        <v>60000</v>
      </c>
      <c r="G21" s="40"/>
      <c r="H21" s="78"/>
      <c r="I21" s="78">
        <v>6000</v>
      </c>
      <c r="J21" s="78">
        <v>2400</v>
      </c>
      <c r="K21" s="78">
        <v>2400</v>
      </c>
      <c r="L21" s="78">
        <v>4800</v>
      </c>
      <c r="M21" s="78">
        <v>2400</v>
      </c>
      <c r="N21" s="78"/>
      <c r="O21" s="78">
        <v>3600</v>
      </c>
      <c r="P21" s="78"/>
      <c r="Q21" s="78">
        <v>12000</v>
      </c>
      <c r="R21" s="78"/>
      <c r="S21" s="78"/>
      <c r="T21" s="80">
        <f>SUM(H21:S21)</f>
        <v>33600</v>
      </c>
      <c r="U21" s="21"/>
    </row>
    <row r="22" spans="5:24" x14ac:dyDescent="0.25">
      <c r="E22" s="69" t="s">
        <v>11</v>
      </c>
      <c r="F22" s="84">
        <v>540000</v>
      </c>
      <c r="G22" s="40"/>
      <c r="H22" s="78">
        <v>15895</v>
      </c>
      <c r="I22" s="78">
        <v>13300</v>
      </c>
      <c r="J22" s="78">
        <v>25602.5</v>
      </c>
      <c r="K22" s="78">
        <v>39300</v>
      </c>
      <c r="L22" s="78">
        <v>36635</v>
      </c>
      <c r="M22" s="78">
        <v>37727.5</v>
      </c>
      <c r="N22" s="78">
        <v>76600</v>
      </c>
      <c r="O22" s="78">
        <v>7172.5</v>
      </c>
      <c r="P22" s="78"/>
      <c r="Q22" s="78">
        <v>103200</v>
      </c>
      <c r="R22" s="78"/>
      <c r="S22" s="78"/>
      <c r="T22" s="80">
        <f>SUM(H22:S22)</f>
        <v>355432.5</v>
      </c>
      <c r="U22" s="21"/>
    </row>
    <row r="23" spans="5:24" x14ac:dyDescent="0.25">
      <c r="E23" s="69" t="s">
        <v>12</v>
      </c>
      <c r="F23" s="84">
        <v>950000</v>
      </c>
      <c r="G23" s="40"/>
      <c r="H23" s="78">
        <v>418788.72</v>
      </c>
      <c r="I23" s="78">
        <v>1453972</v>
      </c>
      <c r="J23" s="78"/>
      <c r="K23" s="78">
        <v>49997.69</v>
      </c>
      <c r="L23" s="78"/>
      <c r="M23" s="78">
        <v>191514</v>
      </c>
      <c r="N23" s="78"/>
      <c r="O23" s="78"/>
      <c r="P23" s="78"/>
      <c r="Q23" s="78"/>
      <c r="R23" s="78"/>
      <c r="S23" s="78"/>
      <c r="T23" s="80">
        <f t="shared" si="5"/>
        <v>2114272.41</v>
      </c>
      <c r="U23" s="21"/>
    </row>
    <row r="24" spans="5:24" x14ac:dyDescent="0.25">
      <c r="E24" s="69" t="s">
        <v>13</v>
      </c>
      <c r="F24" s="84">
        <v>1300000</v>
      </c>
      <c r="G24" s="40"/>
      <c r="H24" s="78"/>
      <c r="I24" s="78"/>
      <c r="J24" s="78"/>
      <c r="K24" s="78"/>
      <c r="L24" s="78"/>
      <c r="M24" s="78">
        <f>+'P3 Ejecucion '!I23</f>
        <v>0</v>
      </c>
      <c r="N24" s="78">
        <f>+'P3 Ejecucion '!J23</f>
        <v>0</v>
      </c>
      <c r="O24" s="78">
        <f>+'P3 Ejecucion '!K23</f>
        <v>0</v>
      </c>
      <c r="P24" s="78">
        <f>+'P3 Ejecucion '!L23</f>
        <v>0</v>
      </c>
      <c r="Q24" s="78">
        <f>+'P3 Ejecucion '!M23</f>
        <v>0</v>
      </c>
      <c r="R24" s="78">
        <f>+'P3 Ejecucion '!N23</f>
        <v>0</v>
      </c>
      <c r="S24" s="78">
        <f>+'P3 Ejecucion '!O23</f>
        <v>0</v>
      </c>
      <c r="T24" s="80">
        <f t="shared" si="5"/>
        <v>0</v>
      </c>
      <c r="U24" s="21"/>
    </row>
    <row r="25" spans="5:24" ht="45" x14ac:dyDescent="0.25">
      <c r="E25" s="71" t="s">
        <v>14</v>
      </c>
      <c r="F25" s="84">
        <v>4575000</v>
      </c>
      <c r="G25" s="60"/>
      <c r="H25" s="82">
        <v>134304.4</v>
      </c>
      <c r="I25" s="78">
        <v>10671.2</v>
      </c>
      <c r="J25" s="78">
        <v>942640.64000000001</v>
      </c>
      <c r="K25" s="78">
        <v>873005.68</v>
      </c>
      <c r="L25" s="78">
        <v>1663465.64</v>
      </c>
      <c r="M25" s="78">
        <v>30668.2</v>
      </c>
      <c r="N25" s="78">
        <v>597581.62</v>
      </c>
      <c r="O25" s="78">
        <v>245837</v>
      </c>
      <c r="P25" s="78">
        <v>137916.5</v>
      </c>
      <c r="Q25" s="78">
        <v>539711.43999999994</v>
      </c>
      <c r="R25" s="78"/>
      <c r="S25" s="78"/>
      <c r="T25" s="80">
        <f t="shared" si="5"/>
        <v>5175802.32</v>
      </c>
      <c r="U25" s="21"/>
    </row>
    <row r="26" spans="5:24" ht="30" x14ac:dyDescent="0.25">
      <c r="E26" s="71" t="s">
        <v>15</v>
      </c>
      <c r="F26" s="84">
        <v>13350000</v>
      </c>
      <c r="G26" s="60"/>
      <c r="H26" s="78">
        <v>1300545.93</v>
      </c>
      <c r="I26" s="78">
        <v>161119.93</v>
      </c>
      <c r="J26" s="78">
        <v>832118.63</v>
      </c>
      <c r="K26" s="78">
        <v>230926.05</v>
      </c>
      <c r="L26" s="78">
        <v>544357.30000000005</v>
      </c>
      <c r="M26" s="78">
        <v>1667816.28</v>
      </c>
      <c r="N26" s="78">
        <v>234152.09</v>
      </c>
      <c r="O26" s="78">
        <v>134392.46</v>
      </c>
      <c r="P26" s="78">
        <v>57339.13</v>
      </c>
      <c r="Q26" s="78">
        <v>193422.33</v>
      </c>
      <c r="R26" s="78"/>
      <c r="S26" s="78"/>
      <c r="T26" s="80">
        <f t="shared" si="5"/>
        <v>5356190.13</v>
      </c>
      <c r="U26" s="21"/>
    </row>
    <row r="27" spans="5:24" ht="30" x14ac:dyDescent="0.25">
      <c r="E27" s="70" t="s">
        <v>119</v>
      </c>
      <c r="F27" s="86">
        <f t="shared" si="2"/>
        <v>0</v>
      </c>
      <c r="G27" s="40"/>
      <c r="H27" s="78"/>
      <c r="I27" s="78"/>
      <c r="J27" s="78"/>
      <c r="K27" s="78"/>
      <c r="L27" s="78"/>
      <c r="M27" s="78">
        <f>+'P3 Ejecucion '!I26</f>
        <v>0</v>
      </c>
      <c r="N27" s="78">
        <f>+'P3 Ejecucion '!J26</f>
        <v>0</v>
      </c>
      <c r="O27" s="78">
        <f>+'P3 Ejecucion '!K26</f>
        <v>0</v>
      </c>
      <c r="P27" s="78">
        <f>+'P3 Ejecucion '!L26</f>
        <v>0</v>
      </c>
      <c r="Q27" s="78">
        <f>+'P3 Ejecucion '!M26</f>
        <v>0</v>
      </c>
      <c r="R27" s="78">
        <f>+'P3 Ejecucion '!N26</f>
        <v>0</v>
      </c>
      <c r="S27" s="78">
        <f>+'P3 Ejecucion '!O26</f>
        <v>0</v>
      </c>
      <c r="T27" s="80">
        <f t="shared" si="5"/>
        <v>0</v>
      </c>
      <c r="U27" s="21"/>
    </row>
    <row r="28" spans="5:24" x14ac:dyDescent="0.25">
      <c r="E28" s="68" t="s">
        <v>17</v>
      </c>
      <c r="F28" s="85">
        <f>F36+F31+F37+F35+F34+F33+F32+F30+F29</f>
        <v>133088552.12000002</v>
      </c>
      <c r="G28" s="39"/>
      <c r="H28" s="77">
        <v>6914682.96</v>
      </c>
      <c r="I28" s="77">
        <v>3970096.52</v>
      </c>
      <c r="J28" s="77">
        <v>6396777.2400000002</v>
      </c>
      <c r="K28" s="77">
        <v>9929363.5500000007</v>
      </c>
      <c r="L28" s="77">
        <v>15001429.65</v>
      </c>
      <c r="M28" s="77">
        <v>11548842.310000001</v>
      </c>
      <c r="N28" s="77">
        <v>5046040.5999999996</v>
      </c>
      <c r="O28" s="77">
        <v>6155593.7800000003</v>
      </c>
      <c r="P28" s="77">
        <v>12884844.439999999</v>
      </c>
      <c r="Q28" s="77">
        <v>3113833.73</v>
      </c>
      <c r="R28" s="77"/>
      <c r="S28" s="77"/>
      <c r="T28" s="81">
        <f>SUM(H28:S28)</f>
        <v>80961504.780000016</v>
      </c>
      <c r="U28" s="21"/>
    </row>
    <row r="29" spans="5:24" ht="30" x14ac:dyDescent="0.25">
      <c r="E29" s="71" t="s">
        <v>18</v>
      </c>
      <c r="F29" s="84">
        <v>14213465.949999999</v>
      </c>
      <c r="G29" s="40"/>
      <c r="H29" s="78">
        <v>1496712.33</v>
      </c>
      <c r="I29" s="78">
        <v>677454.5</v>
      </c>
      <c r="J29" s="78">
        <v>876041.81</v>
      </c>
      <c r="K29" s="78">
        <v>2185565</v>
      </c>
      <c r="L29" s="78">
        <v>4352307.6500000004</v>
      </c>
      <c r="M29" s="78">
        <v>3582498.55</v>
      </c>
      <c r="N29" s="78">
        <v>432069.95</v>
      </c>
      <c r="O29" s="78">
        <v>1441772.4</v>
      </c>
      <c r="P29" s="78">
        <v>1674379.46</v>
      </c>
      <c r="Q29" s="78">
        <v>105728</v>
      </c>
      <c r="R29" s="78"/>
      <c r="S29" s="78"/>
      <c r="T29" s="80">
        <f>SUM(H29:S29)</f>
        <v>16824529.649999999</v>
      </c>
      <c r="U29" s="21"/>
    </row>
    <row r="30" spans="5:24" x14ac:dyDescent="0.25">
      <c r="E30" s="69" t="s">
        <v>19</v>
      </c>
      <c r="F30" s="84">
        <v>1700000</v>
      </c>
      <c r="G30" s="40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>
        <f>+'P3 Ejecucion '!N29</f>
        <v>0</v>
      </c>
      <c r="S30" s="78"/>
      <c r="T30" s="80">
        <f t="shared" ref="T30:T52" si="6">SUM(H30:S30)</f>
        <v>0</v>
      </c>
      <c r="U30" s="21"/>
    </row>
    <row r="31" spans="5:24" ht="30" x14ac:dyDescent="0.25">
      <c r="E31" s="71" t="s">
        <v>20</v>
      </c>
      <c r="F31" s="84">
        <v>8444540</v>
      </c>
      <c r="G31" s="40"/>
      <c r="H31" s="78">
        <v>33512</v>
      </c>
      <c r="I31" s="78">
        <v>586654.27</v>
      </c>
      <c r="J31" s="78"/>
      <c r="K31" s="78">
        <v>643463.94999999995</v>
      </c>
      <c r="L31" s="78">
        <v>244209.71</v>
      </c>
      <c r="M31" s="78">
        <v>271376.40000000002</v>
      </c>
      <c r="N31" s="78"/>
      <c r="O31" s="78"/>
      <c r="P31" s="78">
        <v>271376.40000000002</v>
      </c>
      <c r="Q31" s="78"/>
      <c r="R31" s="78"/>
      <c r="S31" s="78"/>
      <c r="T31" s="80">
        <f t="shared" si="6"/>
        <v>2050592.73</v>
      </c>
      <c r="U31" s="21"/>
    </row>
    <row r="32" spans="5:24" x14ac:dyDescent="0.25">
      <c r="E32" s="69" t="s">
        <v>21</v>
      </c>
      <c r="F32" s="84">
        <v>21439277.68</v>
      </c>
      <c r="G32" s="40"/>
      <c r="H32" s="78">
        <v>446332.88</v>
      </c>
      <c r="I32" s="78"/>
      <c r="J32" s="78">
        <v>1299856.2</v>
      </c>
      <c r="K32" s="78">
        <v>317104.3</v>
      </c>
      <c r="L32" s="78">
        <v>601527.77</v>
      </c>
      <c r="M32" s="78">
        <v>845705.5</v>
      </c>
      <c r="N32" s="78">
        <v>399708</v>
      </c>
      <c r="O32" s="78">
        <v>1102472.75</v>
      </c>
      <c r="P32" s="78">
        <v>585170.1</v>
      </c>
      <c r="Q32" s="78">
        <v>516438.5</v>
      </c>
      <c r="R32" s="78"/>
      <c r="S32" s="78"/>
      <c r="T32" s="80">
        <f t="shared" si="6"/>
        <v>6114316</v>
      </c>
      <c r="U32" s="21"/>
    </row>
    <row r="33" spans="5:21" ht="30" x14ac:dyDescent="0.25">
      <c r="E33" s="70" t="s">
        <v>22</v>
      </c>
      <c r="F33" s="84">
        <v>6522999.2800000003</v>
      </c>
      <c r="G33" s="40"/>
      <c r="H33" s="78">
        <v>874369.9</v>
      </c>
      <c r="I33" s="78"/>
      <c r="J33" s="78">
        <v>674892.5</v>
      </c>
      <c r="K33" s="78">
        <v>494533.05</v>
      </c>
      <c r="L33" s="78">
        <v>961059.75</v>
      </c>
      <c r="M33" s="78"/>
      <c r="N33" s="78"/>
      <c r="O33" s="78">
        <v>334932</v>
      </c>
      <c r="P33" s="78">
        <v>1350939</v>
      </c>
      <c r="Q33" s="78"/>
      <c r="R33" s="78"/>
      <c r="S33" s="78"/>
      <c r="T33" s="80">
        <f t="shared" si="6"/>
        <v>4690726.2</v>
      </c>
      <c r="U33" s="21"/>
    </row>
    <row r="34" spans="5:21" ht="30" x14ac:dyDescent="0.25">
      <c r="E34" s="71" t="s">
        <v>23</v>
      </c>
      <c r="F34" s="84">
        <v>3300000</v>
      </c>
      <c r="G34" s="60"/>
      <c r="H34" s="78">
        <v>73000</v>
      </c>
      <c r="I34" s="78">
        <v>78733.259999999995</v>
      </c>
      <c r="J34" s="78"/>
      <c r="K34" s="78"/>
      <c r="L34" s="78">
        <v>278185.01</v>
      </c>
      <c r="M34" s="78">
        <v>174848.49</v>
      </c>
      <c r="N34" s="78"/>
      <c r="O34" s="78"/>
      <c r="P34" s="78">
        <v>424224.03</v>
      </c>
      <c r="Q34" s="78">
        <v>296072.40000000002</v>
      </c>
      <c r="R34" s="78"/>
      <c r="S34" s="78"/>
      <c r="T34" s="80">
        <f t="shared" si="6"/>
        <v>1325063.19</v>
      </c>
      <c r="U34" s="21"/>
    </row>
    <row r="35" spans="5:21" ht="30" x14ac:dyDescent="0.25">
      <c r="E35" s="71" t="s">
        <v>24</v>
      </c>
      <c r="F35" s="84">
        <v>39709106.149999999</v>
      </c>
      <c r="G35" s="60"/>
      <c r="H35" s="78">
        <v>1884659.78</v>
      </c>
      <c r="I35" s="78">
        <v>1673623.95</v>
      </c>
      <c r="J35" s="78">
        <v>1641495.85</v>
      </c>
      <c r="K35" s="78">
        <v>1999728.59</v>
      </c>
      <c r="L35" s="78">
        <v>2356255.7200000002</v>
      </c>
      <c r="M35" s="78">
        <v>1923806.37</v>
      </c>
      <c r="N35" s="78">
        <v>672098</v>
      </c>
      <c r="O35" s="78">
        <v>658739.28</v>
      </c>
      <c r="P35" s="78">
        <v>5515639.4800000004</v>
      </c>
      <c r="Q35" s="78">
        <v>1901516.07</v>
      </c>
      <c r="R35" s="78"/>
      <c r="S35" s="78"/>
      <c r="T35" s="80">
        <f t="shared" si="6"/>
        <v>20227563.090000004</v>
      </c>
      <c r="U35" s="21"/>
    </row>
    <row r="36" spans="5:21" ht="45" x14ac:dyDescent="0.25">
      <c r="E36" s="71" t="s">
        <v>25</v>
      </c>
      <c r="F36" s="86">
        <f t="shared" si="2"/>
        <v>0</v>
      </c>
      <c r="G36" s="60"/>
      <c r="H36" s="78"/>
      <c r="I36" s="78"/>
      <c r="J36" s="78"/>
      <c r="K36" s="78"/>
      <c r="L36" s="78"/>
      <c r="M36" s="78">
        <f>+'P3 Ejecucion '!I35</f>
        <v>0</v>
      </c>
      <c r="N36" s="78">
        <f>+'P3 Ejecucion '!J35</f>
        <v>0</v>
      </c>
      <c r="O36" s="78">
        <f>+'P3 Ejecucion '!K35</f>
        <v>0</v>
      </c>
      <c r="P36" s="78">
        <f>+'P3 Ejecucion '!L35</f>
        <v>0</v>
      </c>
      <c r="Q36" s="78">
        <f>+'P3 Ejecucion '!M35</f>
        <v>0</v>
      </c>
      <c r="R36" s="78">
        <f>+'P3 Ejecucion '!N35</f>
        <v>0</v>
      </c>
      <c r="S36" s="78">
        <f>+'P3 Ejecucion '!O35</f>
        <v>0</v>
      </c>
      <c r="T36" s="80">
        <f t="shared" si="6"/>
        <v>0</v>
      </c>
      <c r="U36" s="21"/>
    </row>
    <row r="37" spans="5:21" x14ac:dyDescent="0.25">
      <c r="E37" s="69" t="s">
        <v>26</v>
      </c>
      <c r="F37" s="84">
        <v>37759163.060000002</v>
      </c>
      <c r="G37" s="40"/>
      <c r="H37" s="78">
        <v>2106096.0699999998</v>
      </c>
      <c r="I37" s="78">
        <v>953630.54</v>
      </c>
      <c r="J37" s="78">
        <v>1904490.88</v>
      </c>
      <c r="K37" s="78">
        <v>4288968.66</v>
      </c>
      <c r="L37" s="78">
        <v>6207884.04</v>
      </c>
      <c r="M37" s="78">
        <v>5021983.4000000004</v>
      </c>
      <c r="N37" s="78">
        <v>3317068.65</v>
      </c>
      <c r="O37" s="78">
        <v>2617677.35</v>
      </c>
      <c r="P37" s="78">
        <v>3063115.97</v>
      </c>
      <c r="Q37" s="78">
        <v>294078.76</v>
      </c>
      <c r="R37" s="78"/>
      <c r="S37" s="78"/>
      <c r="T37" s="80">
        <f t="shared" si="6"/>
        <v>29774994.320000004</v>
      </c>
      <c r="U37" s="21"/>
    </row>
    <row r="38" spans="5:21" x14ac:dyDescent="0.25">
      <c r="E38" s="68" t="s">
        <v>27</v>
      </c>
      <c r="F38" s="86">
        <f t="shared" si="2"/>
        <v>0</v>
      </c>
      <c r="G38" s="39"/>
      <c r="H38" s="77"/>
      <c r="I38" s="77"/>
      <c r="J38" s="77"/>
      <c r="K38" s="77"/>
      <c r="L38" s="77">
        <f t="shared" ref="L38:M38" si="7">SUM(L39:L47)</f>
        <v>0</v>
      </c>
      <c r="M38" s="77">
        <f t="shared" si="7"/>
        <v>0</v>
      </c>
      <c r="N38" s="77">
        <f t="shared" ref="N38" si="8">SUM(N39:N46)</f>
        <v>0</v>
      </c>
      <c r="O38" s="77">
        <f>SUM(O39:O46)</f>
        <v>0</v>
      </c>
      <c r="P38" s="77">
        <f>SUM(P39:P46)</f>
        <v>0</v>
      </c>
      <c r="Q38" s="77">
        <f>SUM(Q39:Q46)</f>
        <v>0</v>
      </c>
      <c r="R38" s="77">
        <f>SUM(R39:R46)</f>
        <v>0</v>
      </c>
      <c r="S38" s="77">
        <f>SUM(S39:S46)</f>
        <v>0</v>
      </c>
      <c r="T38" s="80">
        <f t="shared" si="6"/>
        <v>0</v>
      </c>
      <c r="U38" s="21"/>
    </row>
    <row r="39" spans="5:21" ht="30" x14ac:dyDescent="0.25">
      <c r="E39" s="71" t="s">
        <v>28</v>
      </c>
      <c r="F39" s="86">
        <f t="shared" si="2"/>
        <v>0</v>
      </c>
      <c r="G39" s="60"/>
      <c r="H39" s="78"/>
      <c r="I39" s="78"/>
      <c r="J39" s="78"/>
      <c r="K39" s="78"/>
      <c r="L39" s="78">
        <f>+'P3 Ejecucion '!H38</f>
        <v>0</v>
      </c>
      <c r="M39" s="78">
        <f>+'P3 Ejecucion '!I38</f>
        <v>0</v>
      </c>
      <c r="N39" s="78">
        <f>+'P3 Ejecucion '!J38</f>
        <v>0</v>
      </c>
      <c r="O39" s="78">
        <f>+'P3 Ejecucion '!K38</f>
        <v>0</v>
      </c>
      <c r="P39" s="78">
        <f>+'P3 Ejecucion '!L38</f>
        <v>0</v>
      </c>
      <c r="Q39" s="78">
        <f>+'P3 Ejecucion '!M38</f>
        <v>0</v>
      </c>
      <c r="R39" s="78">
        <f>+'P3 Ejecucion '!N38</f>
        <v>0</v>
      </c>
      <c r="S39" s="78">
        <f>+'P3 Ejecucion '!O38</f>
        <v>0</v>
      </c>
      <c r="T39" s="80">
        <f t="shared" si="6"/>
        <v>0</v>
      </c>
      <c r="U39" s="21"/>
    </row>
    <row r="40" spans="5:21" ht="30" x14ac:dyDescent="0.25">
      <c r="E40" s="71" t="s">
        <v>29</v>
      </c>
      <c r="F40" s="86">
        <f t="shared" si="2"/>
        <v>0</v>
      </c>
      <c r="G40" s="60"/>
      <c r="H40" s="78"/>
      <c r="I40" s="78"/>
      <c r="J40" s="78"/>
      <c r="K40" s="78"/>
      <c r="L40" s="78">
        <f>+'P3 Ejecucion '!H39</f>
        <v>0</v>
      </c>
      <c r="M40" s="78">
        <f>+'P3 Ejecucion '!I39</f>
        <v>0</v>
      </c>
      <c r="N40" s="78">
        <f>+'P3 Ejecucion '!J39</f>
        <v>0</v>
      </c>
      <c r="O40" s="78">
        <f>+'P3 Ejecucion '!K39</f>
        <v>0</v>
      </c>
      <c r="P40" s="78">
        <f>+'P3 Ejecucion '!L39</f>
        <v>0</v>
      </c>
      <c r="Q40" s="78">
        <f>+'P3 Ejecucion '!M39</f>
        <v>0</v>
      </c>
      <c r="R40" s="78">
        <f>+'P3 Ejecucion '!N39</f>
        <v>0</v>
      </c>
      <c r="S40" s="78">
        <f>+'P3 Ejecucion '!O39</f>
        <v>0</v>
      </c>
      <c r="T40" s="80">
        <f t="shared" si="6"/>
        <v>0</v>
      </c>
      <c r="U40" s="21"/>
    </row>
    <row r="41" spans="5:21" ht="30" x14ac:dyDescent="0.25">
      <c r="E41" s="71" t="s">
        <v>30</v>
      </c>
      <c r="F41" s="86">
        <f t="shared" si="2"/>
        <v>0</v>
      </c>
      <c r="G41" s="60"/>
      <c r="H41" s="78"/>
      <c r="I41" s="78"/>
      <c r="J41" s="78"/>
      <c r="K41" s="78"/>
      <c r="L41" s="78">
        <f>+'P3 Ejecucion '!H40</f>
        <v>0</v>
      </c>
      <c r="M41" s="78">
        <f>+'P3 Ejecucion '!I40</f>
        <v>0</v>
      </c>
      <c r="N41" s="78">
        <f>+'P3 Ejecucion '!J40</f>
        <v>0</v>
      </c>
      <c r="O41" s="78">
        <f>+'P3 Ejecucion '!K40</f>
        <v>0</v>
      </c>
      <c r="P41" s="78">
        <f>+'P3 Ejecucion '!L40</f>
        <v>0</v>
      </c>
      <c r="Q41" s="78">
        <f>+'P3 Ejecucion '!M40</f>
        <v>0</v>
      </c>
      <c r="R41" s="78">
        <f>+'P3 Ejecucion '!N40</f>
        <v>0</v>
      </c>
      <c r="S41" s="78">
        <f>+'P3 Ejecucion '!O40</f>
        <v>0</v>
      </c>
      <c r="T41" s="80">
        <f t="shared" si="6"/>
        <v>0</v>
      </c>
      <c r="U41" s="21"/>
    </row>
    <row r="42" spans="5:21" ht="30" x14ac:dyDescent="0.25">
      <c r="E42" s="71" t="s">
        <v>31</v>
      </c>
      <c r="F42" s="86">
        <f t="shared" si="2"/>
        <v>0</v>
      </c>
      <c r="G42" s="60"/>
      <c r="H42" s="78"/>
      <c r="I42" s="78"/>
      <c r="J42" s="78"/>
      <c r="K42" s="78"/>
      <c r="L42" s="78">
        <f>+'P3 Ejecucion '!H41</f>
        <v>0</v>
      </c>
      <c r="M42" s="78">
        <f>+'P3 Ejecucion '!I41</f>
        <v>0</v>
      </c>
      <c r="N42" s="78">
        <f>+'P3 Ejecucion '!J41</f>
        <v>0</v>
      </c>
      <c r="O42" s="78">
        <f>+'P3 Ejecucion '!K41</f>
        <v>0</v>
      </c>
      <c r="P42" s="78">
        <f>+'P3 Ejecucion '!L41</f>
        <v>0</v>
      </c>
      <c r="Q42" s="78">
        <f>+'P3 Ejecucion '!M41</f>
        <v>0</v>
      </c>
      <c r="R42" s="78">
        <f>+'P3 Ejecucion '!N41</f>
        <v>0</v>
      </c>
      <c r="S42" s="78">
        <f>+'P3 Ejecucion '!O41</f>
        <v>0</v>
      </c>
      <c r="T42" s="80">
        <f t="shared" si="6"/>
        <v>0</v>
      </c>
      <c r="U42" s="21"/>
    </row>
    <row r="43" spans="5:21" ht="30" x14ac:dyDescent="0.25">
      <c r="E43" s="71" t="s">
        <v>32</v>
      </c>
      <c r="F43" s="86">
        <f t="shared" si="2"/>
        <v>0</v>
      </c>
      <c r="G43" s="60"/>
      <c r="H43" s="78"/>
      <c r="I43" s="78"/>
      <c r="J43" s="78"/>
      <c r="K43" s="78"/>
      <c r="L43" s="78">
        <f>+'P3 Ejecucion '!H42</f>
        <v>0</v>
      </c>
      <c r="M43" s="78">
        <f>+'P3 Ejecucion '!I42</f>
        <v>0</v>
      </c>
      <c r="N43" s="78">
        <f>+'P3 Ejecucion '!J42</f>
        <v>0</v>
      </c>
      <c r="O43" s="78">
        <f>+'P3 Ejecucion '!K42</f>
        <v>0</v>
      </c>
      <c r="P43" s="78">
        <f>+'P3 Ejecucion '!L42</f>
        <v>0</v>
      </c>
      <c r="Q43" s="78">
        <f>+'P3 Ejecucion '!M42</f>
        <v>0</v>
      </c>
      <c r="R43" s="78">
        <f>+'P3 Ejecucion '!N42</f>
        <v>0</v>
      </c>
      <c r="S43" s="78">
        <f>+'P3 Ejecucion '!O42</f>
        <v>0</v>
      </c>
      <c r="T43" s="80">
        <f t="shared" si="6"/>
        <v>0</v>
      </c>
      <c r="U43" s="21"/>
    </row>
    <row r="44" spans="5:21" x14ac:dyDescent="0.25">
      <c r="E44" s="69" t="s">
        <v>33</v>
      </c>
      <c r="F44" s="86">
        <f t="shared" si="2"/>
        <v>0</v>
      </c>
      <c r="G44" s="40"/>
      <c r="H44" s="78"/>
      <c r="I44" s="78"/>
      <c r="J44" s="78"/>
      <c r="K44" s="78"/>
      <c r="L44" s="78">
        <f>+'P3 Ejecucion '!H43</f>
        <v>0</v>
      </c>
      <c r="M44" s="78">
        <f>+'P3 Ejecucion '!I43</f>
        <v>0</v>
      </c>
      <c r="N44" s="78">
        <f>+'P3 Ejecucion '!J43</f>
        <v>0</v>
      </c>
      <c r="O44" s="78">
        <f>+'P3 Ejecucion '!K43</f>
        <v>0</v>
      </c>
      <c r="P44" s="78">
        <f>+'P3 Ejecucion '!L43</f>
        <v>0</v>
      </c>
      <c r="Q44" s="78">
        <f>+'P3 Ejecucion '!M43</f>
        <v>0</v>
      </c>
      <c r="R44" s="78">
        <f>+'P3 Ejecucion '!N43</f>
        <v>0</v>
      </c>
      <c r="S44" s="78">
        <f>+'P3 Ejecucion '!O43</f>
        <v>0</v>
      </c>
      <c r="T44" s="80">
        <f t="shared" si="6"/>
        <v>0</v>
      </c>
      <c r="U44" s="21"/>
    </row>
    <row r="45" spans="5:21" ht="30" x14ac:dyDescent="0.25">
      <c r="E45" s="71" t="s">
        <v>34</v>
      </c>
      <c r="F45" s="86">
        <f t="shared" si="2"/>
        <v>0</v>
      </c>
      <c r="G45" s="60"/>
      <c r="H45" s="78"/>
      <c r="I45" s="78"/>
      <c r="J45" s="78"/>
      <c r="K45" s="78"/>
      <c r="L45" s="78">
        <f>+'P3 Ejecucion '!H44</f>
        <v>0</v>
      </c>
      <c r="M45" s="78">
        <f>+'P3 Ejecucion '!I44</f>
        <v>0</v>
      </c>
      <c r="N45" s="78">
        <f>+'P3 Ejecucion '!J44</f>
        <v>0</v>
      </c>
      <c r="O45" s="78">
        <f>+'P3 Ejecucion '!K44</f>
        <v>0</v>
      </c>
      <c r="P45" s="78">
        <f>+'P3 Ejecucion '!L44</f>
        <v>0</v>
      </c>
      <c r="Q45" s="78">
        <f>+'P3 Ejecucion '!M44</f>
        <v>0</v>
      </c>
      <c r="R45" s="78">
        <f>+'P3 Ejecucion '!N44</f>
        <v>0</v>
      </c>
      <c r="S45" s="78">
        <f>+'P3 Ejecucion '!O44</f>
        <v>0</v>
      </c>
      <c r="T45" s="80">
        <f t="shared" si="6"/>
        <v>0</v>
      </c>
      <c r="U45" s="21"/>
    </row>
    <row r="46" spans="5:21" ht="30" x14ac:dyDescent="0.25">
      <c r="E46" s="71" t="s">
        <v>35</v>
      </c>
      <c r="F46" s="86">
        <f t="shared" si="2"/>
        <v>0</v>
      </c>
      <c r="G46" s="60"/>
      <c r="H46" s="78"/>
      <c r="I46" s="78"/>
      <c r="J46" s="78"/>
      <c r="K46" s="78"/>
      <c r="L46" s="78">
        <f>+'P3 Ejecucion '!H45</f>
        <v>0</v>
      </c>
      <c r="M46" s="78">
        <f>+'P3 Ejecucion '!I45</f>
        <v>0</v>
      </c>
      <c r="N46" s="78">
        <f>+'P3 Ejecucion '!J45</f>
        <v>0</v>
      </c>
      <c r="O46" s="78">
        <f>+'P3 Ejecucion '!K45</f>
        <v>0</v>
      </c>
      <c r="P46" s="78">
        <f>+'P3 Ejecucion '!L45</f>
        <v>0</v>
      </c>
      <c r="Q46" s="78">
        <f>+'P3 Ejecucion '!M45</f>
        <v>0</v>
      </c>
      <c r="R46" s="78">
        <f>+'P3 Ejecucion '!N45</f>
        <v>0</v>
      </c>
      <c r="S46" s="78">
        <f>+'P3 Ejecucion '!O45</f>
        <v>0</v>
      </c>
      <c r="T46" s="80">
        <f t="shared" si="6"/>
        <v>0</v>
      </c>
      <c r="U46" s="21"/>
    </row>
    <row r="47" spans="5:21" x14ac:dyDescent="0.25">
      <c r="E47" s="68" t="s">
        <v>36</v>
      </c>
      <c r="F47" s="86">
        <f t="shared" si="2"/>
        <v>0</v>
      </c>
      <c r="G47" s="39"/>
      <c r="H47" s="77"/>
      <c r="I47" s="77"/>
      <c r="J47" s="77"/>
      <c r="K47" s="77"/>
      <c r="L47" s="77">
        <f t="shared" ref="L47:M47" si="9">SUM(L48:L53)</f>
        <v>0</v>
      </c>
      <c r="M47" s="77">
        <f t="shared" si="9"/>
        <v>0</v>
      </c>
      <c r="N47" s="77">
        <f t="shared" ref="N47:S47" si="10">SUM(N48:N53)</f>
        <v>0</v>
      </c>
      <c r="O47" s="77">
        <f t="shared" si="10"/>
        <v>0</v>
      </c>
      <c r="P47" s="77">
        <f t="shared" si="10"/>
        <v>0</v>
      </c>
      <c r="Q47" s="77">
        <f t="shared" si="10"/>
        <v>0</v>
      </c>
      <c r="R47" s="77">
        <f t="shared" si="10"/>
        <v>0</v>
      </c>
      <c r="S47" s="77">
        <f t="shared" si="10"/>
        <v>0</v>
      </c>
      <c r="T47" s="80">
        <f t="shared" si="6"/>
        <v>0</v>
      </c>
      <c r="U47" s="21"/>
    </row>
    <row r="48" spans="5:21" ht="30" x14ac:dyDescent="0.25">
      <c r="E48" s="71" t="s">
        <v>37</v>
      </c>
      <c r="F48" s="86">
        <f t="shared" si="2"/>
        <v>0</v>
      </c>
      <c r="G48" s="60"/>
      <c r="H48" s="78"/>
      <c r="I48" s="78"/>
      <c r="J48" s="78"/>
      <c r="K48" s="78"/>
      <c r="L48" s="78">
        <f>+'P3 Ejecucion '!H47</f>
        <v>0</v>
      </c>
      <c r="M48" s="78">
        <f>+'P3 Ejecucion '!I47</f>
        <v>0</v>
      </c>
      <c r="N48" s="78">
        <f>+'P3 Ejecucion '!J47</f>
        <v>0</v>
      </c>
      <c r="O48" s="78">
        <f>+'P3 Ejecucion '!K47</f>
        <v>0</v>
      </c>
      <c r="P48" s="78">
        <f>+'P3 Ejecucion '!L47</f>
        <v>0</v>
      </c>
      <c r="Q48" s="78">
        <f>+'P3 Ejecucion '!M47</f>
        <v>0</v>
      </c>
      <c r="R48" s="78">
        <f>+'P3 Ejecucion '!N47</f>
        <v>0</v>
      </c>
      <c r="S48" s="80">
        <v>0</v>
      </c>
      <c r="T48" s="80">
        <f t="shared" si="6"/>
        <v>0</v>
      </c>
      <c r="U48" s="21"/>
    </row>
    <row r="49" spans="5:21" ht="30" x14ac:dyDescent="0.25">
      <c r="E49" s="71" t="s">
        <v>38</v>
      </c>
      <c r="F49" s="86">
        <f t="shared" si="2"/>
        <v>0</v>
      </c>
      <c r="G49" s="60"/>
      <c r="H49" s="78"/>
      <c r="I49" s="78"/>
      <c r="J49" s="78"/>
      <c r="K49" s="78"/>
      <c r="L49" s="78">
        <f>+'P3 Ejecucion '!H48</f>
        <v>0</v>
      </c>
      <c r="M49" s="78">
        <f>+'P3 Ejecucion '!I48</f>
        <v>0</v>
      </c>
      <c r="N49" s="78">
        <f>+'P3 Ejecucion '!J48</f>
        <v>0</v>
      </c>
      <c r="O49" s="78">
        <f>+'P3 Ejecucion '!K48</f>
        <v>0</v>
      </c>
      <c r="P49" s="78">
        <f>+'P3 Ejecucion '!L48</f>
        <v>0</v>
      </c>
      <c r="Q49" s="78">
        <f>+'P3 Ejecucion '!M48</f>
        <v>0</v>
      </c>
      <c r="R49" s="78">
        <f>+'P3 Ejecucion '!N48</f>
        <v>0</v>
      </c>
      <c r="S49" s="80">
        <v>0</v>
      </c>
      <c r="T49" s="80">
        <f t="shared" si="6"/>
        <v>0</v>
      </c>
      <c r="U49" s="21"/>
    </row>
    <row r="50" spans="5:21" ht="30" x14ac:dyDescent="0.25">
      <c r="E50" s="71" t="s">
        <v>39</v>
      </c>
      <c r="F50" s="86">
        <f t="shared" si="2"/>
        <v>0</v>
      </c>
      <c r="G50" s="60"/>
      <c r="H50" s="78"/>
      <c r="I50" s="78"/>
      <c r="J50" s="78"/>
      <c r="K50" s="78"/>
      <c r="L50" s="78">
        <f>+'P3 Ejecucion '!H49</f>
        <v>0</v>
      </c>
      <c r="M50" s="78">
        <f>+'P3 Ejecucion '!I49</f>
        <v>0</v>
      </c>
      <c r="N50" s="78">
        <f>+'P3 Ejecucion '!J49</f>
        <v>0</v>
      </c>
      <c r="O50" s="78">
        <f>+'P3 Ejecucion '!K49</f>
        <v>0</v>
      </c>
      <c r="P50" s="78">
        <f>+'P3 Ejecucion '!L49</f>
        <v>0</v>
      </c>
      <c r="Q50" s="78">
        <f>+'P3 Ejecucion '!M49</f>
        <v>0</v>
      </c>
      <c r="R50" s="78">
        <f>+'P3 Ejecucion '!N49</f>
        <v>0</v>
      </c>
      <c r="S50" s="80">
        <v>0</v>
      </c>
      <c r="T50" s="80">
        <f t="shared" si="6"/>
        <v>0</v>
      </c>
      <c r="U50" s="21"/>
    </row>
    <row r="51" spans="5:21" ht="30" x14ac:dyDescent="0.25">
      <c r="E51" s="71" t="s">
        <v>40</v>
      </c>
      <c r="F51" s="86">
        <f t="shared" si="2"/>
        <v>0</v>
      </c>
      <c r="G51" s="60"/>
      <c r="H51" s="78"/>
      <c r="I51" s="78"/>
      <c r="J51" s="78"/>
      <c r="K51" s="78"/>
      <c r="L51" s="78">
        <f>+'P3 Ejecucion '!H50</f>
        <v>0</v>
      </c>
      <c r="M51" s="78">
        <f>+'P3 Ejecucion '!I50</f>
        <v>0</v>
      </c>
      <c r="N51" s="78">
        <f>+'P3 Ejecucion '!J50</f>
        <v>0</v>
      </c>
      <c r="O51" s="78">
        <f>+'P3 Ejecucion '!K50</f>
        <v>0</v>
      </c>
      <c r="P51" s="78">
        <f>+'P3 Ejecucion '!L50</f>
        <v>0</v>
      </c>
      <c r="Q51" s="78">
        <f>+'P3 Ejecucion '!M50</f>
        <v>0</v>
      </c>
      <c r="R51" s="78">
        <f>+'P3 Ejecucion '!N50</f>
        <v>0</v>
      </c>
      <c r="S51" s="80">
        <v>0</v>
      </c>
      <c r="T51" s="80">
        <f t="shared" si="6"/>
        <v>0</v>
      </c>
      <c r="U51" s="21"/>
    </row>
    <row r="52" spans="5:21" ht="30" x14ac:dyDescent="0.25">
      <c r="E52" s="71" t="s">
        <v>41</v>
      </c>
      <c r="F52" s="86">
        <f t="shared" si="2"/>
        <v>0</v>
      </c>
      <c r="G52" s="60"/>
      <c r="H52" s="78"/>
      <c r="I52" s="78"/>
      <c r="J52" s="78"/>
      <c r="K52" s="78"/>
      <c r="L52" s="78">
        <f>+'P3 Ejecucion '!H51</f>
        <v>0</v>
      </c>
      <c r="M52" s="78">
        <f>+'P3 Ejecucion '!I51</f>
        <v>0</v>
      </c>
      <c r="N52" s="78">
        <f>+'P3 Ejecucion '!J51</f>
        <v>0</v>
      </c>
      <c r="O52" s="78">
        <f>+'P3 Ejecucion '!K51</f>
        <v>0</v>
      </c>
      <c r="P52" s="78">
        <f>+'P3 Ejecucion '!L51</f>
        <v>0</v>
      </c>
      <c r="Q52" s="78">
        <f>+'P3 Ejecucion '!M51</f>
        <v>0</v>
      </c>
      <c r="R52" s="78">
        <f>+'P3 Ejecucion '!N51</f>
        <v>0</v>
      </c>
      <c r="S52" s="80">
        <v>0</v>
      </c>
      <c r="T52" s="80">
        <f t="shared" si="6"/>
        <v>0</v>
      </c>
      <c r="U52" s="21"/>
    </row>
    <row r="53" spans="5:21" ht="30" x14ac:dyDescent="0.25">
      <c r="E53" s="71" t="s">
        <v>42</v>
      </c>
      <c r="F53" s="86">
        <f t="shared" si="2"/>
        <v>0</v>
      </c>
      <c r="G53" s="60"/>
      <c r="H53" s="78"/>
      <c r="I53" s="78"/>
      <c r="J53" s="78"/>
      <c r="K53" s="78"/>
      <c r="L53" s="78">
        <f>+'P3 Ejecucion '!H52</f>
        <v>0</v>
      </c>
      <c r="M53" s="78">
        <f>+'P3 Ejecucion '!I52</f>
        <v>0</v>
      </c>
      <c r="N53" s="78">
        <f>+'P3 Ejecucion '!J52</f>
        <v>0</v>
      </c>
      <c r="O53" s="78">
        <f>+'P3 Ejecucion '!K52</f>
        <v>0</v>
      </c>
      <c r="P53" s="78">
        <f>+'P3 Ejecucion '!L52</f>
        <v>0</v>
      </c>
      <c r="Q53" s="78">
        <f>+'P3 Ejecucion '!M52</f>
        <v>0</v>
      </c>
      <c r="R53" s="78">
        <f>+'P3 Ejecucion '!N52</f>
        <v>0</v>
      </c>
      <c r="S53" s="80">
        <v>0</v>
      </c>
      <c r="T53" s="80">
        <f t="shared" ref="T53" si="11">SUM(H53:S53)</f>
        <v>0</v>
      </c>
      <c r="U53" s="21"/>
    </row>
    <row r="54" spans="5:21" ht="30" x14ac:dyDescent="0.25">
      <c r="E54" s="76" t="s">
        <v>43</v>
      </c>
      <c r="F54" s="83">
        <f>F60+F59+F57+F55</f>
        <v>19716206.559999999</v>
      </c>
      <c r="G54" s="39"/>
      <c r="H54" s="77">
        <v>52437</v>
      </c>
      <c r="I54" s="77"/>
      <c r="J54" s="77">
        <v>37160</v>
      </c>
      <c r="K54" s="77">
        <v>354537.5</v>
      </c>
      <c r="L54" s="77">
        <v>342477.33</v>
      </c>
      <c r="M54" s="77">
        <v>220689</v>
      </c>
      <c r="N54" s="77"/>
      <c r="O54" s="77">
        <v>88187.46</v>
      </c>
      <c r="P54" s="77">
        <v>688586</v>
      </c>
      <c r="Q54" s="77">
        <v>312994.64</v>
      </c>
      <c r="R54" s="77"/>
      <c r="S54" s="77">
        <f t="shared" ref="S54" si="12">SUM(S55:S63)</f>
        <v>0</v>
      </c>
      <c r="T54" s="81">
        <f>SUM(H54:S54)</f>
        <v>2097068.9300000002</v>
      </c>
      <c r="U54" s="21"/>
    </row>
    <row r="55" spans="5:21" x14ac:dyDescent="0.25">
      <c r="E55" s="69" t="s">
        <v>44</v>
      </c>
      <c r="F55" s="84">
        <v>9713012.5</v>
      </c>
      <c r="G55" s="40"/>
      <c r="H55" s="78"/>
      <c r="I55" s="78"/>
      <c r="J55" s="78"/>
      <c r="K55" s="78">
        <v>354537.5</v>
      </c>
      <c r="L55" s="78"/>
      <c r="M55" s="78"/>
      <c r="N55" s="78"/>
      <c r="O55" s="78">
        <v>88187.46</v>
      </c>
      <c r="P55" s="78">
        <v>416369</v>
      </c>
      <c r="Q55" s="78">
        <v>277400</v>
      </c>
      <c r="R55" s="78"/>
      <c r="S55" s="78"/>
      <c r="T55" s="80">
        <f t="shared" ref="T55:T61" si="13">SUM(H55:S55)</f>
        <v>1136493.96</v>
      </c>
      <c r="U55" s="21"/>
    </row>
    <row r="56" spans="5:21" ht="45" x14ac:dyDescent="0.25">
      <c r="E56" s="71" t="s">
        <v>45</v>
      </c>
      <c r="F56" s="84">
        <v>30009582.18</v>
      </c>
      <c r="G56" s="60"/>
      <c r="H56" s="78"/>
      <c r="I56" s="78"/>
      <c r="J56" s="78"/>
      <c r="K56" s="78"/>
      <c r="L56" s="78"/>
      <c r="M56" s="78"/>
      <c r="N56" s="78">
        <f>+'P3 Ejecucion '!J55</f>
        <v>0</v>
      </c>
      <c r="O56" s="78" t="s">
        <v>114</v>
      </c>
      <c r="P56" s="78">
        <f>+'P3 Ejecucion '!L55</f>
        <v>0</v>
      </c>
      <c r="Q56" s="78">
        <f>+'P3 Ejecucion '!M55</f>
        <v>0</v>
      </c>
      <c r="R56" s="78"/>
      <c r="S56" s="78">
        <f>+'P3 Ejecucion '!O55</f>
        <v>0</v>
      </c>
      <c r="T56" s="80">
        <f t="shared" si="13"/>
        <v>0</v>
      </c>
      <c r="U56" s="21"/>
    </row>
    <row r="57" spans="5:21" ht="30" x14ac:dyDescent="0.25">
      <c r="E57" s="71" t="s">
        <v>46</v>
      </c>
      <c r="F57" s="84">
        <v>7903194.0599999996</v>
      </c>
      <c r="G57" s="60"/>
      <c r="H57" s="78">
        <v>52437</v>
      </c>
      <c r="I57" s="78"/>
      <c r="J57" s="78"/>
      <c r="K57" s="78"/>
      <c r="L57" s="78"/>
      <c r="M57" s="78">
        <v>220689</v>
      </c>
      <c r="N57" s="78"/>
      <c r="O57" s="78">
        <f>+'P3 Ejecucion '!K56</f>
        <v>0</v>
      </c>
      <c r="P57" s="78">
        <v>249730</v>
      </c>
      <c r="Q57" s="78">
        <v>35594.639999999999</v>
      </c>
      <c r="R57" s="78"/>
      <c r="S57" s="78">
        <f>+'P3 Ejecucion '!O56</f>
        <v>0</v>
      </c>
      <c r="T57" s="80">
        <f t="shared" si="13"/>
        <v>558450.64</v>
      </c>
      <c r="U57" s="21"/>
    </row>
    <row r="58" spans="5:21" ht="30" x14ac:dyDescent="0.25">
      <c r="E58" s="71" t="s">
        <v>47</v>
      </c>
      <c r="F58" s="84">
        <v>6300000</v>
      </c>
      <c r="G58" s="60"/>
      <c r="H58" s="78"/>
      <c r="I58" s="78"/>
      <c r="J58" s="78">
        <v>37160</v>
      </c>
      <c r="K58" s="78"/>
      <c r="L58" s="78"/>
      <c r="M58" s="78"/>
      <c r="N58" s="78"/>
      <c r="O58" s="78">
        <f>+'P3 Ejecucion '!K57</f>
        <v>0</v>
      </c>
      <c r="P58" s="78">
        <f>+'P3 Ejecucion '!L57</f>
        <v>0</v>
      </c>
      <c r="Q58" s="78">
        <f>+'P3 Ejecucion '!M57</f>
        <v>0</v>
      </c>
      <c r="R58" s="78">
        <f>+'P3 Ejecucion '!N57</f>
        <v>0</v>
      </c>
      <c r="S58" s="78">
        <f>+'P3 Ejecucion '!O57</f>
        <v>0</v>
      </c>
      <c r="T58" s="80">
        <f>SUM(H58:S58)</f>
        <v>37160</v>
      </c>
      <c r="U58" s="21"/>
    </row>
    <row r="59" spans="5:21" ht="30" x14ac:dyDescent="0.25">
      <c r="E59" s="71" t="s">
        <v>48</v>
      </c>
      <c r="F59" s="84">
        <v>2100000</v>
      </c>
      <c r="G59" s="60"/>
      <c r="H59" s="78"/>
      <c r="I59" s="78"/>
      <c r="J59" s="78"/>
      <c r="K59" s="78"/>
      <c r="L59" s="78"/>
      <c r="M59" s="78"/>
      <c r="N59" s="78"/>
      <c r="O59" s="78"/>
      <c r="P59" s="78">
        <v>22487</v>
      </c>
      <c r="Q59" s="78"/>
      <c r="R59" s="78"/>
      <c r="S59" s="78">
        <f>+'P3 Ejecucion '!O58</f>
        <v>0</v>
      </c>
      <c r="T59" s="80"/>
      <c r="U59" s="21"/>
    </row>
    <row r="60" spans="5:21" x14ac:dyDescent="0.25">
      <c r="E60" s="69" t="s">
        <v>49</v>
      </c>
      <c r="F60" s="84"/>
      <c r="G60" s="40"/>
      <c r="H60" s="78"/>
      <c r="I60" s="78"/>
      <c r="J60" s="78"/>
      <c r="K60" s="78"/>
      <c r="L60" s="78">
        <v>342477.33</v>
      </c>
      <c r="M60" s="78"/>
      <c r="N60" s="78">
        <f>+'P3 Ejecucion '!J59</f>
        <v>0</v>
      </c>
      <c r="O60" s="78">
        <f>+'P3 Ejecucion '!K59</f>
        <v>0</v>
      </c>
      <c r="P60" s="78">
        <f>+'P3 Ejecucion '!L59</f>
        <v>0</v>
      </c>
      <c r="Q60" s="78">
        <f>+'P3 Ejecucion '!M59</f>
        <v>0</v>
      </c>
      <c r="R60" s="78">
        <f>+'P3 Ejecucion '!N59</f>
        <v>0</v>
      </c>
      <c r="S60" s="78">
        <f>+'P3 Ejecucion '!O59</f>
        <v>0</v>
      </c>
      <c r="T60" s="80">
        <f t="shared" si="13"/>
        <v>342477.33</v>
      </c>
      <c r="U60" s="21"/>
    </row>
    <row r="61" spans="5:21" x14ac:dyDescent="0.25">
      <c r="E61" s="69" t="s">
        <v>50</v>
      </c>
      <c r="F61" s="86">
        <f t="shared" si="2"/>
        <v>0</v>
      </c>
      <c r="G61" s="40"/>
      <c r="H61" s="78"/>
      <c r="I61" s="78"/>
      <c r="J61" s="78"/>
      <c r="K61" s="78"/>
      <c r="L61" s="78"/>
      <c r="M61" s="78"/>
      <c r="N61" s="78">
        <f>+'P3 Ejecucion '!J60</f>
        <v>0</v>
      </c>
      <c r="O61" s="78">
        <f>+'P3 Ejecucion '!K60</f>
        <v>0</v>
      </c>
      <c r="P61" s="78">
        <f>+'P3 Ejecucion '!L60</f>
        <v>0</v>
      </c>
      <c r="Q61" s="78">
        <f>+'P3 Ejecucion '!M60</f>
        <v>0</v>
      </c>
      <c r="R61" s="78">
        <f>+'P3 Ejecucion '!N60</f>
        <v>0</v>
      </c>
      <c r="S61" s="78">
        <f>+'P3 Ejecucion '!O60</f>
        <v>0</v>
      </c>
      <c r="T61" s="80">
        <f t="shared" si="13"/>
        <v>0</v>
      </c>
      <c r="U61" s="21"/>
    </row>
    <row r="62" spans="5:21" x14ac:dyDescent="0.25">
      <c r="E62" s="69" t="s">
        <v>51</v>
      </c>
      <c r="F62" s="86">
        <f t="shared" si="2"/>
        <v>0</v>
      </c>
      <c r="G62" s="40"/>
      <c r="H62" s="78"/>
      <c r="I62" s="78"/>
      <c r="J62" s="78"/>
      <c r="K62" s="78"/>
      <c r="L62" s="78"/>
      <c r="M62" s="78"/>
      <c r="N62" s="78">
        <f>+'P3 Ejecucion '!J61</f>
        <v>0</v>
      </c>
      <c r="O62" s="78">
        <f>+'P3 Ejecucion '!K61</f>
        <v>0</v>
      </c>
      <c r="P62" s="78">
        <f>+'P3 Ejecucion '!L61</f>
        <v>0</v>
      </c>
      <c r="Q62" s="78">
        <f>+'P3 Ejecucion '!M61</f>
        <v>0</v>
      </c>
      <c r="R62" s="78">
        <f>+'P3 Ejecucion '!N61</f>
        <v>0</v>
      </c>
      <c r="S62" s="78">
        <f>+'P3 Ejecucion '!O61</f>
        <v>0</v>
      </c>
      <c r="T62" s="80">
        <f>SUM(H62:S62)</f>
        <v>0</v>
      </c>
      <c r="U62" s="21"/>
    </row>
    <row r="63" spans="5:21" ht="45" x14ac:dyDescent="0.25">
      <c r="E63" s="71" t="s">
        <v>52</v>
      </c>
      <c r="F63" s="86">
        <f t="shared" si="2"/>
        <v>0</v>
      </c>
      <c r="G63" s="60"/>
      <c r="H63" s="78"/>
      <c r="I63" s="78"/>
      <c r="J63" s="78"/>
      <c r="K63" s="78"/>
      <c r="L63" s="78"/>
      <c r="M63" s="78"/>
      <c r="N63" s="78">
        <f>+'P3 Ejecucion '!J62</f>
        <v>0</v>
      </c>
      <c r="O63" s="78">
        <f>+'P3 Ejecucion '!K62</f>
        <v>0</v>
      </c>
      <c r="P63" s="78">
        <f>+'P3 Ejecucion '!L62</f>
        <v>0</v>
      </c>
      <c r="Q63" s="78">
        <f>+'P3 Ejecucion '!M62</f>
        <v>0</v>
      </c>
      <c r="R63" s="78">
        <f>+'P3 Ejecucion '!N62</f>
        <v>0</v>
      </c>
      <c r="S63" s="78">
        <f>+'P3 Ejecucion '!O62</f>
        <v>0</v>
      </c>
      <c r="T63" s="80">
        <f t="shared" ref="T63:T84" si="14">SUM(H63:S63)</f>
        <v>0</v>
      </c>
      <c r="U63" s="21"/>
    </row>
    <row r="64" spans="5:21" x14ac:dyDescent="0.25">
      <c r="E64" s="68" t="s">
        <v>53</v>
      </c>
      <c r="F64" s="86">
        <f t="shared" si="2"/>
        <v>0</v>
      </c>
      <c r="G64" s="39"/>
      <c r="H64" s="78"/>
      <c r="I64" s="78"/>
      <c r="J64" s="78"/>
      <c r="K64" s="78"/>
      <c r="L64" s="78"/>
      <c r="M64" s="78"/>
      <c r="N64" s="78"/>
      <c r="O64" s="80"/>
      <c r="P64" s="80"/>
      <c r="Q64" s="78"/>
      <c r="R64" s="80"/>
      <c r="S64" s="80"/>
      <c r="T64" s="80">
        <f t="shared" si="14"/>
        <v>0</v>
      </c>
      <c r="U64" s="21"/>
    </row>
    <row r="65" spans="5:21" x14ac:dyDescent="0.25">
      <c r="E65" s="69" t="s">
        <v>54</v>
      </c>
      <c r="F65" s="86">
        <f t="shared" si="2"/>
        <v>0</v>
      </c>
      <c r="G65" s="40"/>
      <c r="H65" s="78"/>
      <c r="I65" s="78"/>
      <c r="J65" s="78"/>
      <c r="K65" s="78"/>
      <c r="L65" s="78"/>
      <c r="M65" s="78"/>
      <c r="N65" s="78"/>
      <c r="O65" s="80"/>
      <c r="P65" s="80"/>
      <c r="Q65" s="80"/>
      <c r="R65" s="80"/>
      <c r="S65" s="80"/>
      <c r="T65" s="80">
        <f t="shared" si="14"/>
        <v>0</v>
      </c>
      <c r="U65" s="21"/>
    </row>
    <row r="66" spans="5:21" x14ac:dyDescent="0.25">
      <c r="E66" s="69" t="s">
        <v>55</v>
      </c>
      <c r="F66" s="86">
        <f t="shared" si="2"/>
        <v>0</v>
      </c>
      <c r="G66" s="40"/>
      <c r="H66" s="78"/>
      <c r="I66" s="78"/>
      <c r="J66" s="78"/>
      <c r="K66" s="78"/>
      <c r="L66" s="78"/>
      <c r="M66" s="78"/>
      <c r="N66" s="78"/>
      <c r="O66" s="80"/>
      <c r="P66" s="80"/>
      <c r="Q66" s="80"/>
      <c r="R66" s="80"/>
      <c r="S66" s="80"/>
      <c r="T66" s="80">
        <f t="shared" si="14"/>
        <v>0</v>
      </c>
      <c r="U66" s="21"/>
    </row>
    <row r="67" spans="5:21" ht="30" x14ac:dyDescent="0.25">
      <c r="E67" s="71" t="s">
        <v>56</v>
      </c>
      <c r="F67" s="86">
        <f t="shared" si="2"/>
        <v>0</v>
      </c>
      <c r="G67" s="60"/>
      <c r="H67" s="82"/>
      <c r="I67" s="82"/>
      <c r="J67" s="78"/>
      <c r="K67" s="78"/>
      <c r="L67" s="78"/>
      <c r="M67" s="78"/>
      <c r="N67" s="78"/>
      <c r="O67" s="80"/>
      <c r="P67" s="80"/>
      <c r="Q67" s="80"/>
      <c r="R67" s="80"/>
      <c r="S67" s="80"/>
      <c r="T67" s="80">
        <f t="shared" si="14"/>
        <v>0</v>
      </c>
      <c r="U67" s="21"/>
    </row>
    <row r="68" spans="5:21" ht="45" x14ac:dyDescent="0.25">
      <c r="E68" s="71" t="s">
        <v>57</v>
      </c>
      <c r="F68" s="86">
        <f t="shared" si="2"/>
        <v>0</v>
      </c>
      <c r="G68" s="60"/>
      <c r="H68" s="82"/>
      <c r="I68" s="82"/>
      <c r="J68" s="78"/>
      <c r="K68" s="78"/>
      <c r="L68" s="78"/>
      <c r="M68" s="78"/>
      <c r="N68" s="78"/>
      <c r="O68" s="80"/>
      <c r="P68" s="80"/>
      <c r="Q68" s="80"/>
      <c r="R68" s="80"/>
      <c r="S68" s="80"/>
      <c r="T68" s="80">
        <f t="shared" si="14"/>
        <v>0</v>
      </c>
      <c r="U68" s="21"/>
    </row>
    <row r="69" spans="5:21" x14ac:dyDescent="0.25">
      <c r="E69" s="68" t="s">
        <v>58</v>
      </c>
      <c r="F69" s="86">
        <f t="shared" si="2"/>
        <v>0</v>
      </c>
      <c r="G69" s="39"/>
      <c r="H69" s="78"/>
      <c r="I69" s="78"/>
      <c r="J69" s="78"/>
      <c r="K69" s="78"/>
      <c r="L69" s="78"/>
      <c r="M69" s="78"/>
      <c r="N69" s="78"/>
      <c r="O69" s="80"/>
      <c r="P69" s="80"/>
      <c r="Q69" s="80"/>
      <c r="R69" s="80"/>
      <c r="S69" s="80"/>
      <c r="T69" s="80">
        <f t="shared" si="14"/>
        <v>0</v>
      </c>
      <c r="U69" s="21"/>
    </row>
    <row r="70" spans="5:21" x14ac:dyDescent="0.25">
      <c r="E70" s="69" t="s">
        <v>59</v>
      </c>
      <c r="F70" s="86">
        <f t="shared" si="2"/>
        <v>0</v>
      </c>
      <c r="G70" s="4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>
        <f t="shared" si="14"/>
        <v>0</v>
      </c>
      <c r="U70" s="21"/>
    </row>
    <row r="71" spans="5:21" ht="30" x14ac:dyDescent="0.25">
      <c r="E71" s="71" t="s">
        <v>60</v>
      </c>
      <c r="F71" s="86">
        <f t="shared" si="2"/>
        <v>0</v>
      </c>
      <c r="G71" s="6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>
        <f t="shared" si="14"/>
        <v>0</v>
      </c>
      <c r="U71" s="21"/>
    </row>
    <row r="72" spans="5:21" x14ac:dyDescent="0.25">
      <c r="E72" s="68" t="s">
        <v>61</v>
      </c>
      <c r="F72" s="86">
        <f t="shared" si="2"/>
        <v>0</v>
      </c>
      <c r="G72" s="39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>
        <f t="shared" si="14"/>
        <v>0</v>
      </c>
      <c r="U72" s="21"/>
    </row>
    <row r="73" spans="5:21" x14ac:dyDescent="0.25">
      <c r="E73" s="69" t="s">
        <v>62</v>
      </c>
      <c r="F73" s="86">
        <f t="shared" si="2"/>
        <v>0</v>
      </c>
      <c r="G73" s="4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>
        <f t="shared" si="14"/>
        <v>0</v>
      </c>
      <c r="U73" s="21"/>
    </row>
    <row r="74" spans="5:21" x14ac:dyDescent="0.25">
      <c r="E74" s="69" t="s">
        <v>63</v>
      </c>
      <c r="F74" s="86">
        <f t="shared" si="2"/>
        <v>0</v>
      </c>
      <c r="G74" s="4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>
        <f t="shared" si="14"/>
        <v>0</v>
      </c>
      <c r="U74" s="21"/>
    </row>
    <row r="75" spans="5:21" ht="30" x14ac:dyDescent="0.25">
      <c r="E75" s="71" t="s">
        <v>64</v>
      </c>
      <c r="F75" s="86">
        <f t="shared" si="2"/>
        <v>0</v>
      </c>
      <c r="G75" s="6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>
        <f t="shared" si="14"/>
        <v>0</v>
      </c>
      <c r="U75" s="21"/>
    </row>
    <row r="76" spans="5:21" x14ac:dyDescent="0.25">
      <c r="E76" s="72" t="s">
        <v>67</v>
      </c>
      <c r="F76" s="83">
        <f t="shared" ref="F76:F88" si="15">SUM(G76+H76+I76+J76+K76+L76+M76+N76+O76+P76+Q76+R76)</f>
        <v>0</v>
      </c>
      <c r="G76" s="42"/>
      <c r="H76" s="81"/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0">
        <f t="shared" si="14"/>
        <v>0</v>
      </c>
      <c r="U76" s="21"/>
    </row>
    <row r="77" spans="5:21" x14ac:dyDescent="0.25">
      <c r="E77" s="68" t="s">
        <v>68</v>
      </c>
      <c r="F77" s="86">
        <f t="shared" si="15"/>
        <v>0</v>
      </c>
      <c r="G77" s="39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>
        <f t="shared" si="14"/>
        <v>0</v>
      </c>
      <c r="U77" s="21"/>
    </row>
    <row r="78" spans="5:21" ht="30" x14ac:dyDescent="0.25">
      <c r="E78" s="71" t="s">
        <v>69</v>
      </c>
      <c r="F78" s="86">
        <f t="shared" si="15"/>
        <v>0</v>
      </c>
      <c r="G78" s="4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>
        <f t="shared" si="14"/>
        <v>0</v>
      </c>
      <c r="U78" s="21"/>
    </row>
    <row r="79" spans="5:21" ht="30" x14ac:dyDescent="0.25">
      <c r="E79" s="71" t="s">
        <v>70</v>
      </c>
      <c r="F79" s="86">
        <f t="shared" si="15"/>
        <v>0</v>
      </c>
      <c r="G79" s="4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>
        <f t="shared" si="14"/>
        <v>0</v>
      </c>
      <c r="U79" s="21"/>
    </row>
    <row r="80" spans="5:21" x14ac:dyDescent="0.25">
      <c r="E80" s="68" t="s">
        <v>71</v>
      </c>
      <c r="F80" s="86">
        <f t="shared" si="15"/>
        <v>0</v>
      </c>
      <c r="G80" s="39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>
        <f t="shared" si="14"/>
        <v>0</v>
      </c>
      <c r="U80" s="21"/>
    </row>
    <row r="81" spans="5:21" x14ac:dyDescent="0.25">
      <c r="E81" s="69" t="s">
        <v>72</v>
      </c>
      <c r="F81" s="86">
        <f t="shared" si="15"/>
        <v>0</v>
      </c>
      <c r="G81" s="4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>
        <f t="shared" si="14"/>
        <v>0</v>
      </c>
      <c r="U81" s="21"/>
    </row>
    <row r="82" spans="5:21" ht="30" x14ac:dyDescent="0.25">
      <c r="E82" s="71" t="s">
        <v>73</v>
      </c>
      <c r="F82" s="86">
        <f t="shared" si="15"/>
        <v>0</v>
      </c>
      <c r="G82" s="4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>
        <f t="shared" si="14"/>
        <v>0</v>
      </c>
      <c r="U82" s="21"/>
    </row>
    <row r="83" spans="5:21" x14ac:dyDescent="0.25">
      <c r="E83" s="68" t="s">
        <v>74</v>
      </c>
      <c r="F83" s="86">
        <f t="shared" si="15"/>
        <v>0</v>
      </c>
      <c r="G83" s="39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>
        <f t="shared" si="14"/>
        <v>0</v>
      </c>
      <c r="U83" s="21"/>
    </row>
    <row r="84" spans="5:21" ht="30" x14ac:dyDescent="0.25">
      <c r="E84" s="71" t="s">
        <v>75</v>
      </c>
      <c r="F84" s="86">
        <f t="shared" si="15"/>
        <v>0</v>
      </c>
      <c r="G84" s="4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>
        <f t="shared" si="14"/>
        <v>0</v>
      </c>
      <c r="U84" s="21"/>
    </row>
    <row r="85" spans="5:21" s="62" customFormat="1" x14ac:dyDescent="0.25">
      <c r="E85" s="73" t="s">
        <v>65</v>
      </c>
      <c r="F85" s="85">
        <v>1007221709.62</v>
      </c>
      <c r="G85" s="61">
        <f t="shared" ref="G85:T85" si="16">G12+G18+G28+G38+G47+G54+G64+G69+G72</f>
        <v>0</v>
      </c>
      <c r="H85" s="66">
        <f>H12+H18+H28+H54</f>
        <v>74284539.049999997</v>
      </c>
      <c r="I85" s="66">
        <v>69852369.879999995</v>
      </c>
      <c r="J85" s="66">
        <f>J12+J18+J28+J38+J47+J54+J64+J69+J72</f>
        <v>74824828.799999997</v>
      </c>
      <c r="K85" s="66">
        <f t="shared" si="16"/>
        <v>81908319.590000004</v>
      </c>
      <c r="L85" s="66">
        <f>L12+L18+L28+L38+L47+L54+L64+L69+L72</f>
        <v>83829145.560000002</v>
      </c>
      <c r="M85" s="66">
        <f t="shared" si="16"/>
        <v>80044236.280000001</v>
      </c>
      <c r="N85" s="66">
        <f>N12+N18+N28+N38+N47+N54+N64+N69+N72</f>
        <v>73189792.50999999</v>
      </c>
      <c r="O85" s="66">
        <f>O12+O18+O28+O38+O47+O54+O64+O69+O72</f>
        <v>76989900.229999989</v>
      </c>
      <c r="P85" s="66">
        <f t="shared" si="16"/>
        <v>86425645.400000006</v>
      </c>
      <c r="Q85" s="66">
        <f t="shared" si="16"/>
        <v>79349132.850000009</v>
      </c>
      <c r="R85" s="66">
        <f t="shared" si="16"/>
        <v>0</v>
      </c>
      <c r="S85" s="66">
        <f t="shared" si="16"/>
        <v>0</v>
      </c>
      <c r="T85" s="66">
        <f t="shared" si="16"/>
        <v>780697910.14999998</v>
      </c>
    </row>
    <row r="86" spans="5:21" x14ac:dyDescent="0.25">
      <c r="F86" s="59">
        <f t="shared" si="15"/>
        <v>0</v>
      </c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</row>
    <row r="87" spans="5:21" x14ac:dyDescent="0.25">
      <c r="E87" s="7"/>
      <c r="F87" s="63">
        <f t="shared" si="15"/>
        <v>0</v>
      </c>
      <c r="G87" s="64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</row>
    <row r="88" spans="5:21" x14ac:dyDescent="0.25">
      <c r="E88" s="7"/>
      <c r="F88" s="65">
        <f t="shared" si="15"/>
        <v>0</v>
      </c>
      <c r="G88" s="7"/>
    </row>
    <row r="89" spans="5:21" x14ac:dyDescent="0.25">
      <c r="E89" s="7"/>
      <c r="F89" s="64"/>
      <c r="G89" s="64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</row>
    <row r="90" spans="5:21" x14ac:dyDescent="0.25">
      <c r="F90" s="19"/>
    </row>
    <row r="91" spans="5:21" ht="15.75" thickBot="1" x14ac:dyDescent="0.3"/>
    <row r="92" spans="5:21" x14ac:dyDescent="0.25">
      <c r="E92" s="49" t="s">
        <v>111</v>
      </c>
      <c r="F92" s="50"/>
    </row>
    <row r="93" spans="5:21" x14ac:dyDescent="0.25">
      <c r="E93" s="51"/>
      <c r="F93" s="52"/>
      <c r="G93" s="53"/>
    </row>
    <row r="94" spans="5:21" x14ac:dyDescent="0.25">
      <c r="E94" s="54" t="s">
        <v>108</v>
      </c>
      <c r="F94" s="55"/>
      <c r="G94" s="56"/>
    </row>
    <row r="95" spans="5:21" x14ac:dyDescent="0.25">
      <c r="E95" s="54" t="s">
        <v>109</v>
      </c>
      <c r="F95" s="57"/>
      <c r="G95" s="58"/>
    </row>
    <row r="96" spans="5:21" x14ac:dyDescent="0.25">
      <c r="E96" s="97" t="s">
        <v>95</v>
      </c>
      <c r="F96" s="97"/>
      <c r="G96" s="97"/>
      <c r="H96" s="97"/>
      <c r="I96" s="97"/>
    </row>
    <row r="97" spans="5:16" ht="32.25" customHeight="1" x14ac:dyDescent="0.5">
      <c r="E97" s="98" t="s">
        <v>96</v>
      </c>
      <c r="F97" s="98"/>
      <c r="G97" s="98"/>
      <c r="H97" s="98"/>
      <c r="I97" s="98"/>
      <c r="L97" s="99"/>
      <c r="M97" s="99"/>
      <c r="N97" s="99"/>
      <c r="O97" s="99"/>
      <c r="P97" s="99"/>
    </row>
    <row r="98" spans="5:16" ht="54.75" customHeight="1" x14ac:dyDescent="0.25">
      <c r="E98" s="100" t="s">
        <v>97</v>
      </c>
      <c r="F98" s="100"/>
      <c r="G98" s="100"/>
      <c r="H98" s="100"/>
      <c r="I98" s="100"/>
      <c r="L98" s="101"/>
      <c r="M98" s="101"/>
      <c r="N98" s="101"/>
      <c r="O98" s="101"/>
      <c r="P98" s="101"/>
    </row>
    <row r="103" spans="5:16" x14ac:dyDescent="0.25">
      <c r="E103" t="s">
        <v>112</v>
      </c>
    </row>
    <row r="104" spans="5:16" x14ac:dyDescent="0.25">
      <c r="E104" t="s">
        <v>113</v>
      </c>
    </row>
  </sheetData>
  <mergeCells count="14">
    <mergeCell ref="E7:T7"/>
    <mergeCell ref="H9:T9"/>
    <mergeCell ref="E3:T3"/>
    <mergeCell ref="E4:T4"/>
    <mergeCell ref="E9:E10"/>
    <mergeCell ref="F9:F10"/>
    <mergeCell ref="G9:G10"/>
    <mergeCell ref="E5:T5"/>
    <mergeCell ref="E6:T6"/>
    <mergeCell ref="E96:I96"/>
    <mergeCell ref="E97:I97"/>
    <mergeCell ref="L97:P97"/>
    <mergeCell ref="E98:I98"/>
    <mergeCell ref="L98:P98"/>
  </mergeCells>
  <pageMargins left="0.23622047244094491" right="0.19685039370078741" top="0.74803149606299213" bottom="0.74803149606299213" header="0.31496062992125984" footer="0.31496062992125984"/>
  <pageSetup scale="5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85"/>
  <sheetViews>
    <sheetView showGridLines="0" topLeftCell="A77" zoomScale="70" zoomScaleNormal="70" workbookViewId="0">
      <selection activeCell="H63" sqref="H63"/>
    </sheetView>
  </sheetViews>
  <sheetFormatPr baseColWidth="10" defaultColWidth="11.42578125" defaultRowHeight="15" x14ac:dyDescent="0.25"/>
  <cols>
    <col min="2" max="2" width="3.28515625" hidden="1" customWidth="1"/>
    <col min="3" max="3" width="93.7109375" bestFit="1" customWidth="1"/>
    <col min="4" max="5" width="20.28515625" bestFit="1" customWidth="1"/>
    <col min="6" max="6" width="20.28515625" customWidth="1"/>
    <col min="7" max="7" width="20.5703125" customWidth="1"/>
    <col min="8" max="8" width="20.7109375" customWidth="1"/>
    <col min="9" max="9" width="19.28515625" customWidth="1"/>
    <col min="10" max="10" width="18.7109375" customWidth="1"/>
    <col min="11" max="11" width="20.28515625" bestFit="1" customWidth="1"/>
    <col min="12" max="12" width="18.28515625" customWidth="1"/>
    <col min="13" max="13" width="19.42578125" customWidth="1"/>
    <col min="14" max="14" width="19.5703125" customWidth="1"/>
    <col min="15" max="15" width="19.28515625" bestFit="1" customWidth="1"/>
    <col min="16" max="16" width="25" bestFit="1" customWidth="1"/>
    <col min="17" max="17" width="19" customWidth="1"/>
  </cols>
  <sheetData>
    <row r="3" spans="3:17" ht="28.5" customHeight="1" x14ac:dyDescent="0.25">
      <c r="C3" s="91" t="s">
        <v>98</v>
      </c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3:17" ht="21" customHeight="1" x14ac:dyDescent="0.25">
      <c r="C4" s="89" t="s">
        <v>99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3:17" ht="15.75" x14ac:dyDescent="0.25">
      <c r="C5" s="95" t="s">
        <v>107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3:17" ht="15.75" customHeight="1" x14ac:dyDescent="0.25">
      <c r="C6" s="93" t="s">
        <v>92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spans="3:17" ht="15.75" customHeight="1" x14ac:dyDescent="0.25">
      <c r="C7" s="94" t="s">
        <v>77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3:17" x14ac:dyDescent="0.25">
      <c r="D8" s="5"/>
      <c r="E8" s="5"/>
      <c r="F8" s="41"/>
      <c r="G8" s="40"/>
      <c r="I8" s="40"/>
      <c r="J8" s="5"/>
      <c r="K8" s="5"/>
      <c r="L8" s="5"/>
      <c r="N8" s="5"/>
      <c r="O8" s="5"/>
    </row>
    <row r="9" spans="3:17" ht="23.25" customHeight="1" x14ac:dyDescent="0.25">
      <c r="C9" s="6" t="s">
        <v>66</v>
      </c>
      <c r="D9" s="14" t="s">
        <v>79</v>
      </c>
      <c r="E9" s="14" t="s">
        <v>80</v>
      </c>
      <c r="F9" s="14" t="s">
        <v>81</v>
      </c>
      <c r="G9" s="14" t="s">
        <v>82</v>
      </c>
      <c r="H9" s="15" t="s">
        <v>83</v>
      </c>
      <c r="I9" s="14" t="s">
        <v>84</v>
      </c>
      <c r="J9" s="15" t="s">
        <v>85</v>
      </c>
      <c r="K9" s="14" t="s">
        <v>86</v>
      </c>
      <c r="L9" s="14" t="s">
        <v>87</v>
      </c>
      <c r="M9" s="14" t="s">
        <v>88</v>
      </c>
      <c r="N9" s="14" t="s">
        <v>89</v>
      </c>
      <c r="O9" s="15" t="s">
        <v>90</v>
      </c>
      <c r="P9" s="14" t="s">
        <v>78</v>
      </c>
    </row>
    <row r="10" spans="3:17" x14ac:dyDescent="0.25">
      <c r="C10" s="1" t="s">
        <v>0</v>
      </c>
      <c r="D10" s="39">
        <f>+D11+D17+D27+D53</f>
        <v>60295499.869999997</v>
      </c>
      <c r="E10" s="39">
        <f t="shared" ref="E10:M10" si="0">+E11+E17+E27+E53</f>
        <v>74904085.690000013</v>
      </c>
      <c r="F10" s="39">
        <f t="shared" si="0"/>
        <v>102126048.13000001</v>
      </c>
      <c r="G10" s="39">
        <f t="shared" si="0"/>
        <v>81453650.559999987</v>
      </c>
      <c r="H10" s="39">
        <f>+H11+H17+H27+H53</f>
        <v>76963427.420000002</v>
      </c>
      <c r="I10" s="39">
        <f t="shared" si="0"/>
        <v>0</v>
      </c>
      <c r="J10" s="39">
        <f>+J11+J17+J27+J53</f>
        <v>0</v>
      </c>
      <c r="K10" s="39">
        <f>+K11+K17+K27+K53</f>
        <v>0</v>
      </c>
      <c r="L10" s="39">
        <f t="shared" si="0"/>
        <v>0</v>
      </c>
      <c r="M10" s="39">
        <f t="shared" si="0"/>
        <v>0</v>
      </c>
      <c r="N10" s="39">
        <f>+N11+N17+N27+N53</f>
        <v>0</v>
      </c>
      <c r="O10" s="39">
        <f>+O11+O17+O27+O53</f>
        <v>0</v>
      </c>
      <c r="P10" s="42">
        <f>SUM(D10:O10)</f>
        <v>395742711.67000002</v>
      </c>
      <c r="Q10" s="5"/>
    </row>
    <row r="11" spans="3:17" x14ac:dyDescent="0.25">
      <c r="C11" s="2" t="s">
        <v>1</v>
      </c>
      <c r="D11" s="39">
        <f t="shared" ref="D11:M11" si="1">SUM(D12:D16)</f>
        <v>50913495.049999997</v>
      </c>
      <c r="E11" s="39">
        <f t="shared" si="1"/>
        <v>50259986.910000004</v>
      </c>
      <c r="F11" s="39">
        <f t="shared" si="1"/>
        <v>73395830.790000007</v>
      </c>
      <c r="G11" s="39">
        <f t="shared" si="1"/>
        <v>50408174.829999991</v>
      </c>
      <c r="H11" s="39">
        <f>SUM(H12:H16)</f>
        <v>50628244.280000001</v>
      </c>
      <c r="I11" s="39">
        <f t="shared" si="1"/>
        <v>0</v>
      </c>
      <c r="J11" s="39">
        <f t="shared" si="1"/>
        <v>0</v>
      </c>
      <c r="K11" s="39">
        <f t="shared" si="1"/>
        <v>0</v>
      </c>
      <c r="L11" s="39">
        <f t="shared" si="1"/>
        <v>0</v>
      </c>
      <c r="M11" s="39">
        <f t="shared" si="1"/>
        <v>0</v>
      </c>
      <c r="N11" s="39">
        <f>SUM(N12:N16)</f>
        <v>0</v>
      </c>
      <c r="O11" s="39">
        <f>SUM(O12:O16)</f>
        <v>0</v>
      </c>
      <c r="P11" s="42">
        <f>SUM(D11:O11)</f>
        <v>275605731.86000001</v>
      </c>
      <c r="Q11" s="5"/>
    </row>
    <row r="12" spans="3:17" x14ac:dyDescent="0.25">
      <c r="C12" s="4" t="s">
        <v>2</v>
      </c>
      <c r="D12" s="20">
        <v>43771174.960000001</v>
      </c>
      <c r="E12" s="20">
        <v>43184505.210000001</v>
      </c>
      <c r="F12" s="20">
        <v>43841710.289999999</v>
      </c>
      <c r="G12" s="20">
        <v>43182386.369999997</v>
      </c>
      <c r="H12" s="20">
        <v>43561091.359999999</v>
      </c>
      <c r="I12" s="20"/>
      <c r="J12" s="20"/>
      <c r="K12" s="20"/>
      <c r="L12" s="20"/>
      <c r="M12" s="20"/>
      <c r="N12" s="20"/>
      <c r="O12" s="20"/>
      <c r="P12" s="40">
        <f>SUM(D12:O12)</f>
        <v>217540868.19</v>
      </c>
      <c r="Q12" s="5"/>
    </row>
    <row r="13" spans="3:17" x14ac:dyDescent="0.25">
      <c r="C13" s="4" t="s">
        <v>3</v>
      </c>
      <c r="D13" s="20">
        <v>548056.66</v>
      </c>
      <c r="E13" s="43">
        <v>569983.13</v>
      </c>
      <c r="F13" s="20">
        <v>23060971.239999998</v>
      </c>
      <c r="G13" s="20">
        <v>759371.66</v>
      </c>
      <c r="H13" s="20">
        <v>574575</v>
      </c>
      <c r="I13" s="20"/>
      <c r="J13" s="20"/>
      <c r="K13" s="44"/>
      <c r="L13" s="44"/>
      <c r="M13" s="44"/>
      <c r="N13" s="44"/>
      <c r="O13" s="20"/>
      <c r="P13" s="40">
        <f t="shared" ref="P13:P16" si="2">SUM(D13:O13)</f>
        <v>25512957.689999998</v>
      </c>
      <c r="Q13" s="5"/>
    </row>
    <row r="14" spans="3:17" x14ac:dyDescent="0.25">
      <c r="C14" s="4" t="s">
        <v>4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/>
      <c r="J14" s="20"/>
      <c r="K14" s="20"/>
      <c r="L14" s="20"/>
      <c r="M14" s="20"/>
      <c r="N14" s="20"/>
      <c r="O14" s="20"/>
      <c r="P14" s="40">
        <f t="shared" si="2"/>
        <v>0</v>
      </c>
      <c r="Q14" s="5"/>
    </row>
    <row r="15" spans="3:17" x14ac:dyDescent="0.25">
      <c r="C15" s="4" t="s">
        <v>5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/>
      <c r="J15" s="20"/>
      <c r="K15" s="20"/>
      <c r="L15" s="20"/>
      <c r="M15" s="20"/>
      <c r="N15" s="20"/>
      <c r="O15" s="20"/>
      <c r="P15" s="40">
        <f t="shared" si="2"/>
        <v>0</v>
      </c>
      <c r="Q15" s="5"/>
    </row>
    <row r="16" spans="3:17" x14ac:dyDescent="0.25">
      <c r="C16" s="4" t="s">
        <v>6</v>
      </c>
      <c r="D16" s="20">
        <v>6594263.4299999997</v>
      </c>
      <c r="E16" s="20">
        <v>6505498.5700000003</v>
      </c>
      <c r="F16" s="20">
        <v>6493149.2599999998</v>
      </c>
      <c r="G16" s="20">
        <v>6466416.7999999998</v>
      </c>
      <c r="H16" s="20">
        <v>6492577.9199999999</v>
      </c>
      <c r="I16" s="20"/>
      <c r="J16" s="20"/>
      <c r="K16" s="20"/>
      <c r="L16" s="20"/>
      <c r="M16" s="20"/>
      <c r="N16" s="20"/>
      <c r="O16" s="20"/>
      <c r="P16" s="40">
        <f t="shared" si="2"/>
        <v>32551905.979999997</v>
      </c>
      <c r="Q16" s="5"/>
    </row>
    <row r="17" spans="3:17" x14ac:dyDescent="0.25">
      <c r="C17" s="2" t="s">
        <v>7</v>
      </c>
      <c r="D17" s="39">
        <f t="shared" ref="D17:O17" si="3">SUM(D18:D26)</f>
        <v>2748794.61</v>
      </c>
      <c r="E17" s="39">
        <f t="shared" si="3"/>
        <v>1666687.72</v>
      </c>
      <c r="F17" s="39">
        <f t="shared" si="3"/>
        <v>4516978.97</v>
      </c>
      <c r="G17" s="39">
        <f>SUM(G18:G26)</f>
        <v>4386618.07</v>
      </c>
      <c r="H17" s="39">
        <f>SUM(H18:H26)</f>
        <v>1969259.25</v>
      </c>
      <c r="I17" s="39">
        <f t="shared" si="3"/>
        <v>0</v>
      </c>
      <c r="J17" s="39">
        <f t="shared" si="3"/>
        <v>0</v>
      </c>
      <c r="K17" s="39">
        <f t="shared" si="3"/>
        <v>0</v>
      </c>
      <c r="L17" s="39">
        <f>SUM(L18:L26)</f>
        <v>0</v>
      </c>
      <c r="M17" s="39">
        <f t="shared" si="3"/>
        <v>0</v>
      </c>
      <c r="N17" s="39">
        <f>SUM(N18:N26)</f>
        <v>0</v>
      </c>
      <c r="O17" s="39">
        <f t="shared" si="3"/>
        <v>0</v>
      </c>
      <c r="P17" s="42">
        <f>SUM(D17:O17)</f>
        <v>15288338.620000001</v>
      </c>
      <c r="Q17" s="5"/>
    </row>
    <row r="18" spans="3:17" x14ac:dyDescent="0.25">
      <c r="C18" s="4" t="s">
        <v>8</v>
      </c>
      <c r="D18" s="20">
        <v>614972.06999999995</v>
      </c>
      <c r="E18" s="20">
        <v>1077080.52</v>
      </c>
      <c r="F18" s="20">
        <v>919788.39</v>
      </c>
      <c r="G18" s="20">
        <v>417024.58</v>
      </c>
      <c r="H18" s="20">
        <v>387200.71</v>
      </c>
      <c r="I18" s="20"/>
      <c r="J18" s="20"/>
      <c r="K18" s="20"/>
      <c r="L18" s="20"/>
      <c r="M18" s="20"/>
      <c r="N18" s="20"/>
      <c r="O18" s="20"/>
      <c r="P18" s="40">
        <f>SUM(D18:O18)</f>
        <v>3416066.27</v>
      </c>
      <c r="Q18" s="5"/>
    </row>
    <row r="19" spans="3:17" x14ac:dyDescent="0.25">
      <c r="C19" s="4" t="s">
        <v>9</v>
      </c>
      <c r="D19" s="20">
        <v>0</v>
      </c>
      <c r="E19" s="20">
        <v>0</v>
      </c>
      <c r="F19" s="20">
        <v>69000</v>
      </c>
      <c r="G19" s="20">
        <v>1225280</v>
      </c>
      <c r="H19" s="20">
        <v>0</v>
      </c>
      <c r="I19" s="20"/>
      <c r="J19" s="20"/>
      <c r="K19" s="20"/>
      <c r="L19" s="20"/>
      <c r="M19" s="20"/>
      <c r="N19" s="20"/>
      <c r="O19" s="20"/>
      <c r="P19" s="40">
        <f t="shared" ref="P19:P26" si="4">SUM(D19:O19)</f>
        <v>1294280</v>
      </c>
      <c r="Q19" s="5"/>
    </row>
    <row r="20" spans="3:17" x14ac:dyDescent="0.25">
      <c r="C20" s="4" t="s">
        <v>10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  <c r="M20" s="20"/>
      <c r="N20" s="20"/>
      <c r="O20" s="20"/>
      <c r="P20" s="40">
        <f t="shared" si="4"/>
        <v>0</v>
      </c>
      <c r="Q20" s="5"/>
    </row>
    <row r="21" spans="3:17" x14ac:dyDescent="0.25">
      <c r="C21" s="4" t="s">
        <v>11</v>
      </c>
      <c r="D21" s="20">
        <v>0</v>
      </c>
      <c r="E21" s="20">
        <v>127000</v>
      </c>
      <c r="F21" s="20">
        <v>512716.15</v>
      </c>
      <c r="G21" s="20">
        <v>32568</v>
      </c>
      <c r="H21" s="20">
        <v>144628.07999999999</v>
      </c>
      <c r="I21" s="20"/>
      <c r="J21" s="20"/>
      <c r="K21" s="20"/>
      <c r="L21" s="20"/>
      <c r="M21" s="20"/>
      <c r="N21" s="20"/>
      <c r="O21" s="20"/>
      <c r="P21" s="40">
        <f t="shared" si="4"/>
        <v>816912.23</v>
      </c>
      <c r="Q21" s="5"/>
    </row>
    <row r="22" spans="3:17" x14ac:dyDescent="0.25">
      <c r="C22" s="4" t="s">
        <v>12</v>
      </c>
      <c r="D22" s="20">
        <v>48999.14</v>
      </c>
      <c r="E22" s="20">
        <v>0</v>
      </c>
      <c r="F22" s="20">
        <v>0</v>
      </c>
      <c r="G22" s="20">
        <v>455480</v>
      </c>
      <c r="H22" s="20">
        <v>227740</v>
      </c>
      <c r="I22" s="20"/>
      <c r="J22" s="20"/>
      <c r="K22" s="20"/>
      <c r="L22" s="20"/>
      <c r="M22" s="20"/>
      <c r="N22" s="20"/>
      <c r="O22" s="20"/>
      <c r="P22" s="40">
        <f t="shared" si="4"/>
        <v>732219.14</v>
      </c>
      <c r="Q22" s="5"/>
    </row>
    <row r="23" spans="3:17" x14ac:dyDescent="0.25">
      <c r="C23" s="4" t="s">
        <v>13</v>
      </c>
      <c r="D23" s="20">
        <v>0</v>
      </c>
      <c r="E23" s="20">
        <v>0</v>
      </c>
      <c r="F23" s="20">
        <v>1313814.76</v>
      </c>
      <c r="G23" s="20">
        <v>0</v>
      </c>
      <c r="H23" s="20">
        <v>0</v>
      </c>
      <c r="I23" s="20"/>
      <c r="J23" s="20"/>
      <c r="K23" s="20"/>
      <c r="L23" s="20"/>
      <c r="M23" s="20"/>
      <c r="N23" s="20"/>
      <c r="O23" s="20"/>
      <c r="P23" s="40">
        <f t="shared" si="4"/>
        <v>1313814.76</v>
      </c>
      <c r="Q23" s="5"/>
    </row>
    <row r="24" spans="3:17" x14ac:dyDescent="0.25">
      <c r="C24" s="4" t="s">
        <v>14</v>
      </c>
      <c r="D24" s="20">
        <v>1175693</v>
      </c>
      <c r="E24" s="20">
        <v>356879.2</v>
      </c>
      <c r="F24" s="20">
        <v>1348003.68</v>
      </c>
      <c r="G24" s="20">
        <v>1732364.49</v>
      </c>
      <c r="H24" s="20">
        <v>1124590.46</v>
      </c>
      <c r="I24" s="20"/>
      <c r="J24" s="20"/>
      <c r="K24" s="20"/>
      <c r="L24" s="20"/>
      <c r="M24" s="20"/>
      <c r="N24" s="20"/>
      <c r="O24" s="20"/>
      <c r="P24" s="40">
        <f t="shared" si="4"/>
        <v>5737530.8300000001</v>
      </c>
      <c r="Q24" s="5"/>
    </row>
    <row r="25" spans="3:17" x14ac:dyDescent="0.25">
      <c r="C25" s="4" t="s">
        <v>15</v>
      </c>
      <c r="D25" s="20">
        <v>189130.4</v>
      </c>
      <c r="E25" s="20">
        <v>105728</v>
      </c>
      <c r="F25" s="20">
        <v>70800</v>
      </c>
      <c r="G25" s="20">
        <v>523901</v>
      </c>
      <c r="H25" s="20">
        <v>85100</v>
      </c>
      <c r="I25" s="20"/>
      <c r="J25" s="20"/>
      <c r="K25" s="20"/>
      <c r="L25" s="20"/>
      <c r="M25" s="20"/>
      <c r="N25" s="20"/>
      <c r="O25" s="20"/>
      <c r="P25" s="40">
        <f t="shared" si="4"/>
        <v>974659.4</v>
      </c>
      <c r="Q25" s="5"/>
    </row>
    <row r="26" spans="3:17" x14ac:dyDescent="0.25">
      <c r="C26" s="4" t="s">
        <v>16</v>
      </c>
      <c r="D26" s="20">
        <v>720000</v>
      </c>
      <c r="E26" s="20">
        <v>0</v>
      </c>
      <c r="F26" s="20">
        <v>282855.99</v>
      </c>
      <c r="G26" s="20">
        <v>0</v>
      </c>
      <c r="H26" s="20">
        <v>0</v>
      </c>
      <c r="I26" s="20"/>
      <c r="J26" s="20"/>
      <c r="K26" s="20"/>
      <c r="L26" s="20"/>
      <c r="M26" s="20"/>
      <c r="N26" s="20"/>
      <c r="O26" s="20"/>
      <c r="P26" s="40">
        <f t="shared" si="4"/>
        <v>1002855.99</v>
      </c>
      <c r="Q26" s="5"/>
    </row>
    <row r="27" spans="3:17" x14ac:dyDescent="0.25">
      <c r="C27" s="2" t="s">
        <v>17</v>
      </c>
      <c r="D27" s="39">
        <f>SUM(D28:D36)</f>
        <v>5564344.9699999997</v>
      </c>
      <c r="E27" s="39">
        <f t="shared" ref="E27:O27" si="5">SUM(E28:E36)</f>
        <v>20681950.859999999</v>
      </c>
      <c r="F27" s="39">
        <f t="shared" si="5"/>
        <v>22754919.559999999</v>
      </c>
      <c r="G27" s="39">
        <f>SUM(G28:G36)</f>
        <v>25692148.560000002</v>
      </c>
      <c r="H27" s="39">
        <f>SUM(H28:H36)</f>
        <v>21843837.890000001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23">
        <f>SUM(N28:N36)</f>
        <v>0</v>
      </c>
      <c r="O27" s="39">
        <f t="shared" si="5"/>
        <v>0</v>
      </c>
      <c r="P27" s="42">
        <f>SUM(D27:O27)</f>
        <v>96537201.840000004</v>
      </c>
      <c r="Q27" s="5"/>
    </row>
    <row r="28" spans="3:17" x14ac:dyDescent="0.25">
      <c r="C28" s="4" t="s">
        <v>18</v>
      </c>
      <c r="D28" s="20">
        <v>1314202.05</v>
      </c>
      <c r="E28" s="20">
        <v>2368290.46</v>
      </c>
      <c r="F28" s="20">
        <v>1273149.79</v>
      </c>
      <c r="G28" s="20">
        <v>1827962.09</v>
      </c>
      <c r="H28" s="20">
        <v>1272191.98</v>
      </c>
      <c r="I28" s="20"/>
      <c r="J28" s="20"/>
      <c r="K28" s="20"/>
      <c r="L28" s="20"/>
      <c r="M28" s="20"/>
      <c r="N28" s="20"/>
      <c r="O28" s="20"/>
      <c r="P28" s="40">
        <f>SUM(D28:O28)</f>
        <v>8055796.3699999992</v>
      </c>
      <c r="Q28" s="5"/>
    </row>
    <row r="29" spans="3:17" x14ac:dyDescent="0.25">
      <c r="C29" s="4" t="s">
        <v>19</v>
      </c>
      <c r="D29" s="20">
        <v>0</v>
      </c>
      <c r="E29" s="20">
        <v>541738</v>
      </c>
      <c r="F29" s="20">
        <v>90000</v>
      </c>
      <c r="G29" s="20">
        <v>1064796.6000000001</v>
      </c>
      <c r="H29" s="20">
        <v>3687.5</v>
      </c>
      <c r="I29" s="20"/>
      <c r="J29" s="20"/>
      <c r="K29" s="20"/>
      <c r="L29" s="20"/>
      <c r="M29" s="20"/>
      <c r="N29" s="20"/>
      <c r="O29" s="20"/>
      <c r="P29" s="40">
        <f t="shared" ref="P29:P35" si="6">SUM(D29:O29)</f>
        <v>1700222.1</v>
      </c>
      <c r="Q29" s="5"/>
    </row>
    <row r="30" spans="3:17" x14ac:dyDescent="0.25">
      <c r="C30" s="4" t="s">
        <v>20</v>
      </c>
      <c r="D30" s="20">
        <v>501205</v>
      </c>
      <c r="E30" s="20">
        <v>568406</v>
      </c>
      <c r="F30" s="20">
        <v>0</v>
      </c>
      <c r="G30" s="20">
        <v>723840.32</v>
      </c>
      <c r="H30" s="20">
        <v>769629.04</v>
      </c>
      <c r="I30" s="20"/>
      <c r="J30" s="20"/>
      <c r="K30" s="20"/>
      <c r="L30" s="20"/>
      <c r="M30" s="20"/>
      <c r="N30" s="20"/>
      <c r="O30" s="20"/>
      <c r="P30" s="40">
        <f t="shared" si="6"/>
        <v>2563080.36</v>
      </c>
      <c r="Q30" s="5"/>
    </row>
    <row r="31" spans="3:17" x14ac:dyDescent="0.25">
      <c r="C31" s="4" t="s">
        <v>21</v>
      </c>
      <c r="D31" s="20">
        <v>2080818.56</v>
      </c>
      <c r="E31" s="20">
        <v>5670227.4400000004</v>
      </c>
      <c r="F31" s="20">
        <v>6403795.1299999999</v>
      </c>
      <c r="G31" s="20">
        <v>8086698.2000000002</v>
      </c>
      <c r="H31" s="20">
        <v>6696916.2000000002</v>
      </c>
      <c r="I31" s="20"/>
      <c r="J31" s="20"/>
      <c r="K31" s="20"/>
      <c r="L31" s="20"/>
      <c r="M31" s="20"/>
      <c r="N31" s="20"/>
      <c r="O31" s="20"/>
      <c r="P31" s="40">
        <f t="shared" si="6"/>
        <v>28938455.529999997</v>
      </c>
      <c r="Q31" s="5"/>
    </row>
    <row r="32" spans="3:17" x14ac:dyDescent="0.25">
      <c r="C32" s="4" t="s">
        <v>22</v>
      </c>
      <c r="D32" s="20">
        <v>95285</v>
      </c>
      <c r="E32" s="20">
        <v>38114</v>
      </c>
      <c r="F32" s="20">
        <v>38615.5</v>
      </c>
      <c r="G32" s="20">
        <v>0</v>
      </c>
      <c r="H32" s="20">
        <v>51448</v>
      </c>
      <c r="I32" s="20"/>
      <c r="J32" s="20"/>
      <c r="K32" s="20"/>
      <c r="L32" s="20"/>
      <c r="M32" s="20"/>
      <c r="N32" s="20"/>
      <c r="O32" s="20"/>
      <c r="P32" s="40">
        <f t="shared" si="6"/>
        <v>223462.5</v>
      </c>
      <c r="Q32" s="5"/>
    </row>
    <row r="33" spans="3:17" x14ac:dyDescent="0.25">
      <c r="C33" s="4" t="s">
        <v>23</v>
      </c>
      <c r="D33" s="20">
        <v>0</v>
      </c>
      <c r="E33" s="20">
        <v>39491</v>
      </c>
      <c r="F33" s="20">
        <v>7080</v>
      </c>
      <c r="G33" s="20">
        <v>150874.79999999999</v>
      </c>
      <c r="H33" s="20">
        <v>9363.2999999999993</v>
      </c>
      <c r="I33" s="20"/>
      <c r="J33" s="20"/>
      <c r="K33" s="20"/>
      <c r="L33" s="20"/>
      <c r="M33" s="20"/>
      <c r="N33" s="20"/>
      <c r="O33" s="20"/>
      <c r="P33" s="40">
        <f t="shared" si="6"/>
        <v>206809.09999999998</v>
      </c>
      <c r="Q33" s="5"/>
    </row>
    <row r="34" spans="3:17" x14ac:dyDescent="0.25">
      <c r="C34" s="4" t="s">
        <v>24</v>
      </c>
      <c r="D34" s="20">
        <v>341320.43</v>
      </c>
      <c r="E34" s="20">
        <v>4207961.91</v>
      </c>
      <c r="F34" s="20">
        <v>7671750.5999999996</v>
      </c>
      <c r="G34" s="20">
        <v>4849974.33</v>
      </c>
      <c r="H34" s="20">
        <v>5430781.46</v>
      </c>
      <c r="I34" s="20"/>
      <c r="J34" s="20"/>
      <c r="K34" s="20"/>
      <c r="L34" s="20"/>
      <c r="M34" s="20"/>
      <c r="N34" s="20"/>
      <c r="O34" s="20"/>
      <c r="P34" s="40">
        <f t="shared" si="6"/>
        <v>22501788.73</v>
      </c>
      <c r="Q34" s="5"/>
    </row>
    <row r="35" spans="3:17" x14ac:dyDescent="0.25">
      <c r="C35" s="4" t="s">
        <v>25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40">
        <f t="shared" si="6"/>
        <v>0</v>
      </c>
      <c r="Q35" s="5"/>
    </row>
    <row r="36" spans="3:17" x14ac:dyDescent="0.25">
      <c r="C36" s="4" t="s">
        <v>26</v>
      </c>
      <c r="D36" s="20">
        <v>1231513.93</v>
      </c>
      <c r="E36" s="20">
        <v>7247722.0499999998</v>
      </c>
      <c r="F36" s="20">
        <v>7270528.54</v>
      </c>
      <c r="G36" s="20">
        <v>8988002.2200000007</v>
      </c>
      <c r="H36" s="20">
        <v>7609820.4100000001</v>
      </c>
      <c r="I36" s="20"/>
      <c r="J36" s="20"/>
      <c r="K36" s="20"/>
      <c r="L36" s="20"/>
      <c r="M36" s="20"/>
      <c r="N36" s="20"/>
      <c r="O36" s="20"/>
      <c r="P36" s="40">
        <f>SUM(D36:O36)</f>
        <v>32347587.150000002</v>
      </c>
      <c r="Q36" s="5"/>
    </row>
    <row r="37" spans="3:17" s="38" customFormat="1" hidden="1" x14ac:dyDescent="0.25">
      <c r="C37" s="2" t="s">
        <v>27</v>
      </c>
      <c r="D37" s="39">
        <f>SUM(D38:D45)</f>
        <v>0</v>
      </c>
      <c r="E37" s="39">
        <f t="shared" ref="E37:O37" si="7">SUM(E38:E45)</f>
        <v>0</v>
      </c>
      <c r="F37" s="39">
        <f t="shared" si="7"/>
        <v>0</v>
      </c>
      <c r="G37" s="39">
        <f t="shared" si="7"/>
        <v>0</v>
      </c>
      <c r="H37" s="39">
        <f t="shared" si="7"/>
        <v>0</v>
      </c>
      <c r="I37" s="39">
        <f t="shared" si="7"/>
        <v>0</v>
      </c>
      <c r="J37" s="39">
        <f t="shared" si="7"/>
        <v>0</v>
      </c>
      <c r="K37" s="39">
        <f t="shared" si="7"/>
        <v>0</v>
      </c>
      <c r="L37" s="39">
        <f t="shared" si="7"/>
        <v>0</v>
      </c>
      <c r="M37" s="39">
        <f t="shared" si="7"/>
        <v>0</v>
      </c>
      <c r="N37" s="39">
        <f t="shared" si="7"/>
        <v>0</v>
      </c>
      <c r="O37" s="39">
        <f t="shared" si="7"/>
        <v>0</v>
      </c>
      <c r="P37" s="39">
        <f t="shared" ref="P37:P52" si="8">SUM(D37:O37)</f>
        <v>0</v>
      </c>
      <c r="Q37" s="3"/>
    </row>
    <row r="38" spans="3:17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0">
        <f t="shared" si="8"/>
        <v>0</v>
      </c>
      <c r="Q38" s="5"/>
    </row>
    <row r="39" spans="3:17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0">
        <f t="shared" si="8"/>
        <v>0</v>
      </c>
      <c r="Q39" s="5"/>
    </row>
    <row r="40" spans="3:17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0">
        <f t="shared" si="8"/>
        <v>0</v>
      </c>
      <c r="Q40" s="5"/>
    </row>
    <row r="41" spans="3:17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0">
        <f t="shared" si="8"/>
        <v>0</v>
      </c>
      <c r="Q41" s="5"/>
    </row>
    <row r="42" spans="3:17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0">
        <f t="shared" si="8"/>
        <v>0</v>
      </c>
      <c r="Q42" s="5"/>
    </row>
    <row r="43" spans="3:17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0">
        <f t="shared" si="8"/>
        <v>0</v>
      </c>
      <c r="Q43" s="5"/>
    </row>
    <row r="44" spans="3:17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0">
        <f t="shared" si="8"/>
        <v>0</v>
      </c>
      <c r="Q44" s="5"/>
    </row>
    <row r="45" spans="3:17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0">
        <f t="shared" si="8"/>
        <v>0</v>
      </c>
      <c r="Q45" s="5"/>
    </row>
    <row r="46" spans="3:17" hidden="1" x14ac:dyDescent="0.25">
      <c r="C46" s="2" t="s">
        <v>36</v>
      </c>
      <c r="D46" s="39">
        <f>SUM(D47:D52)</f>
        <v>0</v>
      </c>
      <c r="E46" s="39">
        <f t="shared" ref="E46:O46" si="9">SUM(E47:E52)</f>
        <v>0</v>
      </c>
      <c r="F46" s="39">
        <f t="shared" si="9"/>
        <v>0</v>
      </c>
      <c r="G46" s="39">
        <f t="shared" si="9"/>
        <v>0</v>
      </c>
      <c r="H46" s="39">
        <f t="shared" si="9"/>
        <v>0</v>
      </c>
      <c r="I46" s="39">
        <f t="shared" si="9"/>
        <v>0</v>
      </c>
      <c r="J46" s="39">
        <f t="shared" si="9"/>
        <v>0</v>
      </c>
      <c r="K46" s="39">
        <f t="shared" si="9"/>
        <v>0</v>
      </c>
      <c r="L46" s="39">
        <f t="shared" si="9"/>
        <v>0</v>
      </c>
      <c r="M46" s="39">
        <f t="shared" si="9"/>
        <v>0</v>
      </c>
      <c r="N46" s="39">
        <f t="shared" si="9"/>
        <v>0</v>
      </c>
      <c r="O46" s="39">
        <f t="shared" si="9"/>
        <v>0</v>
      </c>
      <c r="P46" s="40">
        <f t="shared" si="8"/>
        <v>0</v>
      </c>
      <c r="Q46" s="5"/>
    </row>
    <row r="47" spans="3:17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0">
        <f t="shared" si="8"/>
        <v>0</v>
      </c>
    </row>
    <row r="48" spans="3:17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0">
        <f t="shared" si="8"/>
        <v>0</v>
      </c>
    </row>
    <row r="49" spans="3:16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0">
        <f t="shared" si="8"/>
        <v>0</v>
      </c>
    </row>
    <row r="50" spans="3:16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0">
        <f t="shared" si="8"/>
        <v>0</v>
      </c>
    </row>
    <row r="51" spans="3:16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0">
        <f t="shared" si="8"/>
        <v>0</v>
      </c>
    </row>
    <row r="52" spans="3:16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0">
        <f t="shared" si="8"/>
        <v>0</v>
      </c>
    </row>
    <row r="53" spans="3:16" x14ac:dyDescent="0.25">
      <c r="C53" s="2" t="s">
        <v>43</v>
      </c>
      <c r="D53" s="39">
        <f>SUM(D54:D62)</f>
        <v>1068865.24</v>
      </c>
      <c r="E53" s="39">
        <f>SUM(E54:E62)</f>
        <v>2295460.2000000002</v>
      </c>
      <c r="F53" s="39">
        <f t="shared" ref="F53:O53" si="10">SUM(F54:F62)</f>
        <v>1458318.81</v>
      </c>
      <c r="G53" s="39">
        <f>SUM(G54:G62)</f>
        <v>966709.1</v>
      </c>
      <c r="H53" s="39">
        <f>SUM(H54:H62)</f>
        <v>2522086</v>
      </c>
      <c r="I53" s="39">
        <f>SUM(I54:I62)</f>
        <v>0</v>
      </c>
      <c r="J53" s="39">
        <f t="shared" si="10"/>
        <v>0</v>
      </c>
      <c r="K53" s="39">
        <f t="shared" si="10"/>
        <v>0</v>
      </c>
      <c r="L53" s="39">
        <f t="shared" si="10"/>
        <v>0</v>
      </c>
      <c r="M53" s="39">
        <f t="shared" si="10"/>
        <v>0</v>
      </c>
      <c r="N53" s="39">
        <f>SUM(N54:N62)</f>
        <v>0</v>
      </c>
      <c r="O53" s="39">
        <f t="shared" si="10"/>
        <v>0</v>
      </c>
      <c r="P53" s="42">
        <f>SUM(D53:O53)</f>
        <v>8311439.3499999996</v>
      </c>
    </row>
    <row r="54" spans="3:16" x14ac:dyDescent="0.25">
      <c r="C54" s="4" t="s">
        <v>44</v>
      </c>
      <c r="D54" s="20">
        <v>153754</v>
      </c>
      <c r="E54" s="20">
        <v>36807.08</v>
      </c>
      <c r="F54" s="20">
        <v>589115</v>
      </c>
      <c r="G54" s="20">
        <v>0</v>
      </c>
      <c r="H54" s="20">
        <v>17929.78</v>
      </c>
      <c r="I54" s="20"/>
      <c r="J54" s="20"/>
      <c r="K54" s="20"/>
      <c r="L54" s="20"/>
      <c r="M54" s="20"/>
      <c r="N54" s="20"/>
      <c r="O54" s="20"/>
      <c r="P54" s="40">
        <f t="shared" ref="P54:P60" si="11">SUM(D54:O54)</f>
        <v>797605.8600000001</v>
      </c>
    </row>
    <row r="55" spans="3:16" x14ac:dyDescent="0.25">
      <c r="C55" s="4" t="s">
        <v>45</v>
      </c>
      <c r="D55" s="20">
        <v>0</v>
      </c>
      <c r="E55" s="20">
        <v>101314.8</v>
      </c>
      <c r="F55" s="20">
        <v>0</v>
      </c>
      <c r="G55" s="20">
        <v>0</v>
      </c>
      <c r="H55" s="20">
        <v>20629.62</v>
      </c>
      <c r="I55" s="20"/>
      <c r="J55" s="20"/>
      <c r="K55" s="20"/>
      <c r="L55" s="20"/>
      <c r="M55" s="20"/>
      <c r="N55" s="20"/>
      <c r="O55" s="20"/>
      <c r="P55" s="40">
        <f t="shared" si="11"/>
        <v>121944.42</v>
      </c>
    </row>
    <row r="56" spans="3:16" x14ac:dyDescent="0.25">
      <c r="C56" s="4" t="s">
        <v>46</v>
      </c>
      <c r="D56" s="20">
        <v>915111.24</v>
      </c>
      <c r="E56" s="20">
        <v>2086103.12</v>
      </c>
      <c r="F56" s="20">
        <v>869203.81</v>
      </c>
      <c r="G56" s="20">
        <v>856025.1</v>
      </c>
      <c r="H56" s="20">
        <v>2146722.39</v>
      </c>
      <c r="I56" s="20"/>
      <c r="J56" s="20"/>
      <c r="K56" s="20"/>
      <c r="L56" s="20"/>
      <c r="M56" s="20"/>
      <c r="N56" s="20"/>
      <c r="O56" s="20"/>
      <c r="P56" s="40">
        <f t="shared" si="11"/>
        <v>6873165.6600000001</v>
      </c>
    </row>
    <row r="57" spans="3:16" x14ac:dyDescent="0.25">
      <c r="C57" s="4" t="s">
        <v>47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/>
      <c r="J57" s="20"/>
      <c r="K57" s="20"/>
      <c r="L57" s="40"/>
      <c r="M57" s="20"/>
      <c r="N57" s="20"/>
      <c r="O57" s="20"/>
      <c r="P57" s="40">
        <f t="shared" si="11"/>
        <v>0</v>
      </c>
    </row>
    <row r="58" spans="3:16" x14ac:dyDescent="0.25">
      <c r="C58" s="4" t="s">
        <v>48</v>
      </c>
      <c r="D58" s="20">
        <v>0</v>
      </c>
      <c r="E58" s="20">
        <v>71235.199999999997</v>
      </c>
      <c r="F58" s="20">
        <v>0</v>
      </c>
      <c r="G58" s="20">
        <v>110684</v>
      </c>
      <c r="H58" s="20">
        <v>265028</v>
      </c>
      <c r="I58" s="20"/>
      <c r="J58" s="20"/>
      <c r="K58" s="20"/>
      <c r="L58" s="20"/>
      <c r="M58" s="20"/>
      <c r="N58" s="20"/>
      <c r="O58" s="20"/>
      <c r="P58" s="40">
        <f t="shared" si="11"/>
        <v>446947.2</v>
      </c>
    </row>
    <row r="59" spans="3:16" x14ac:dyDescent="0.25">
      <c r="C59" s="4" t="s">
        <v>49</v>
      </c>
      <c r="D59" s="20">
        <v>0</v>
      </c>
      <c r="E59" s="20">
        <v>0</v>
      </c>
      <c r="F59" s="20">
        <v>0</v>
      </c>
      <c r="G59" s="20">
        <v>0</v>
      </c>
      <c r="H59" s="20">
        <v>71776.210000000006</v>
      </c>
      <c r="I59" s="20"/>
      <c r="J59" s="20"/>
      <c r="K59" s="20"/>
      <c r="L59" s="20"/>
      <c r="M59" s="20"/>
      <c r="N59" s="20"/>
      <c r="O59" s="20"/>
      <c r="P59" s="40">
        <f t="shared" si="11"/>
        <v>71776.210000000006</v>
      </c>
    </row>
    <row r="60" spans="3:16" x14ac:dyDescent="0.25">
      <c r="C60" s="4" t="s">
        <v>50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/>
      <c r="J60" s="20"/>
      <c r="K60" s="20"/>
      <c r="L60" s="20"/>
      <c r="M60" s="20"/>
      <c r="N60" s="20"/>
      <c r="O60" s="20"/>
      <c r="P60" s="40">
        <f t="shared" si="11"/>
        <v>0</v>
      </c>
    </row>
    <row r="61" spans="3:16" x14ac:dyDescent="0.25">
      <c r="C61" s="4" t="s">
        <v>51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  <c r="I61" s="20"/>
      <c r="J61" s="20"/>
      <c r="K61" s="20"/>
      <c r="L61" s="20"/>
      <c r="M61" s="20"/>
      <c r="N61" s="20"/>
      <c r="O61" s="20"/>
      <c r="P61" s="40">
        <f>SUM(D61:O61)</f>
        <v>0</v>
      </c>
    </row>
    <row r="62" spans="3:16" x14ac:dyDescent="0.25">
      <c r="C62" s="4" t="s">
        <v>52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  <c r="I62" s="20"/>
      <c r="J62" s="20"/>
      <c r="K62" s="20"/>
      <c r="L62" s="20"/>
      <c r="M62" s="20"/>
      <c r="N62" s="20"/>
      <c r="O62" s="20"/>
      <c r="P62" s="40">
        <f>SUM(D62:O62)</f>
        <v>0</v>
      </c>
    </row>
    <row r="63" spans="3:16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0"/>
      <c r="L63" s="40"/>
      <c r="M63" s="40"/>
      <c r="N63" s="40"/>
      <c r="O63" s="40"/>
      <c r="P63" s="40"/>
    </row>
    <row r="64" spans="3:16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0"/>
      <c r="L64" s="40"/>
      <c r="M64" s="40"/>
      <c r="N64" s="40"/>
      <c r="O64" s="40"/>
      <c r="P64" s="40"/>
    </row>
    <row r="65" spans="3:16" x14ac:dyDescent="0.25">
      <c r="C65" s="4" t="s">
        <v>55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</row>
    <row r="66" spans="3:16" x14ac:dyDescent="0.25">
      <c r="C66" s="4" t="s">
        <v>56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</row>
    <row r="67" spans="3:16" x14ac:dyDescent="0.25">
      <c r="C67" s="4" t="s">
        <v>57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</row>
    <row r="68" spans="3:16" x14ac:dyDescent="0.25">
      <c r="C68" s="2" t="s">
        <v>58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</row>
    <row r="69" spans="3:16" x14ac:dyDescent="0.25">
      <c r="C69" s="4" t="s">
        <v>59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</row>
    <row r="70" spans="3:16" x14ac:dyDescent="0.25">
      <c r="C70" s="4" t="s">
        <v>60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</row>
    <row r="71" spans="3:16" x14ac:dyDescent="0.25">
      <c r="C71" s="2" t="s">
        <v>61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</row>
    <row r="72" spans="3:16" x14ac:dyDescent="0.25">
      <c r="C72" s="4" t="s">
        <v>62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</row>
    <row r="73" spans="3:16" x14ac:dyDescent="0.25">
      <c r="C73" s="4" t="s">
        <v>63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</row>
    <row r="74" spans="3:16" x14ac:dyDescent="0.25">
      <c r="C74" s="4" t="s">
        <v>64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</row>
    <row r="75" spans="3:16" x14ac:dyDescent="0.25">
      <c r="C75" s="1" t="s">
        <v>67</v>
      </c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</row>
    <row r="76" spans="3:16" x14ac:dyDescent="0.25">
      <c r="C76" s="2" t="s">
        <v>68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</row>
    <row r="77" spans="3:16" x14ac:dyDescent="0.25">
      <c r="C77" s="4" t="s">
        <v>69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</row>
    <row r="78" spans="3:16" x14ac:dyDescent="0.25">
      <c r="C78" s="4" t="s">
        <v>70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</row>
    <row r="79" spans="3:16" x14ac:dyDescent="0.25">
      <c r="C79" s="2" t="s">
        <v>71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</row>
    <row r="80" spans="3:16" x14ac:dyDescent="0.25">
      <c r="C80" s="4" t="s">
        <v>72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</row>
    <row r="81" spans="3:16" x14ac:dyDescent="0.25">
      <c r="C81" s="4" t="s">
        <v>73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</row>
    <row r="82" spans="3:16" x14ac:dyDescent="0.25">
      <c r="C82" s="2" t="s">
        <v>74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</row>
    <row r="83" spans="3:16" x14ac:dyDescent="0.25">
      <c r="C83" s="4" t="s">
        <v>75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</row>
    <row r="84" spans="3:16" x14ac:dyDescent="0.25">
      <c r="C84" s="8" t="s">
        <v>65</v>
      </c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>
        <f>+P11+P17+P27+P53</f>
        <v>395742711.67000008</v>
      </c>
    </row>
    <row r="85" spans="3:16" x14ac:dyDescent="0.25"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Ejecucion presupuestaria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Lic. Raysa Mercedes</cp:lastModifiedBy>
  <cp:lastPrinted>2025-11-11T15:46:09Z</cp:lastPrinted>
  <dcterms:created xsi:type="dcterms:W3CDTF">2021-07-29T18:58:50Z</dcterms:created>
  <dcterms:modified xsi:type="dcterms:W3CDTF">2025-11-14T19:10:31Z</dcterms:modified>
</cp:coreProperties>
</file>