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C:\Users\Direccion\Desktop\POA NUEVO\POA 2024 VF 4-3-2024 SRS. Metropolitano\"/>
    </mc:Choice>
  </mc:AlternateContent>
  <xr:revisionPtr revIDLastSave="0" documentId="13_ncr:1_{50AB56B9-3CF3-40E4-A1CB-E0BD72F16F32}" xr6:coauthVersionLast="47" xr6:coauthVersionMax="47" xr10:uidLastSave="{00000000-0000-0000-0000-000000000000}"/>
  <bookViews>
    <workbookView xWindow="-120" yWindow="-120" windowWidth="20730" windowHeight="11160" tabRatio="599" activeTab="2" xr2:uid="{00000000-000D-0000-FFFF-FFFF00000000}"/>
  </bookViews>
  <sheets>
    <sheet name="PPNE1" sheetId="58" r:id="rId1"/>
    <sheet name="Sheet1" sheetId="57" state="hidden" r:id="rId2"/>
    <sheet name="PPNE2" sheetId="59" r:id="rId3"/>
    <sheet name="PPNE2.1" sheetId="60" r:id="rId4"/>
    <sheet name="PPNE3" sheetId="61" r:id="rId5"/>
    <sheet name="PPNE4" sheetId="62" r:id="rId6"/>
    <sheet name="PPNE5" sheetId="63" r:id="rId7"/>
    <sheet name="Insumos" sheetId="54" state="hidden" r:id="rId8"/>
  </sheets>
  <externalReferences>
    <externalReference r:id="rId9"/>
    <externalReference r:id="rId10"/>
    <externalReference r:id="rId11"/>
    <externalReference r:id="rId12"/>
    <externalReference r:id="rId13"/>
    <externalReference r:id="rId14"/>
    <externalReference r:id="rId15"/>
  </externalReferences>
  <definedNames>
    <definedName name="_xlnm._FilterDatabase" localSheetId="7" hidden="1">Insumos!$A$1:$E$517</definedName>
    <definedName name="_xlnm._FilterDatabase" localSheetId="2" hidden="1">PPNE2!$A$8:$CC$172</definedName>
    <definedName name="_xlnm._FilterDatabase" localSheetId="5" hidden="1">PPNE4!$A$16:$O$328</definedName>
    <definedName name="_xlnm._FilterDatabase" localSheetId="6" hidden="1">PPNE5!$A$16:$K$326</definedName>
    <definedName name="CodigoActividad" localSheetId="0">#REF!</definedName>
    <definedName name="CodigoActividad" localSheetId="2">#REF!</definedName>
    <definedName name="CodigoActividad" localSheetId="3">#REF!</definedName>
    <definedName name="CodigoActividad" localSheetId="4">#REF!</definedName>
    <definedName name="CodigoActividad">[1]!Tabla2[Código]</definedName>
    <definedName name="Insumos" localSheetId="2">[2]Insumos!$A$540:$A$583</definedName>
    <definedName name="Insumos">Insumos!$A$540:$A$583</definedName>
    <definedName name="Ls_DepartamentosSRS" localSheetId="0">[3]Catalogo!$G$130:$G$142</definedName>
    <definedName name="Ls_DepartamentosSRS" localSheetId="2">[3]Catalogo!$G$130:$G$142</definedName>
    <definedName name="Ls_DepartamentosSRS" localSheetId="3">[3]Catalogo!$G$130:$G$142</definedName>
    <definedName name="Ls_DepartamentosSRS" localSheetId="4">[3]Catalogo!$G$130:$G$142</definedName>
    <definedName name="Ls_DepartamentosSRS">[1]Catalogo!$G$130:$G$142</definedName>
    <definedName name="Ls_LinesEstategica" localSheetId="0">[3]Obj!$B$6:$B$9</definedName>
    <definedName name="Ls_LinesEstategica" localSheetId="2">[3]Obj!$B$6:$B$9</definedName>
    <definedName name="Ls_LinesEstategica" localSheetId="3">[3]Obj!$B$6:$B$9</definedName>
    <definedName name="Ls_LinesEstategica" localSheetId="4">[3]Obj!$B$6:$B$9</definedName>
    <definedName name="Ls_LinesEstategica">[1]Obj!$B$6:$B$9</definedName>
    <definedName name="Ls_Medio_Verificacion" localSheetId="0">[3]Catalogo!$B$148:$B$167</definedName>
    <definedName name="Ls_Medio_Verificacion" localSheetId="2">[3]Catalogo!$B$148:$B$167</definedName>
    <definedName name="Ls_Medio_Verificacion" localSheetId="3">[3]Catalogo!$B$148:$B$167</definedName>
    <definedName name="Ls_Medio_Verificacion" localSheetId="4">[3]Catalogo!$B$148:$B$167</definedName>
    <definedName name="Ls_Medio_Verificacion">[1]Catalogo!$B$148:$B$167</definedName>
    <definedName name="ls_Regiones" localSheetId="0">[3]Catalogo!$B$10:$B$19</definedName>
    <definedName name="ls_Regiones" localSheetId="2">[3]Catalogo!$B$10:$B$19</definedName>
    <definedName name="ls_Regiones" localSheetId="3">[3]Catalogo!$B$10:$B$19</definedName>
    <definedName name="ls_Regiones" localSheetId="4">[3]Catalogo!$B$10:$B$19</definedName>
    <definedName name="ls_Regiones">[1]Catalogo!$B$10:$B$19</definedName>
    <definedName name="ls_TiposAcciones" localSheetId="0">[3]Catalogo!$G$11:$G$14</definedName>
    <definedName name="ls_TiposAcciones" localSheetId="2">[3]Catalogo!$G$11:$G$14</definedName>
    <definedName name="ls_TiposAcciones" localSheetId="3">[3]Catalogo!$G$11:$G$14</definedName>
    <definedName name="ls_TiposAcciones" localSheetId="4">[3]Catalogo!$G$11:$G$14</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0">[3]LSIns!$F$5:$F$8</definedName>
    <definedName name="lsFuentesFinanciamiento" localSheetId="2">[3]LSIns!$F$5:$F$8</definedName>
    <definedName name="lsFuentesFinanciamiento" localSheetId="3">[3]LSIns!$F$5:$F$8</definedName>
    <definedName name="lsFuentesFinanciamiento" localSheetId="4">[3]LSIns!$F$5:$F$8</definedName>
    <definedName name="lsFuentesFinanciamiento">[1]LSIns!$F$5:$F$8</definedName>
    <definedName name="lsGasoil">Insumos!$C$142:$C$149</definedName>
    <definedName name="lsHerramientasMenores">Insumos!$C$150:$C$179</definedName>
    <definedName name="lsImpresionyEncuadernacion">Insumos!$C$180</definedName>
    <definedName name="lsInsumos" localSheetId="0">[3]LSIns!$B$5:$B$45</definedName>
    <definedName name="lsInsumos" localSheetId="2">[3]LSIns!$B$5:$B$45</definedName>
    <definedName name="lsInsumos" localSheetId="3">[3]LSIns!$B$5:$B$45</definedName>
    <definedName name="lsInsumos" localSheetId="4">[3]LSIns!$B$5:$B$45</definedName>
    <definedName name="lsInsumos">[1]LSIns!$B$5:$B$45</definedName>
    <definedName name="lsInsumosEquipos" localSheetId="0">[3]LSIns!$F$16:$F$31</definedName>
    <definedName name="lsInsumosEquipos" localSheetId="2">[3]LSIns!$F$16:$F$31</definedName>
    <definedName name="lsInsumosEquipos" localSheetId="3">[3]LSIns!$F$16:$F$31</definedName>
    <definedName name="lsInsumosEquipos" localSheetId="4">[3]LSIns!$F$16:$F$31</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0">[3]Catalogo!$D$11:$D$16</definedName>
    <definedName name="LsTipoEESS" localSheetId="2">[3]Catalogo!$D$11:$D$16</definedName>
    <definedName name="LsTipoEESS" localSheetId="3">[3]Catalogo!$D$11:$D$16</definedName>
    <definedName name="LsTipoEESS" localSheetId="4">[3]Catalogo!$D$11:$D$16</definedName>
    <definedName name="LsTipoEESS">[1]Catalogo!$D$11:$D$16</definedName>
    <definedName name="lsTipoIntervencion" localSheetId="0">[3]Catalogo!$G$19:$G$24</definedName>
    <definedName name="lsTipoIntervencion" localSheetId="2">[3]Catalogo!$G$19:$G$24</definedName>
    <definedName name="lsTipoIntervencion" localSheetId="3">[3]Catalogo!$G$19:$G$24</definedName>
    <definedName name="lsTipoIntervencion" localSheetId="4">[3]Catalogo!$G$19:$G$24</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0">[3]Catalogo!$B$3:$B$6</definedName>
    <definedName name="Periodo_POA" localSheetId="2">[3]Catalogo!$B$3:$B$6</definedName>
    <definedName name="Periodo_POA" localSheetId="3">[3]Catalogo!$B$3:$B$6</definedName>
    <definedName name="Periodo_POA" localSheetId="4">[3]Catalogo!$B$3:$B$6</definedName>
    <definedName name="Periodo_POA">[1]Catalogo!$B$3:$B$6</definedName>
    <definedName name="Productos" localSheetId="0">#REF!</definedName>
    <definedName name="Productos" localSheetId="2">#REF!</definedName>
    <definedName name="Productos" localSheetId="3">#REF!</definedName>
    <definedName name="Productos" localSheetId="4">#REF!</definedName>
    <definedName name="Productos">[1]!Tabla3[Productos]</definedName>
    <definedName name="Provincias" localSheetId="0">[3]Prov!$F$2:$F$33</definedName>
    <definedName name="Provincias" localSheetId="2">[3]Prov!$F$2:$F$33</definedName>
    <definedName name="Provincias" localSheetId="3">[3]Prov!$F$2:$F$33</definedName>
    <definedName name="Provincias" localSheetId="4">[3]Prov!$F$2:$F$33</definedName>
    <definedName name="Provincias">[1]Prov!$F$2:$F$33</definedName>
    <definedName name="_xlnm.Print_Titles" localSheetId="5">PPNE4!$16:$17</definedName>
    <definedName name="_xlnm.Print_Titles" localSheetId="6">PPNE5!$16:$17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4" i="59" l="1"/>
  <c r="R73" i="59"/>
  <c r="R25" i="59"/>
  <c r="R24" i="59"/>
  <c r="R51" i="59"/>
  <c r="R52" i="59"/>
  <c r="R53" i="59"/>
  <c r="R48" i="59"/>
  <c r="R49" i="59"/>
  <c r="R39" i="59"/>
  <c r="R40" i="59"/>
  <c r="R41" i="59"/>
  <c r="R42" i="59"/>
  <c r="R43" i="59"/>
  <c r="R44" i="59"/>
  <c r="R45" i="59"/>
  <c r="R46" i="59"/>
  <c r="R47" i="59"/>
  <c r="R50" i="59"/>
  <c r="F20" i="61"/>
  <c r="F19" i="61"/>
  <c r="F12" i="61" s="1"/>
  <c r="F23" i="61"/>
  <c r="F26" i="61"/>
  <c r="F25" i="61" s="1"/>
  <c r="F24" i="61" s="1"/>
  <c r="F13" i="61"/>
  <c r="J326" i="63"/>
  <c r="J325" i="63"/>
  <c r="J324" i="63" s="1"/>
  <c r="J323" i="63" s="1"/>
  <c r="I325" i="63"/>
  <c r="I324" i="63" s="1"/>
  <c r="I323" i="63" s="1"/>
  <c r="H325" i="63"/>
  <c r="H324" i="63" s="1"/>
  <c r="H323" i="63" s="1"/>
  <c r="G325" i="63"/>
  <c r="G324" i="63"/>
  <c r="G323" i="63" s="1"/>
  <c r="J322" i="63"/>
  <c r="J321" i="63" s="1"/>
  <c r="I321" i="63"/>
  <c r="H321" i="63"/>
  <c r="G321" i="63"/>
  <c r="J320" i="63"/>
  <c r="J319" i="63" s="1"/>
  <c r="I319" i="63"/>
  <c r="H319" i="63"/>
  <c r="G319" i="63"/>
  <c r="J318" i="63"/>
  <c r="J317" i="63" s="1"/>
  <c r="I317" i="63"/>
  <c r="H317" i="63"/>
  <c r="G317" i="63"/>
  <c r="J316" i="63"/>
  <c r="J314" i="63" s="1"/>
  <c r="J313" i="63" s="1"/>
  <c r="J315" i="63"/>
  <c r="I314" i="63"/>
  <c r="I313" i="63" s="1"/>
  <c r="H314" i="63"/>
  <c r="H313" i="63" s="1"/>
  <c r="G314" i="63"/>
  <c r="J312" i="63"/>
  <c r="J311" i="63" s="1"/>
  <c r="J310" i="63" s="1"/>
  <c r="I311" i="63"/>
  <c r="I310" i="63" s="1"/>
  <c r="H311" i="63"/>
  <c r="H310" i="63" s="1"/>
  <c r="G311" i="63"/>
  <c r="G310" i="63" s="1"/>
  <c r="J309" i="63"/>
  <c r="J308" i="63" s="1"/>
  <c r="I308" i="63"/>
  <c r="H308" i="63"/>
  <c r="G308" i="63"/>
  <c r="J307" i="63"/>
  <c r="J306" i="63" s="1"/>
  <c r="I306" i="63"/>
  <c r="H306" i="63"/>
  <c r="G306" i="63"/>
  <c r="J305" i="63"/>
  <c r="I304" i="63"/>
  <c r="H304" i="63"/>
  <c r="G304" i="63"/>
  <c r="J303" i="63"/>
  <c r="J302" i="63" s="1"/>
  <c r="I302" i="63"/>
  <c r="H302" i="63"/>
  <c r="G302" i="63"/>
  <c r="J300" i="63"/>
  <c r="J299" i="63" s="1"/>
  <c r="I299" i="63"/>
  <c r="H299" i="63"/>
  <c r="G299" i="63"/>
  <c r="J298" i="63"/>
  <c r="J297" i="63" s="1"/>
  <c r="I297" i="63"/>
  <c r="H297" i="63"/>
  <c r="G297" i="63"/>
  <c r="J296" i="63"/>
  <c r="J295" i="63" s="1"/>
  <c r="I295" i="63"/>
  <c r="H295" i="63"/>
  <c r="G295" i="63"/>
  <c r="J293" i="63"/>
  <c r="J292" i="63" s="1"/>
  <c r="I292" i="63"/>
  <c r="I289" i="63" s="1"/>
  <c r="H292" i="63"/>
  <c r="G292" i="63"/>
  <c r="J291" i="63"/>
  <c r="I290" i="63"/>
  <c r="H290" i="63"/>
  <c r="G290" i="63"/>
  <c r="J288" i="63"/>
  <c r="I287" i="63"/>
  <c r="H287" i="63"/>
  <c r="G287" i="63"/>
  <c r="J286" i="63"/>
  <c r="J285" i="63" s="1"/>
  <c r="I285" i="63"/>
  <c r="H285" i="63"/>
  <c r="G285" i="63"/>
  <c r="J284" i="63"/>
  <c r="J283" i="63" s="1"/>
  <c r="I283" i="63"/>
  <c r="H283" i="63"/>
  <c r="G283" i="63"/>
  <c r="J281" i="63"/>
  <c r="J280" i="63" s="1"/>
  <c r="I280" i="63"/>
  <c r="H280" i="63"/>
  <c r="G280" i="63"/>
  <c r="J279" i="63"/>
  <c r="J278" i="63" s="1"/>
  <c r="I278" i="63"/>
  <c r="H278" i="63"/>
  <c r="G278" i="63"/>
  <c r="J277" i="63"/>
  <c r="I276" i="63"/>
  <c r="H276" i="63"/>
  <c r="G276" i="63"/>
  <c r="J275" i="63"/>
  <c r="J274" i="63"/>
  <c r="I274" i="63"/>
  <c r="H274" i="63"/>
  <c r="G274" i="63"/>
  <c r="J273" i="63"/>
  <c r="J272" i="63" s="1"/>
  <c r="I272" i="63"/>
  <c r="H272" i="63"/>
  <c r="G272" i="63"/>
  <c r="J269" i="63"/>
  <c r="J268" i="63"/>
  <c r="J267" i="63" s="1"/>
  <c r="J266" i="63" s="1"/>
  <c r="J265" i="63" s="1"/>
  <c r="I268" i="63"/>
  <c r="H268" i="63"/>
  <c r="G268" i="63"/>
  <c r="I266" i="63"/>
  <c r="I265" i="63" s="1"/>
  <c r="H266" i="63"/>
  <c r="G266" i="63"/>
  <c r="J264" i="63"/>
  <c r="J263" i="63" s="1"/>
  <c r="J262" i="63" s="1"/>
  <c r="I263" i="63"/>
  <c r="I262" i="63" s="1"/>
  <c r="H263" i="63"/>
  <c r="H262" i="63" s="1"/>
  <c r="G263" i="63"/>
  <c r="G262" i="63" s="1"/>
  <c r="J261" i="63"/>
  <c r="J260" i="63" s="1"/>
  <c r="I260" i="63"/>
  <c r="H260" i="63"/>
  <c r="G260" i="63"/>
  <c r="J259" i="63"/>
  <c r="J258" i="63" s="1"/>
  <c r="I258" i="63"/>
  <c r="H258" i="63"/>
  <c r="G258" i="63"/>
  <c r="J257" i="63"/>
  <c r="J256" i="63"/>
  <c r="I255" i="63"/>
  <c r="H255" i="63"/>
  <c r="G255" i="63"/>
  <c r="J253" i="63"/>
  <c r="J252" i="63" s="1"/>
  <c r="I252" i="63"/>
  <c r="H252" i="63"/>
  <c r="G252" i="63"/>
  <c r="J251" i="63"/>
  <c r="J250" i="63" s="1"/>
  <c r="I250" i="63"/>
  <c r="H250" i="63"/>
  <c r="G250" i="63"/>
  <c r="J249" i="63"/>
  <c r="I248" i="63"/>
  <c r="H248" i="63"/>
  <c r="G248" i="63"/>
  <c r="J247" i="63"/>
  <c r="J246" i="63" s="1"/>
  <c r="I246" i="63"/>
  <c r="H246" i="63"/>
  <c r="G246" i="63"/>
  <c r="J245" i="63"/>
  <c r="J244" i="63" s="1"/>
  <c r="I244" i="63"/>
  <c r="H244" i="63"/>
  <c r="G244" i="63"/>
  <c r="J243" i="63"/>
  <c r="J242" i="63"/>
  <c r="J241" i="63" s="1"/>
  <c r="I241" i="63"/>
  <c r="H241" i="63"/>
  <c r="G241" i="63"/>
  <c r="J240" i="63"/>
  <c r="J239" i="63"/>
  <c r="I238" i="63"/>
  <c r="H238" i="63"/>
  <c r="G238" i="63"/>
  <c r="J236" i="63"/>
  <c r="J235" i="63"/>
  <c r="J234" i="63"/>
  <c r="J233" i="63"/>
  <c r="I232" i="63"/>
  <c r="H232" i="63"/>
  <c r="G232" i="63"/>
  <c r="J231" i="63"/>
  <c r="J230" i="63"/>
  <c r="J229" i="63"/>
  <c r="J228" i="63"/>
  <c r="J227" i="63"/>
  <c r="J226" i="63"/>
  <c r="I225" i="63"/>
  <c r="H225" i="63"/>
  <c r="G225" i="63"/>
  <c r="H224" i="63"/>
  <c r="J223" i="63"/>
  <c r="J222" i="63" s="1"/>
  <c r="I222" i="63"/>
  <c r="H222" i="63"/>
  <c r="G222" i="63"/>
  <c r="J221" i="63"/>
  <c r="J220" i="63"/>
  <c r="J219" i="63"/>
  <c r="J218" i="63" s="1"/>
  <c r="I218" i="63"/>
  <c r="H218" i="63"/>
  <c r="G218" i="63"/>
  <c r="J217" i="63"/>
  <c r="J216" i="63"/>
  <c r="J215" i="63"/>
  <c r="I214" i="63"/>
  <c r="H214" i="63"/>
  <c r="G214" i="63"/>
  <c r="J213" i="63"/>
  <c r="J212" i="63"/>
  <c r="J211" i="63"/>
  <c r="I210" i="63"/>
  <c r="I209" i="63" s="1"/>
  <c r="H210" i="63"/>
  <c r="G210" i="63"/>
  <c r="J208" i="63"/>
  <c r="I207" i="63"/>
  <c r="H207" i="63"/>
  <c r="G207" i="63"/>
  <c r="J206" i="63"/>
  <c r="J205" i="63" s="1"/>
  <c r="I205" i="63"/>
  <c r="H205" i="63"/>
  <c r="G205" i="63"/>
  <c r="J204" i="63"/>
  <c r="J203" i="63"/>
  <c r="I203" i="63"/>
  <c r="H203" i="63"/>
  <c r="G203" i="63"/>
  <c r="J202" i="63"/>
  <c r="J201" i="63" s="1"/>
  <c r="I201" i="63"/>
  <c r="H201" i="63"/>
  <c r="G201" i="63"/>
  <c r="J199" i="63"/>
  <c r="J198" i="63" s="1"/>
  <c r="J197" i="63" s="1"/>
  <c r="I198" i="63"/>
  <c r="I197" i="63" s="1"/>
  <c r="H198" i="63"/>
  <c r="H197" i="63" s="1"/>
  <c r="G198" i="63"/>
  <c r="G197" i="63" s="1"/>
  <c r="J196" i="63"/>
  <c r="J195" i="63" s="1"/>
  <c r="I195" i="63"/>
  <c r="H195" i="63"/>
  <c r="G195" i="63"/>
  <c r="J194" i="63"/>
  <c r="I193" i="63"/>
  <c r="H193" i="63"/>
  <c r="G193" i="63"/>
  <c r="J192" i="63"/>
  <c r="J191" i="63" s="1"/>
  <c r="I191" i="63"/>
  <c r="H191" i="63"/>
  <c r="G191" i="63"/>
  <c r="J190" i="63"/>
  <c r="J189" i="63" s="1"/>
  <c r="I189" i="63"/>
  <c r="H189" i="63"/>
  <c r="G189" i="63"/>
  <c r="J187" i="63"/>
  <c r="J186" i="63" s="1"/>
  <c r="I186" i="63"/>
  <c r="H186" i="63"/>
  <c r="G186" i="63"/>
  <c r="J185" i="63"/>
  <c r="J184" i="63" s="1"/>
  <c r="I184" i="63"/>
  <c r="H184" i="63"/>
  <c r="G184" i="63"/>
  <c r="J183" i="63"/>
  <c r="I182" i="63"/>
  <c r="H182" i="63"/>
  <c r="G182" i="63"/>
  <c r="J181" i="63"/>
  <c r="J180" i="63" s="1"/>
  <c r="I180" i="63"/>
  <c r="H180" i="63"/>
  <c r="G180" i="63"/>
  <c r="J178" i="63"/>
  <c r="J177" i="63" s="1"/>
  <c r="I177" i="63"/>
  <c r="H177" i="63"/>
  <c r="G177" i="63"/>
  <c r="J176" i="63"/>
  <c r="J175" i="63"/>
  <c r="I174" i="63"/>
  <c r="H174" i="63"/>
  <c r="G174" i="63"/>
  <c r="J173" i="63"/>
  <c r="J172" i="63" s="1"/>
  <c r="I172" i="63"/>
  <c r="I171" i="63" s="1"/>
  <c r="H172" i="63"/>
  <c r="G172" i="63"/>
  <c r="J169" i="63"/>
  <c r="J168" i="63"/>
  <c r="I167" i="63"/>
  <c r="H167" i="63"/>
  <c r="G167" i="63"/>
  <c r="J166" i="63"/>
  <c r="J165" i="63"/>
  <c r="I164" i="63"/>
  <c r="H164" i="63"/>
  <c r="G164" i="63"/>
  <c r="J163" i="63"/>
  <c r="J162" i="63"/>
  <c r="J161" i="63"/>
  <c r="J160" i="63"/>
  <c r="J159" i="63"/>
  <c r="J158" i="63"/>
  <c r="I157" i="63"/>
  <c r="H157" i="63"/>
  <c r="G157" i="63"/>
  <c r="J156" i="63"/>
  <c r="J155" i="63"/>
  <c r="I154" i="63"/>
  <c r="J154" i="63" s="1"/>
  <c r="H154" i="63"/>
  <c r="G154" i="63"/>
  <c r="J153" i="63"/>
  <c r="J152" i="63"/>
  <c r="J151" i="63"/>
  <c r="I150" i="63"/>
  <c r="H150" i="63"/>
  <c r="G150" i="63"/>
  <c r="J149" i="63"/>
  <c r="J148" i="63" s="1"/>
  <c r="I148" i="63"/>
  <c r="H148" i="63"/>
  <c r="G148" i="63"/>
  <c r="J147" i="63"/>
  <c r="J146" i="63" s="1"/>
  <c r="I146" i="63"/>
  <c r="H146" i="63"/>
  <c r="G146" i="63"/>
  <c r="J145" i="63"/>
  <c r="J144" i="63" s="1"/>
  <c r="I144" i="63"/>
  <c r="H144" i="63"/>
  <c r="G144" i="63"/>
  <c r="J142" i="63"/>
  <c r="J141" i="63" s="1"/>
  <c r="I141" i="63"/>
  <c r="H141" i="63"/>
  <c r="G141" i="63"/>
  <c r="J140" i="63"/>
  <c r="J139" i="63"/>
  <c r="J138" i="63"/>
  <c r="J137" i="63"/>
  <c r="J136" i="63"/>
  <c r="J135" i="63"/>
  <c r="J134" i="63"/>
  <c r="J133" i="63"/>
  <c r="J132" i="63"/>
  <c r="I131" i="63"/>
  <c r="H131" i="63"/>
  <c r="G131" i="63"/>
  <c r="J130" i="63"/>
  <c r="J129" i="63"/>
  <c r="J128" i="63"/>
  <c r="J127" i="63"/>
  <c r="I126" i="63"/>
  <c r="I125" i="63" s="1"/>
  <c r="H126" i="63"/>
  <c r="G126" i="63"/>
  <c r="J124" i="63"/>
  <c r="I123" i="63"/>
  <c r="H123" i="63"/>
  <c r="G123" i="63"/>
  <c r="J122" i="63"/>
  <c r="J121" i="63" s="1"/>
  <c r="I121" i="63"/>
  <c r="H121" i="63"/>
  <c r="G121" i="63"/>
  <c r="J120" i="63"/>
  <c r="J119" i="63" s="1"/>
  <c r="I119" i="63"/>
  <c r="H119" i="63"/>
  <c r="G119" i="63"/>
  <c r="J118" i="63"/>
  <c r="J117" i="63" s="1"/>
  <c r="I117" i="63"/>
  <c r="H117" i="63"/>
  <c r="G117" i="63"/>
  <c r="J115" i="63"/>
  <c r="J114" i="63" s="1"/>
  <c r="I114" i="63"/>
  <c r="H114" i="63"/>
  <c r="G114" i="63"/>
  <c r="J113" i="63"/>
  <c r="I112" i="63"/>
  <c r="H112" i="63"/>
  <c r="G112" i="63"/>
  <c r="J111" i="63"/>
  <c r="J110" i="63" s="1"/>
  <c r="I110" i="63"/>
  <c r="H110" i="63"/>
  <c r="G110" i="63"/>
  <c r="J109" i="63"/>
  <c r="J108" i="63"/>
  <c r="J107" i="63"/>
  <c r="J106" i="63"/>
  <c r="J105" i="63"/>
  <c r="I104" i="63"/>
  <c r="H104" i="63"/>
  <c r="G104" i="63"/>
  <c r="J103" i="63"/>
  <c r="J102" i="63" s="1"/>
  <c r="I102" i="63"/>
  <c r="H102" i="63"/>
  <c r="G102" i="63"/>
  <c r="J101" i="63"/>
  <c r="I100" i="63"/>
  <c r="H100" i="63"/>
  <c r="G100" i="63"/>
  <c r="J98" i="63"/>
  <c r="I97" i="63"/>
  <c r="H97" i="63"/>
  <c r="G97" i="63"/>
  <c r="J96" i="63"/>
  <c r="J95" i="63" s="1"/>
  <c r="I95" i="63"/>
  <c r="H95" i="63"/>
  <c r="G95" i="63"/>
  <c r="G92" i="63" s="1"/>
  <c r="J94" i="63"/>
  <c r="J93" i="63" s="1"/>
  <c r="I93" i="63"/>
  <c r="H93" i="63"/>
  <c r="G93" i="63"/>
  <c r="J91" i="63"/>
  <c r="J90" i="63" s="1"/>
  <c r="I90" i="63"/>
  <c r="H90" i="63"/>
  <c r="G90" i="63"/>
  <c r="J89" i="63"/>
  <c r="J88" i="63" s="1"/>
  <c r="I88" i="63"/>
  <c r="H88" i="63"/>
  <c r="H87" i="63" s="1"/>
  <c r="G88" i="63"/>
  <c r="J86" i="63"/>
  <c r="J85" i="63" s="1"/>
  <c r="I85" i="63"/>
  <c r="I82" i="63" s="1"/>
  <c r="H85" i="63"/>
  <c r="G85" i="63"/>
  <c r="J84" i="63"/>
  <c r="I83" i="63"/>
  <c r="H83" i="63"/>
  <c r="H82" i="63" s="1"/>
  <c r="G83" i="63"/>
  <c r="J81" i="63"/>
  <c r="I80" i="63"/>
  <c r="H80" i="63"/>
  <c r="G80" i="63"/>
  <c r="J79" i="63"/>
  <c r="J78" i="63" s="1"/>
  <c r="I78" i="63"/>
  <c r="H78" i="63"/>
  <c r="G78" i="63"/>
  <c r="J77" i="63"/>
  <c r="J76" i="63"/>
  <c r="I75" i="63"/>
  <c r="H75" i="63"/>
  <c r="G75" i="63"/>
  <c r="J74" i="63"/>
  <c r="J73" i="63" s="1"/>
  <c r="I73" i="63"/>
  <c r="H73" i="63"/>
  <c r="G73" i="63"/>
  <c r="J72" i="63"/>
  <c r="J71" i="63" s="1"/>
  <c r="I71" i="63"/>
  <c r="H71" i="63"/>
  <c r="G71" i="63"/>
  <c r="J70" i="63"/>
  <c r="J69" i="63" s="1"/>
  <c r="I69" i="63"/>
  <c r="H69" i="63"/>
  <c r="G69" i="63"/>
  <c r="J66" i="63"/>
  <c r="J65" i="63" s="1"/>
  <c r="I65" i="63"/>
  <c r="H65" i="63"/>
  <c r="G65" i="63"/>
  <c r="J64" i="63"/>
  <c r="J63" i="63" s="1"/>
  <c r="I63" i="63"/>
  <c r="H63" i="63"/>
  <c r="G63" i="63"/>
  <c r="J62" i="63"/>
  <c r="I61" i="63"/>
  <c r="H61" i="63"/>
  <c r="H58" i="63" s="1"/>
  <c r="G61" i="63"/>
  <c r="J60" i="63"/>
  <c r="J59" i="63" s="1"/>
  <c r="I59" i="63"/>
  <c r="H59" i="63"/>
  <c r="G59" i="63"/>
  <c r="J57" i="63"/>
  <c r="J56" i="63"/>
  <c r="I55" i="63"/>
  <c r="I54" i="63" s="1"/>
  <c r="H55" i="63"/>
  <c r="H54" i="63" s="1"/>
  <c r="G55" i="63"/>
  <c r="G54" i="63" s="1"/>
  <c r="J53" i="63"/>
  <c r="J52" i="63"/>
  <c r="J51" i="63"/>
  <c r="J50" i="63"/>
  <c r="J49" i="63"/>
  <c r="J48" i="63"/>
  <c r="J47" i="63"/>
  <c r="J46" i="63"/>
  <c r="I45" i="63"/>
  <c r="H45" i="63"/>
  <c r="G45" i="63"/>
  <c r="J44" i="63"/>
  <c r="J43" i="63" s="1"/>
  <c r="I43" i="63"/>
  <c r="H43" i="63"/>
  <c r="H42" i="63" s="1"/>
  <c r="G43" i="63"/>
  <c r="G42" i="63" s="1"/>
  <c r="J41" i="63"/>
  <c r="J40" i="63"/>
  <c r="J39" i="63"/>
  <c r="J38" i="63"/>
  <c r="I37" i="63"/>
  <c r="H37" i="63"/>
  <c r="G37" i="63"/>
  <c r="J36" i="63"/>
  <c r="J35" i="63" s="1"/>
  <c r="I35" i="63"/>
  <c r="H35" i="63"/>
  <c r="G35" i="63"/>
  <c r="J34" i="63"/>
  <c r="J33" i="63" s="1"/>
  <c r="I33" i="63"/>
  <c r="H33" i="63"/>
  <c r="G33" i="63"/>
  <c r="J32" i="63"/>
  <c r="J31" i="63"/>
  <c r="J30" i="63"/>
  <c r="J29" i="63"/>
  <c r="J28" i="63"/>
  <c r="J27" i="63"/>
  <c r="I26" i="63"/>
  <c r="H26" i="63"/>
  <c r="G26" i="63"/>
  <c r="J25" i="63"/>
  <c r="J24" i="63"/>
  <c r="J23" i="63"/>
  <c r="J22" i="63"/>
  <c r="I21" i="63"/>
  <c r="I20" i="63" s="1"/>
  <c r="H21" i="63"/>
  <c r="G21" i="63"/>
  <c r="G13" i="63"/>
  <c r="G14" i="63" s="1"/>
  <c r="F6" i="63"/>
  <c r="A5" i="63"/>
  <c r="A1" i="63"/>
  <c r="N328" i="62"/>
  <c r="N327" i="62" s="1"/>
  <c r="N326" i="62" s="1"/>
  <c r="N325" i="62" s="1"/>
  <c r="M327" i="62"/>
  <c r="L327" i="62"/>
  <c r="L326" i="62" s="1"/>
  <c r="L325" i="62" s="1"/>
  <c r="K327" i="62"/>
  <c r="J327" i="62"/>
  <c r="J326" i="62" s="1"/>
  <c r="J325" i="62" s="1"/>
  <c r="I327" i="62"/>
  <c r="I326" i="62" s="1"/>
  <c r="I325" i="62" s="1"/>
  <c r="H327" i="62"/>
  <c r="H326" i="62" s="1"/>
  <c r="H325" i="62" s="1"/>
  <c r="G327" i="62"/>
  <c r="G326" i="62" s="1"/>
  <c r="G325" i="62" s="1"/>
  <c r="M326" i="62"/>
  <c r="M325" i="62" s="1"/>
  <c r="K326" i="62"/>
  <c r="K325" i="62" s="1"/>
  <c r="N324" i="62"/>
  <c r="N323" i="62" s="1"/>
  <c r="M323" i="62"/>
  <c r="L323" i="62"/>
  <c r="K323" i="62"/>
  <c r="J323" i="62"/>
  <c r="I323" i="62"/>
  <c r="H323" i="62"/>
  <c r="G323" i="62"/>
  <c r="N322" i="62"/>
  <c r="N321" i="62" s="1"/>
  <c r="M321" i="62"/>
  <c r="L321" i="62"/>
  <c r="K321" i="62"/>
  <c r="K315" i="62" s="1"/>
  <c r="J321" i="62"/>
  <c r="I321" i="62"/>
  <c r="H321" i="62"/>
  <c r="G321" i="62"/>
  <c r="N320" i="62"/>
  <c r="N319" i="62"/>
  <c r="M319" i="62"/>
  <c r="L319" i="62"/>
  <c r="K319" i="62"/>
  <c r="J319" i="62"/>
  <c r="I319" i="62"/>
  <c r="H319" i="62"/>
  <c r="G319" i="62"/>
  <c r="N318" i="62"/>
  <c r="N317" i="62"/>
  <c r="M316" i="62"/>
  <c r="L316" i="62"/>
  <c r="K316" i="62"/>
  <c r="J316" i="62"/>
  <c r="I316" i="62"/>
  <c r="H316" i="62"/>
  <c r="G316" i="62"/>
  <c r="N314" i="62"/>
  <c r="N313" i="62" s="1"/>
  <c r="N312" i="62" s="1"/>
  <c r="M313" i="62"/>
  <c r="M312" i="62" s="1"/>
  <c r="L313" i="62"/>
  <c r="K313" i="62"/>
  <c r="J313" i="62"/>
  <c r="J312" i="62" s="1"/>
  <c r="I313" i="62"/>
  <c r="I312" i="62" s="1"/>
  <c r="H313" i="62"/>
  <c r="H312" i="62" s="1"/>
  <c r="G313" i="62"/>
  <c r="G312" i="62" s="1"/>
  <c r="L312" i="62"/>
  <c r="K312" i="62"/>
  <c r="N311" i="62"/>
  <c r="N310" i="62" s="1"/>
  <c r="M310" i="62"/>
  <c r="L310" i="62"/>
  <c r="K310" i="62"/>
  <c r="J310" i="62"/>
  <c r="I310" i="62"/>
  <c r="H310" i="62"/>
  <c r="G310" i="62"/>
  <c r="N309" i="62"/>
  <c r="N308" i="62" s="1"/>
  <c r="M308" i="62"/>
  <c r="L308" i="62"/>
  <c r="K308" i="62"/>
  <c r="J308" i="62"/>
  <c r="I308" i="62"/>
  <c r="H308" i="62"/>
  <c r="G308" i="62"/>
  <c r="N307" i="62"/>
  <c r="M306" i="62"/>
  <c r="L306" i="62"/>
  <c r="L303" i="62" s="1"/>
  <c r="K306" i="62"/>
  <c r="J306" i="62"/>
  <c r="I306" i="62"/>
  <c r="H306" i="62"/>
  <c r="G306" i="62"/>
  <c r="N305" i="62"/>
  <c r="N304" i="62" s="1"/>
  <c r="M304" i="62"/>
  <c r="L304" i="62"/>
  <c r="K304" i="62"/>
  <c r="J304" i="62"/>
  <c r="I304" i="62"/>
  <c r="H304" i="62"/>
  <c r="H303" i="62" s="1"/>
  <c r="G304" i="62"/>
  <c r="N302" i="62"/>
  <c r="N301" i="62" s="1"/>
  <c r="M301" i="62"/>
  <c r="L301" i="62"/>
  <c r="K301" i="62"/>
  <c r="J301" i="62"/>
  <c r="I301" i="62"/>
  <c r="H301" i="62"/>
  <c r="G301" i="62"/>
  <c r="N300" i="62"/>
  <c r="N299" i="62" s="1"/>
  <c r="M299" i="62"/>
  <c r="L299" i="62"/>
  <c r="K299" i="62"/>
  <c r="J299" i="62"/>
  <c r="I299" i="62"/>
  <c r="H299" i="62"/>
  <c r="G299" i="62"/>
  <c r="N298" i="62"/>
  <c r="N297" i="62"/>
  <c r="M297" i="62"/>
  <c r="M296" i="62" s="1"/>
  <c r="L297" i="62"/>
  <c r="K297" i="62"/>
  <c r="J297" i="62"/>
  <c r="I297" i="62"/>
  <c r="I296" i="62" s="1"/>
  <c r="H297" i="62"/>
  <c r="G297" i="62"/>
  <c r="N295" i="62"/>
  <c r="N294" i="62" s="1"/>
  <c r="M294" i="62"/>
  <c r="M291" i="62" s="1"/>
  <c r="L294" i="62"/>
  <c r="K294" i="62"/>
  <c r="J294" i="62"/>
  <c r="I294" i="62"/>
  <c r="H294" i="62"/>
  <c r="G294" i="62"/>
  <c r="N293" i="62"/>
  <c r="M292" i="62"/>
  <c r="L292" i="62"/>
  <c r="L291" i="62" s="1"/>
  <c r="K292" i="62"/>
  <c r="J292" i="62"/>
  <c r="I292" i="62"/>
  <c r="H292" i="62"/>
  <c r="G292" i="62"/>
  <c r="K291" i="62"/>
  <c r="G291" i="62"/>
  <c r="N290" i="62"/>
  <c r="M289" i="62"/>
  <c r="L289" i="62"/>
  <c r="K289" i="62"/>
  <c r="J289" i="62"/>
  <c r="I289" i="62"/>
  <c r="H289" i="62"/>
  <c r="G289" i="62"/>
  <c r="N288" i="62"/>
  <c r="N287" i="62" s="1"/>
  <c r="M287" i="62"/>
  <c r="L287" i="62"/>
  <c r="K287" i="62"/>
  <c r="J287" i="62"/>
  <c r="I287" i="62"/>
  <c r="H287" i="62"/>
  <c r="G287" i="62"/>
  <c r="N286" i="62"/>
  <c r="N285" i="62" s="1"/>
  <c r="M285" i="62"/>
  <c r="L285" i="62"/>
  <c r="K285" i="62"/>
  <c r="J285" i="62"/>
  <c r="J284" i="62" s="1"/>
  <c r="I285" i="62"/>
  <c r="H285" i="62"/>
  <c r="G285" i="62"/>
  <c r="G284" i="62" s="1"/>
  <c r="N283" i="62"/>
  <c r="N282" i="62" s="1"/>
  <c r="M282" i="62"/>
  <c r="L282" i="62"/>
  <c r="K282" i="62"/>
  <c r="J282" i="62"/>
  <c r="I282" i="62"/>
  <c r="H282" i="62"/>
  <c r="G282" i="62"/>
  <c r="N281" i="62"/>
  <c r="N280" i="62" s="1"/>
  <c r="M280" i="62"/>
  <c r="L280" i="62"/>
  <c r="K280" i="62"/>
  <c r="J280" i="62"/>
  <c r="I280" i="62"/>
  <c r="H280" i="62"/>
  <c r="G280" i="62"/>
  <c r="N279" i="62"/>
  <c r="M278" i="62"/>
  <c r="L278" i="62"/>
  <c r="K278" i="62"/>
  <c r="J278" i="62"/>
  <c r="I278" i="62"/>
  <c r="H278" i="62"/>
  <c r="G278" i="62"/>
  <c r="N277" i="62"/>
  <c r="N276" i="62" s="1"/>
  <c r="M276" i="62"/>
  <c r="L276" i="62"/>
  <c r="K276" i="62"/>
  <c r="J276" i="62"/>
  <c r="I276" i="62"/>
  <c r="H276" i="62"/>
  <c r="G276" i="62"/>
  <c r="N275" i="62"/>
  <c r="N274" i="62" s="1"/>
  <c r="M274" i="62"/>
  <c r="L274" i="62"/>
  <c r="K274" i="62"/>
  <c r="J274" i="62"/>
  <c r="I274" i="62"/>
  <c r="H274" i="62"/>
  <c r="G274" i="62"/>
  <c r="G273" i="62" s="1"/>
  <c r="N271" i="62"/>
  <c r="N270" i="62" s="1"/>
  <c r="M270" i="62"/>
  <c r="L270" i="62"/>
  <c r="K270" i="62"/>
  <c r="J270" i="62"/>
  <c r="I270" i="62"/>
  <c r="H270" i="62"/>
  <c r="G270" i="62"/>
  <c r="N269" i="62"/>
  <c r="N268" i="62" s="1"/>
  <c r="M268" i="62"/>
  <c r="M267" i="62" s="1"/>
  <c r="L268" i="62"/>
  <c r="K268" i="62"/>
  <c r="K267" i="62" s="1"/>
  <c r="J268" i="62"/>
  <c r="J267" i="62" s="1"/>
  <c r="I268" i="62"/>
  <c r="I267" i="62" s="1"/>
  <c r="H268" i="62"/>
  <c r="H267" i="62" s="1"/>
  <c r="G268" i="62"/>
  <c r="G267" i="62" s="1"/>
  <c r="N266" i="62"/>
  <c r="N265" i="62" s="1"/>
  <c r="N264" i="62" s="1"/>
  <c r="M265" i="62"/>
  <c r="M264" i="62" s="1"/>
  <c r="L265" i="62"/>
  <c r="L264" i="62" s="1"/>
  <c r="K265" i="62"/>
  <c r="K264" i="62" s="1"/>
  <c r="J265" i="62"/>
  <c r="J264" i="62" s="1"/>
  <c r="I265" i="62"/>
  <c r="H265" i="62"/>
  <c r="G265" i="62"/>
  <c r="I264" i="62"/>
  <c r="H264" i="62"/>
  <c r="G264" i="62"/>
  <c r="N263" i="62"/>
  <c r="N262" i="62" s="1"/>
  <c r="M262" i="62"/>
  <c r="L262" i="62"/>
  <c r="K262" i="62"/>
  <c r="J262" i="62"/>
  <c r="I262" i="62"/>
  <c r="H262" i="62"/>
  <c r="G262" i="62"/>
  <c r="N261" i="62"/>
  <c r="N260" i="62" s="1"/>
  <c r="M260" i="62"/>
  <c r="L260" i="62"/>
  <c r="K260" i="62"/>
  <c r="J260" i="62"/>
  <c r="I260" i="62"/>
  <c r="H260" i="62"/>
  <c r="G260" i="62"/>
  <c r="N259" i="62"/>
  <c r="N258" i="62"/>
  <c r="N257" i="62" s="1"/>
  <c r="M257" i="62"/>
  <c r="L257" i="62"/>
  <c r="L256" i="62" s="1"/>
  <c r="K257" i="62"/>
  <c r="K256" i="62" s="1"/>
  <c r="J257" i="62"/>
  <c r="J256" i="62" s="1"/>
  <c r="J255" i="62" s="1"/>
  <c r="I257" i="62"/>
  <c r="H257" i="62"/>
  <c r="H256" i="62" s="1"/>
  <c r="G257" i="62"/>
  <c r="N254" i="62"/>
  <c r="N253" i="62" s="1"/>
  <c r="M253" i="62"/>
  <c r="L253" i="62"/>
  <c r="K253" i="62"/>
  <c r="J253" i="62"/>
  <c r="I253" i="62"/>
  <c r="H253" i="62"/>
  <c r="G253" i="62"/>
  <c r="N252" i="62"/>
  <c r="N251" i="62" s="1"/>
  <c r="M251" i="62"/>
  <c r="L251" i="62"/>
  <c r="K251" i="62"/>
  <c r="J251" i="62"/>
  <c r="I251" i="62"/>
  <c r="H251" i="62"/>
  <c r="G251" i="62"/>
  <c r="N250" i="62"/>
  <c r="N249" i="62" s="1"/>
  <c r="M249" i="62"/>
  <c r="L249" i="62"/>
  <c r="K249" i="62"/>
  <c r="J249" i="62"/>
  <c r="I249" i="62"/>
  <c r="H249" i="62"/>
  <c r="G249" i="62"/>
  <c r="N248" i="62"/>
  <c r="M247" i="62"/>
  <c r="L247" i="62"/>
  <c r="K247" i="62"/>
  <c r="J247" i="62"/>
  <c r="I247" i="62"/>
  <c r="H247" i="62"/>
  <c r="G247" i="62"/>
  <c r="N246" i="62"/>
  <c r="N245" i="62" s="1"/>
  <c r="M245" i="62"/>
  <c r="L245" i="62"/>
  <c r="K245" i="62"/>
  <c r="J245" i="62"/>
  <c r="I245" i="62"/>
  <c r="H245" i="62"/>
  <c r="G245" i="62"/>
  <c r="N244" i="62"/>
  <c r="N243" i="62"/>
  <c r="M242" i="62"/>
  <c r="L242" i="62"/>
  <c r="K242" i="62"/>
  <c r="J242" i="62"/>
  <c r="J238" i="62" s="1"/>
  <c r="I242" i="62"/>
  <c r="H242" i="62"/>
  <c r="G242" i="62"/>
  <c r="N241" i="62"/>
  <c r="N240" i="62"/>
  <c r="M239" i="62"/>
  <c r="L239" i="62"/>
  <c r="K239" i="62"/>
  <c r="J239" i="62"/>
  <c r="I239" i="62"/>
  <c r="H239" i="62"/>
  <c r="G239" i="62"/>
  <c r="N237" i="62"/>
  <c r="N236" i="62"/>
  <c r="N235" i="62"/>
  <c r="N234" i="62"/>
  <c r="M233" i="62"/>
  <c r="L233" i="62"/>
  <c r="K233" i="62"/>
  <c r="J233" i="62"/>
  <c r="I233" i="62"/>
  <c r="H233" i="62"/>
  <c r="G233" i="62"/>
  <c r="N232" i="62"/>
  <c r="N231" i="62"/>
  <c r="N230" i="62"/>
  <c r="N229" i="62"/>
  <c r="N228" i="62"/>
  <c r="N227" i="62"/>
  <c r="M226" i="62"/>
  <c r="M225" i="62" s="1"/>
  <c r="L226" i="62"/>
  <c r="K226" i="62"/>
  <c r="J226" i="62"/>
  <c r="I226" i="62"/>
  <c r="H226" i="62"/>
  <c r="G226" i="62"/>
  <c r="N224" i="62"/>
  <c r="M223" i="62"/>
  <c r="L223" i="62"/>
  <c r="K223" i="62"/>
  <c r="J223" i="62"/>
  <c r="I223" i="62"/>
  <c r="H223" i="62"/>
  <c r="G223" i="62"/>
  <c r="N222" i="62"/>
  <c r="N221" i="62"/>
  <c r="N220" i="62"/>
  <c r="M219" i="62"/>
  <c r="L219" i="62"/>
  <c r="K219" i="62"/>
  <c r="J219" i="62"/>
  <c r="I219" i="62"/>
  <c r="H219" i="62"/>
  <c r="G219" i="62"/>
  <c r="N218" i="62"/>
  <c r="N217" i="62"/>
  <c r="N216" i="62"/>
  <c r="M215" i="62"/>
  <c r="L215" i="62"/>
  <c r="K215" i="62"/>
  <c r="J215" i="62"/>
  <c r="I215" i="62"/>
  <c r="H215" i="62"/>
  <c r="G215" i="62"/>
  <c r="N214" i="62"/>
  <c r="N213" i="62"/>
  <c r="N212" i="62"/>
  <c r="N211" i="62" s="1"/>
  <c r="M211" i="62"/>
  <c r="M210" i="62" s="1"/>
  <c r="L211" i="62"/>
  <c r="K211" i="62"/>
  <c r="J211" i="62"/>
  <c r="I211" i="62"/>
  <c r="H211" i="62"/>
  <c r="G211" i="62"/>
  <c r="N209" i="62"/>
  <c r="N208" i="62"/>
  <c r="M208" i="62"/>
  <c r="L208" i="62"/>
  <c r="K208" i="62"/>
  <c r="J208" i="62"/>
  <c r="I208" i="62"/>
  <c r="H208" i="62"/>
  <c r="G208" i="62"/>
  <c r="N207" i="62"/>
  <c r="M206" i="62"/>
  <c r="L206" i="62"/>
  <c r="K206" i="62"/>
  <c r="J206" i="62"/>
  <c r="I206" i="62"/>
  <c r="H206" i="62"/>
  <c r="G206" i="62"/>
  <c r="N205" i="62"/>
  <c r="M204" i="62"/>
  <c r="L204" i="62"/>
  <c r="K204" i="62"/>
  <c r="J204" i="62"/>
  <c r="I204" i="62"/>
  <c r="H204" i="62"/>
  <c r="G204" i="62"/>
  <c r="N203" i="62"/>
  <c r="N202" i="62" s="1"/>
  <c r="M202" i="62"/>
  <c r="L202" i="62"/>
  <c r="K202" i="62"/>
  <c r="J202" i="62"/>
  <c r="I202" i="62"/>
  <c r="H202" i="62"/>
  <c r="G202" i="62"/>
  <c r="N200" i="62"/>
  <c r="N199" i="62" s="1"/>
  <c r="N198" i="62" s="1"/>
  <c r="M199" i="62"/>
  <c r="M198" i="62" s="1"/>
  <c r="L199" i="62"/>
  <c r="L198" i="62" s="1"/>
  <c r="K199" i="62"/>
  <c r="K198" i="62" s="1"/>
  <c r="J199" i="62"/>
  <c r="J198" i="62" s="1"/>
  <c r="I199" i="62"/>
  <c r="H199" i="62"/>
  <c r="H198" i="62" s="1"/>
  <c r="G199" i="62"/>
  <c r="I198" i="62"/>
  <c r="G198" i="62"/>
  <c r="N197" i="62"/>
  <c r="N196" i="62" s="1"/>
  <c r="M196" i="62"/>
  <c r="L196" i="62"/>
  <c r="K196" i="62"/>
  <c r="J196" i="62"/>
  <c r="I196" i="62"/>
  <c r="H196" i="62"/>
  <c r="G196" i="62"/>
  <c r="N195" i="62"/>
  <c r="M194" i="62"/>
  <c r="L194" i="62"/>
  <c r="K194" i="62"/>
  <c r="J194" i="62"/>
  <c r="I194" i="62"/>
  <c r="H194" i="62"/>
  <c r="G194" i="62"/>
  <c r="N193" i="62"/>
  <c r="N192" i="62" s="1"/>
  <c r="M192" i="62"/>
  <c r="L192" i="62"/>
  <c r="K192" i="62"/>
  <c r="J192" i="62"/>
  <c r="I192" i="62"/>
  <c r="H192" i="62"/>
  <c r="G192" i="62"/>
  <c r="N191" i="62"/>
  <c r="N190" i="62" s="1"/>
  <c r="M190" i="62"/>
  <c r="L190" i="62"/>
  <c r="K190" i="62"/>
  <c r="J190" i="62"/>
  <c r="I190" i="62"/>
  <c r="H190" i="62"/>
  <c r="G190" i="62"/>
  <c r="G189" i="62" s="1"/>
  <c r="N188" i="62"/>
  <c r="N187" i="62" s="1"/>
  <c r="M187" i="62"/>
  <c r="L187" i="62"/>
  <c r="K187" i="62"/>
  <c r="J187" i="62"/>
  <c r="I187" i="62"/>
  <c r="H187" i="62"/>
  <c r="G187" i="62"/>
  <c r="N186" i="62"/>
  <c r="N185" i="62" s="1"/>
  <c r="M185" i="62"/>
  <c r="L185" i="62"/>
  <c r="K185" i="62"/>
  <c r="J185" i="62"/>
  <c r="I185" i="62"/>
  <c r="H185" i="62"/>
  <c r="G185" i="62"/>
  <c r="N184" i="62"/>
  <c r="M183" i="62"/>
  <c r="L183" i="62"/>
  <c r="K183" i="62"/>
  <c r="J183" i="62"/>
  <c r="I183" i="62"/>
  <c r="H183" i="62"/>
  <c r="H180" i="62" s="1"/>
  <c r="G183" i="62"/>
  <c r="N182" i="62"/>
  <c r="N181" i="62" s="1"/>
  <c r="M181" i="62"/>
  <c r="L181" i="62"/>
  <c r="K181" i="62"/>
  <c r="J181" i="62"/>
  <c r="I181" i="62"/>
  <c r="H181" i="62"/>
  <c r="G181" i="62"/>
  <c r="G180" i="62" s="1"/>
  <c r="N179" i="62"/>
  <c r="N178" i="62" s="1"/>
  <c r="M178" i="62"/>
  <c r="M172" i="62" s="1"/>
  <c r="L178" i="62"/>
  <c r="K178" i="62"/>
  <c r="J178" i="62"/>
  <c r="I178" i="62"/>
  <c r="H178" i="62"/>
  <c r="G178" i="62"/>
  <c r="N177" i="62"/>
  <c r="N176" i="62"/>
  <c r="M175" i="62"/>
  <c r="L175" i="62"/>
  <c r="K175" i="62"/>
  <c r="J175" i="62"/>
  <c r="I175" i="62"/>
  <c r="H175" i="62"/>
  <c r="G175" i="62"/>
  <c r="N174" i="62"/>
  <c r="N173" i="62" s="1"/>
  <c r="M173" i="62"/>
  <c r="L173" i="62"/>
  <c r="K173" i="62"/>
  <c r="J173" i="62"/>
  <c r="I173" i="62"/>
  <c r="H173" i="62"/>
  <c r="G173" i="62"/>
  <c r="N170" i="62"/>
  <c r="N169" i="62"/>
  <c r="M168" i="62"/>
  <c r="L168" i="62"/>
  <c r="K168" i="62"/>
  <c r="J168" i="62"/>
  <c r="I168" i="62"/>
  <c r="H168" i="62"/>
  <c r="G168" i="62"/>
  <c r="N167" i="62"/>
  <c r="N166" i="62"/>
  <c r="N165" i="62"/>
  <c r="M164" i="62"/>
  <c r="L164" i="62"/>
  <c r="K164" i="62"/>
  <c r="J164" i="62"/>
  <c r="I164" i="62"/>
  <c r="H164" i="62"/>
  <c r="G164" i="62"/>
  <c r="N163" i="62"/>
  <c r="N162" i="62"/>
  <c r="N161" i="62"/>
  <c r="N160" i="62"/>
  <c r="N159" i="62"/>
  <c r="N158" i="62"/>
  <c r="M157" i="62"/>
  <c r="L157" i="62"/>
  <c r="K157" i="62"/>
  <c r="J157" i="62"/>
  <c r="I157" i="62"/>
  <c r="H157" i="62"/>
  <c r="G157" i="62"/>
  <c r="N156" i="62"/>
  <c r="N155" i="62"/>
  <c r="M154" i="62"/>
  <c r="L154" i="62"/>
  <c r="K154" i="62"/>
  <c r="J154" i="62"/>
  <c r="I154" i="62"/>
  <c r="H154" i="62"/>
  <c r="G154" i="62"/>
  <c r="N153" i="62"/>
  <c r="N152" i="62"/>
  <c r="N151" i="62"/>
  <c r="N150" i="62"/>
  <c r="M150" i="62"/>
  <c r="L150" i="62"/>
  <c r="K150" i="62"/>
  <c r="J150" i="62"/>
  <c r="I150" i="62"/>
  <c r="H150" i="62"/>
  <c r="G150" i="62"/>
  <c r="N149" i="62"/>
  <c r="N148" i="62" s="1"/>
  <c r="M148" i="62"/>
  <c r="L148" i="62"/>
  <c r="K148" i="62"/>
  <c r="J148" i="62"/>
  <c r="I148" i="62"/>
  <c r="H148" i="62"/>
  <c r="G148" i="62"/>
  <c r="N147" i="62"/>
  <c r="M146" i="62"/>
  <c r="L146" i="62"/>
  <c r="K146" i="62"/>
  <c r="J146" i="62"/>
  <c r="I146" i="62"/>
  <c r="H146" i="62"/>
  <c r="G146" i="62"/>
  <c r="G143" i="62" s="1"/>
  <c r="N145" i="62"/>
  <c r="N144" i="62" s="1"/>
  <c r="M144" i="62"/>
  <c r="L144" i="62"/>
  <c r="K144" i="62"/>
  <c r="J144" i="62"/>
  <c r="I144" i="62"/>
  <c r="H144" i="62"/>
  <c r="G144" i="62"/>
  <c r="N142" i="62"/>
  <c r="N141" i="62" s="1"/>
  <c r="M141" i="62"/>
  <c r="L141" i="62"/>
  <c r="K141" i="62"/>
  <c r="J141" i="62"/>
  <c r="I141" i="62"/>
  <c r="H141" i="62"/>
  <c r="G141" i="62"/>
  <c r="N140" i="62"/>
  <c r="N139" i="62"/>
  <c r="N138" i="62"/>
  <c r="N137" i="62"/>
  <c r="N136" i="62"/>
  <c r="N135" i="62"/>
  <c r="N134" i="62"/>
  <c r="N133" i="62"/>
  <c r="N132" i="62"/>
  <c r="M131" i="62"/>
  <c r="L131" i="62"/>
  <c r="K131" i="62"/>
  <c r="J131" i="62"/>
  <c r="I131" i="62"/>
  <c r="H131" i="62"/>
  <c r="H125" i="62" s="1"/>
  <c r="G131" i="62"/>
  <c r="G125" i="62" s="1"/>
  <c r="N130" i="62"/>
  <c r="N129" i="62"/>
  <c r="N128" i="62"/>
  <c r="N127" i="62"/>
  <c r="M126" i="62"/>
  <c r="L126" i="62"/>
  <c r="L125" i="62" s="1"/>
  <c r="K126" i="62"/>
  <c r="J126" i="62"/>
  <c r="J125" i="62" s="1"/>
  <c r="I126" i="62"/>
  <c r="H126" i="62"/>
  <c r="G126" i="62"/>
  <c r="N124" i="62"/>
  <c r="N123" i="62" s="1"/>
  <c r="M123" i="62"/>
  <c r="L123" i="62"/>
  <c r="K123" i="62"/>
  <c r="J123" i="62"/>
  <c r="I123" i="62"/>
  <c r="H123" i="62"/>
  <c r="G123" i="62"/>
  <c r="N122" i="62"/>
  <c r="N121" i="62"/>
  <c r="M121" i="62"/>
  <c r="L121" i="62"/>
  <c r="K121" i="62"/>
  <c r="J121" i="62"/>
  <c r="I121" i="62"/>
  <c r="H121" i="62"/>
  <c r="G121" i="62"/>
  <c r="N120" i="62"/>
  <c r="N119" i="62" s="1"/>
  <c r="M119" i="62"/>
  <c r="L119" i="62"/>
  <c r="K119" i="62"/>
  <c r="J119" i="62"/>
  <c r="I119" i="62"/>
  <c r="H119" i="62"/>
  <c r="G119" i="62"/>
  <c r="N118" i="62"/>
  <c r="M117" i="62"/>
  <c r="L117" i="62"/>
  <c r="K117" i="62"/>
  <c r="J117" i="62"/>
  <c r="I117" i="62"/>
  <c r="H117" i="62"/>
  <c r="G117" i="62"/>
  <c r="G116" i="62" s="1"/>
  <c r="M116" i="62"/>
  <c r="L116" i="62"/>
  <c r="N115" i="62"/>
  <c r="M114" i="62"/>
  <c r="L114" i="62"/>
  <c r="K114" i="62"/>
  <c r="J114" i="62"/>
  <c r="I114" i="62"/>
  <c r="H114" i="62"/>
  <c r="H99" i="62" s="1"/>
  <c r="G114" i="62"/>
  <c r="N113" i="62"/>
  <c r="N112" i="62"/>
  <c r="M112" i="62"/>
  <c r="L112" i="62"/>
  <c r="K112" i="62"/>
  <c r="J112" i="62"/>
  <c r="I112" i="62"/>
  <c r="H112" i="62"/>
  <c r="G112" i="62"/>
  <c r="N111" i="62"/>
  <c r="N110" i="62" s="1"/>
  <c r="M110" i="62"/>
  <c r="L110" i="62"/>
  <c r="K110" i="62"/>
  <c r="J110" i="62"/>
  <c r="I110" i="62"/>
  <c r="H110" i="62"/>
  <c r="G110" i="62"/>
  <c r="N109" i="62"/>
  <c r="N108" i="62"/>
  <c r="N107" i="62"/>
  <c r="N106" i="62"/>
  <c r="N105" i="62"/>
  <c r="M104" i="62"/>
  <c r="L104" i="62"/>
  <c r="K104" i="62"/>
  <c r="J104" i="62"/>
  <c r="I104" i="62"/>
  <c r="H104" i="62"/>
  <c r="G104" i="62"/>
  <c r="N103" i="62"/>
  <c r="M102" i="62"/>
  <c r="L102" i="62"/>
  <c r="K102" i="62"/>
  <c r="J102" i="62"/>
  <c r="I102" i="62"/>
  <c r="H102" i="62"/>
  <c r="G102" i="62"/>
  <c r="N101" i="62"/>
  <c r="N100" i="62" s="1"/>
  <c r="M100" i="62"/>
  <c r="L100" i="62"/>
  <c r="K100" i="62"/>
  <c r="J100" i="62"/>
  <c r="I100" i="62"/>
  <c r="H100" i="62"/>
  <c r="G100" i="62"/>
  <c r="N98" i="62"/>
  <c r="N97" i="62" s="1"/>
  <c r="M97" i="62"/>
  <c r="L97" i="62"/>
  <c r="K97" i="62"/>
  <c r="J97" i="62"/>
  <c r="I97" i="62"/>
  <c r="H97" i="62"/>
  <c r="G97" i="62"/>
  <c r="N96" i="62"/>
  <c r="N95" i="62" s="1"/>
  <c r="M95" i="62"/>
  <c r="L95" i="62"/>
  <c r="K95" i="62"/>
  <c r="J95" i="62"/>
  <c r="I95" i="62"/>
  <c r="H95" i="62"/>
  <c r="G95" i="62"/>
  <c r="N94" i="62"/>
  <c r="M93" i="62"/>
  <c r="L93" i="62"/>
  <c r="K93" i="62"/>
  <c r="J93" i="62"/>
  <c r="I93" i="62"/>
  <c r="I92" i="62" s="1"/>
  <c r="H93" i="62"/>
  <c r="H92" i="62" s="1"/>
  <c r="G93" i="62"/>
  <c r="N91" i="62"/>
  <c r="N90" i="62" s="1"/>
  <c r="M90" i="62"/>
  <c r="L90" i="62"/>
  <c r="K90" i="62"/>
  <c r="J90" i="62"/>
  <c r="I90" i="62"/>
  <c r="H90" i="62"/>
  <c r="G90" i="62"/>
  <c r="N89" i="62"/>
  <c r="M88" i="62"/>
  <c r="M87" i="62" s="1"/>
  <c r="L88" i="62"/>
  <c r="L87" i="62" s="1"/>
  <c r="K88" i="62"/>
  <c r="K87" i="62" s="1"/>
  <c r="J88" i="62"/>
  <c r="J87" i="62" s="1"/>
  <c r="I88" i="62"/>
  <c r="H88" i="62"/>
  <c r="H87" i="62" s="1"/>
  <c r="G88" i="62"/>
  <c r="G87" i="62" s="1"/>
  <c r="I87" i="62"/>
  <c r="N86" i="62"/>
  <c r="M85" i="62"/>
  <c r="L85" i="62"/>
  <c r="K85" i="62"/>
  <c r="J85" i="62"/>
  <c r="I85" i="62"/>
  <c r="H85" i="62"/>
  <c r="G85" i="62"/>
  <c r="N84" i="62"/>
  <c r="N83" i="62" s="1"/>
  <c r="M83" i="62"/>
  <c r="L83" i="62"/>
  <c r="K83" i="62"/>
  <c r="J83" i="62"/>
  <c r="J82" i="62" s="1"/>
  <c r="I83" i="62"/>
  <c r="I82" i="62" s="1"/>
  <c r="H83" i="62"/>
  <c r="H82" i="62" s="1"/>
  <c r="G83" i="62"/>
  <c r="G82" i="62" s="1"/>
  <c r="M82" i="62"/>
  <c r="N81" i="62"/>
  <c r="N80" i="62" s="1"/>
  <c r="M80" i="62"/>
  <c r="L80" i="62"/>
  <c r="K80" i="62"/>
  <c r="J80" i="62"/>
  <c r="I80" i="62"/>
  <c r="H80" i="62"/>
  <c r="G80" i="62"/>
  <c r="N79" i="62"/>
  <c r="N78" i="62" s="1"/>
  <c r="M78" i="62"/>
  <c r="L78" i="62"/>
  <c r="K78" i="62"/>
  <c r="J78" i="62"/>
  <c r="I78" i="62"/>
  <c r="H78" i="62"/>
  <c r="G78" i="62"/>
  <c r="N77" i="62"/>
  <c r="N76" i="62"/>
  <c r="M75" i="62"/>
  <c r="L75" i="62"/>
  <c r="K75" i="62"/>
  <c r="J75" i="62"/>
  <c r="I75" i="62"/>
  <c r="H75" i="62"/>
  <c r="G75" i="62"/>
  <c r="N74" i="62"/>
  <c r="N73" i="62" s="1"/>
  <c r="M73" i="62"/>
  <c r="L73" i="62"/>
  <c r="K73" i="62"/>
  <c r="J73" i="62"/>
  <c r="I73" i="62"/>
  <c r="H73" i="62"/>
  <c r="G73" i="62"/>
  <c r="N72" i="62"/>
  <c r="N71" i="62" s="1"/>
  <c r="M71" i="62"/>
  <c r="L71" i="62"/>
  <c r="K71" i="62"/>
  <c r="J71" i="62"/>
  <c r="J68" i="62" s="1"/>
  <c r="I71" i="62"/>
  <c r="H71" i="62"/>
  <c r="G71" i="62"/>
  <c r="N70" i="62"/>
  <c r="M69" i="62"/>
  <c r="L69" i="62"/>
  <c r="K69" i="62"/>
  <c r="K68" i="62" s="1"/>
  <c r="J69" i="62"/>
  <c r="I69" i="62"/>
  <c r="H69" i="62"/>
  <c r="G69" i="62"/>
  <c r="N66" i="62"/>
  <c r="N65" i="62" s="1"/>
  <c r="M65" i="62"/>
  <c r="L65" i="62"/>
  <c r="K65" i="62"/>
  <c r="J65" i="62"/>
  <c r="I65" i="62"/>
  <c r="H65" i="62"/>
  <c r="G65" i="62"/>
  <c r="N64" i="62"/>
  <c r="M63" i="62"/>
  <c r="L63" i="62"/>
  <c r="K63" i="62"/>
  <c r="J63" i="62"/>
  <c r="I63" i="62"/>
  <c r="H63" i="62"/>
  <c r="G63" i="62"/>
  <c r="N62" i="62"/>
  <c r="N61" i="62" s="1"/>
  <c r="M61" i="62"/>
  <c r="L61" i="62"/>
  <c r="K61" i="62"/>
  <c r="J61" i="62"/>
  <c r="I61" i="62"/>
  <c r="H61" i="62"/>
  <c r="G61" i="62"/>
  <c r="G58" i="62" s="1"/>
  <c r="N60" i="62"/>
  <c r="N59" i="62" s="1"/>
  <c r="M59" i="62"/>
  <c r="M58" i="62" s="1"/>
  <c r="L59" i="62"/>
  <c r="K59" i="62"/>
  <c r="J59" i="62"/>
  <c r="I59" i="62"/>
  <c r="H59" i="62"/>
  <c r="G59" i="62"/>
  <c r="N57" i="62"/>
  <c r="N56" i="62"/>
  <c r="M55" i="62"/>
  <c r="M54" i="62" s="1"/>
  <c r="L55" i="62"/>
  <c r="L54" i="62" s="1"/>
  <c r="K55" i="62"/>
  <c r="K54" i="62" s="1"/>
  <c r="J55" i="62"/>
  <c r="I55" i="62"/>
  <c r="H55" i="62"/>
  <c r="H54" i="62" s="1"/>
  <c r="G55" i="62"/>
  <c r="G54" i="62" s="1"/>
  <c r="J54" i="62"/>
  <c r="I54" i="62"/>
  <c r="N53" i="62"/>
  <c r="N52" i="62"/>
  <c r="N51" i="62"/>
  <c r="N50" i="62"/>
  <c r="N49" i="62"/>
  <c r="N48" i="62"/>
  <c r="N47" i="62"/>
  <c r="N46" i="62"/>
  <c r="M45" i="62"/>
  <c r="L45" i="62"/>
  <c r="K45" i="62"/>
  <c r="J45" i="62"/>
  <c r="I45" i="62"/>
  <c r="H45" i="62"/>
  <c r="G45" i="62"/>
  <c r="N44" i="62"/>
  <c r="N43" i="62" s="1"/>
  <c r="M43" i="62"/>
  <c r="M42" i="62" s="1"/>
  <c r="L43" i="62"/>
  <c r="L42" i="62" s="1"/>
  <c r="K43" i="62"/>
  <c r="J43" i="62"/>
  <c r="I43" i="62"/>
  <c r="H43" i="62"/>
  <c r="H42" i="62" s="1"/>
  <c r="G43" i="62"/>
  <c r="G42" i="62" s="1"/>
  <c r="K42" i="62"/>
  <c r="J42" i="62"/>
  <c r="N41" i="62"/>
  <c r="N40" i="62"/>
  <c r="N39" i="62"/>
  <c r="N38" i="62"/>
  <c r="N37" i="62" s="1"/>
  <c r="M37" i="62"/>
  <c r="L37" i="62"/>
  <c r="K37" i="62"/>
  <c r="J37" i="62"/>
  <c r="I37" i="62"/>
  <c r="H37" i="62"/>
  <c r="G37" i="62"/>
  <c r="N36" i="62"/>
  <c r="N35" i="62" s="1"/>
  <c r="M35" i="62"/>
  <c r="L35" i="62"/>
  <c r="K35" i="62"/>
  <c r="J35" i="62"/>
  <c r="I35" i="62"/>
  <c r="H35" i="62"/>
  <c r="G35" i="62"/>
  <c r="N34" i="62"/>
  <c r="N33" i="62" s="1"/>
  <c r="M33" i="62"/>
  <c r="L33" i="62"/>
  <c r="K33" i="62"/>
  <c r="J33" i="62"/>
  <c r="I33" i="62"/>
  <c r="H33" i="62"/>
  <c r="G33" i="62"/>
  <c r="N32" i="62"/>
  <c r="N31" i="62"/>
  <c r="N30" i="62"/>
  <c r="N29" i="62"/>
  <c r="N28" i="62"/>
  <c r="N27" i="62"/>
  <c r="M26" i="62"/>
  <c r="L26" i="62"/>
  <c r="K26" i="62"/>
  <c r="J26" i="62"/>
  <c r="I26" i="62"/>
  <c r="H26" i="62"/>
  <c r="G26" i="62"/>
  <c r="N25" i="62"/>
  <c r="N24" i="62"/>
  <c r="N23" i="62"/>
  <c r="N22" i="62"/>
  <c r="N21" i="62"/>
  <c r="M21" i="62"/>
  <c r="L21" i="62"/>
  <c r="L20" i="62" s="1"/>
  <c r="K21" i="62"/>
  <c r="J21" i="62"/>
  <c r="I21" i="62"/>
  <c r="H21" i="62"/>
  <c r="G21" i="62"/>
  <c r="G13" i="62"/>
  <c r="G14" i="62" s="1"/>
  <c r="F6" i="62"/>
  <c r="A5" i="62"/>
  <c r="A1" i="62"/>
  <c r="H255" i="62" l="1"/>
  <c r="J167" i="63"/>
  <c r="K167" i="63" s="1"/>
  <c r="G282" i="63"/>
  <c r="I237" i="63"/>
  <c r="N316" i="62"/>
  <c r="K172" i="62"/>
  <c r="G20" i="62"/>
  <c r="G19" i="62" s="1"/>
  <c r="I116" i="62"/>
  <c r="I67" i="62" s="1"/>
  <c r="L172" i="62"/>
  <c r="I225" i="62"/>
  <c r="N296" i="62"/>
  <c r="H315" i="62"/>
  <c r="J87" i="63"/>
  <c r="J104" i="63"/>
  <c r="H171" i="63"/>
  <c r="G188" i="63"/>
  <c r="G265" i="63"/>
  <c r="N239" i="62"/>
  <c r="K82" i="62"/>
  <c r="N126" i="62"/>
  <c r="K189" i="62"/>
  <c r="I201" i="62"/>
  <c r="L210" i="62"/>
  <c r="J225" i="62"/>
  <c r="L267" i="62"/>
  <c r="L255" i="62" s="1"/>
  <c r="G296" i="62"/>
  <c r="G82" i="63"/>
  <c r="G87" i="63"/>
  <c r="G116" i="63"/>
  <c r="H179" i="63"/>
  <c r="I224" i="63"/>
  <c r="H265" i="63"/>
  <c r="H20" i="62"/>
  <c r="L82" i="62"/>
  <c r="G172" i="62"/>
  <c r="G256" i="62"/>
  <c r="G255" i="62" s="1"/>
  <c r="I291" i="62"/>
  <c r="H296" i="62"/>
  <c r="J45" i="63"/>
  <c r="J225" i="63"/>
  <c r="J294" i="63"/>
  <c r="K58" i="62"/>
  <c r="K19" i="62" s="1"/>
  <c r="I58" i="62"/>
  <c r="K99" i="62"/>
  <c r="K201" i="62"/>
  <c r="J210" i="62"/>
  <c r="N219" i="62"/>
  <c r="L225" i="62"/>
  <c r="G225" i="62"/>
  <c r="L273" i="62"/>
  <c r="J291" i="62"/>
  <c r="L315" i="62"/>
  <c r="I87" i="63"/>
  <c r="I92" i="63"/>
  <c r="H125" i="63"/>
  <c r="J232" i="63"/>
  <c r="G254" i="63"/>
  <c r="G313" i="63"/>
  <c r="K20" i="62"/>
  <c r="I68" i="62"/>
  <c r="M92" i="62"/>
  <c r="L99" i="62"/>
  <c r="I172" i="62"/>
  <c r="L201" i="62"/>
  <c r="G210" i="62"/>
  <c r="M273" i="62"/>
  <c r="J26" i="63"/>
  <c r="H301" i="63"/>
  <c r="L19" i="62"/>
  <c r="J42" i="63"/>
  <c r="H254" i="63"/>
  <c r="L58" i="62"/>
  <c r="G68" i="62"/>
  <c r="M99" i="62"/>
  <c r="H116" i="62"/>
  <c r="H143" i="62"/>
  <c r="J172" i="62"/>
  <c r="M180" i="62"/>
  <c r="L189" i="62"/>
  <c r="G201" i="62"/>
  <c r="H210" i="62"/>
  <c r="N267" i="62"/>
  <c r="K273" i="62"/>
  <c r="I315" i="62"/>
  <c r="G20" i="63"/>
  <c r="I58" i="63"/>
  <c r="I19" i="63" s="1"/>
  <c r="H209" i="63"/>
  <c r="G99" i="62"/>
  <c r="H201" i="62"/>
  <c r="K225" i="62"/>
  <c r="H284" i="62"/>
  <c r="H291" i="62"/>
  <c r="K303" i="62"/>
  <c r="H20" i="63"/>
  <c r="H19" i="63" s="1"/>
  <c r="G58" i="63"/>
  <c r="G200" i="63"/>
  <c r="G224" i="63"/>
  <c r="I254" i="63"/>
  <c r="G294" i="63"/>
  <c r="I42" i="62"/>
  <c r="M68" i="62"/>
  <c r="L92" i="62"/>
  <c r="G92" i="62"/>
  <c r="I125" i="62"/>
  <c r="M201" i="62"/>
  <c r="J273" i="62"/>
  <c r="I284" i="62"/>
  <c r="I42" i="63"/>
  <c r="I99" i="63"/>
  <c r="J254" i="63"/>
  <c r="H271" i="63"/>
  <c r="H270" i="63" s="1"/>
  <c r="H282" i="63"/>
  <c r="H294" i="63"/>
  <c r="K116" i="62"/>
  <c r="L180" i="62"/>
  <c r="I189" i="62"/>
  <c r="K210" i="62"/>
  <c r="K296" i="62"/>
  <c r="I303" i="62"/>
  <c r="H116" i="63"/>
  <c r="I294" i="63"/>
  <c r="G301" i="63"/>
  <c r="N256" i="62"/>
  <c r="N45" i="62"/>
  <c r="N42" i="62" s="1"/>
  <c r="J58" i="62"/>
  <c r="K125" i="62"/>
  <c r="L143" i="62"/>
  <c r="J180" i="62"/>
  <c r="J189" i="62"/>
  <c r="I210" i="62"/>
  <c r="N233" i="62"/>
  <c r="G238" i="62"/>
  <c r="I256" i="62"/>
  <c r="I255" i="62" s="1"/>
  <c r="L296" i="62"/>
  <c r="J315" i="62"/>
  <c r="M315" i="62"/>
  <c r="G315" i="62"/>
  <c r="I116" i="63"/>
  <c r="I20" i="62"/>
  <c r="I19" i="62" s="1"/>
  <c r="J143" i="62"/>
  <c r="K180" i="62"/>
  <c r="H273" i="62"/>
  <c r="L284" i="62"/>
  <c r="J296" i="62"/>
  <c r="H92" i="63"/>
  <c r="G143" i="63"/>
  <c r="H200" i="63"/>
  <c r="I282" i="63"/>
  <c r="G289" i="63"/>
  <c r="I301" i="63"/>
  <c r="K92" i="62"/>
  <c r="J116" i="62"/>
  <c r="M125" i="62"/>
  <c r="K143" i="62"/>
  <c r="J201" i="62"/>
  <c r="I273" i="62"/>
  <c r="M284" i="62"/>
  <c r="M272" i="62" s="1"/>
  <c r="I200" i="63"/>
  <c r="H289" i="63"/>
  <c r="F14" i="61"/>
  <c r="H172" i="62"/>
  <c r="M189" i="62"/>
  <c r="M303" i="62"/>
  <c r="H58" i="62"/>
  <c r="H19" i="62" s="1"/>
  <c r="J92" i="62"/>
  <c r="I99" i="62"/>
  <c r="I180" i="62"/>
  <c r="H189" i="62"/>
  <c r="K238" i="62"/>
  <c r="M256" i="62"/>
  <c r="M255" i="62" s="1"/>
  <c r="K284" i="62"/>
  <c r="G99" i="63"/>
  <c r="J164" i="63"/>
  <c r="I179" i="63"/>
  <c r="I188" i="63"/>
  <c r="J214" i="63"/>
  <c r="H237" i="63"/>
  <c r="G271" i="63"/>
  <c r="N26" i="62"/>
  <c r="M20" i="62"/>
  <c r="M19" i="62" s="1"/>
  <c r="N215" i="62"/>
  <c r="H225" i="62"/>
  <c r="G303" i="62"/>
  <c r="G272" i="62" s="1"/>
  <c r="N315" i="62"/>
  <c r="I68" i="63"/>
  <c r="H99" i="63"/>
  <c r="G179" i="63"/>
  <c r="J55" i="63"/>
  <c r="J54" i="63" s="1"/>
  <c r="H143" i="63"/>
  <c r="H68" i="63"/>
  <c r="J97" i="63"/>
  <c r="J92" i="63" s="1"/>
  <c r="J126" i="63"/>
  <c r="J207" i="63"/>
  <c r="J200" i="63" s="1"/>
  <c r="J123" i="63"/>
  <c r="J116" i="63" s="1"/>
  <c r="J61" i="63"/>
  <c r="J58" i="63" s="1"/>
  <c r="G68" i="63"/>
  <c r="J80" i="63"/>
  <c r="J100" i="63"/>
  <c r="J112" i="63"/>
  <c r="G125" i="63"/>
  <c r="J182" i="63"/>
  <c r="J179" i="63" s="1"/>
  <c r="J21" i="63"/>
  <c r="J37" i="63"/>
  <c r="J75" i="63"/>
  <c r="J68" i="63" s="1"/>
  <c r="J83" i="63"/>
  <c r="J82" i="63" s="1"/>
  <c r="J131" i="63"/>
  <c r="J287" i="63"/>
  <c r="G171" i="63"/>
  <c r="J210" i="63"/>
  <c r="J209" i="63" s="1"/>
  <c r="J238" i="63"/>
  <c r="J248" i="63"/>
  <c r="I271" i="63"/>
  <c r="J276" i="63"/>
  <c r="J271" i="63" s="1"/>
  <c r="J282" i="63"/>
  <c r="J290" i="63"/>
  <c r="J289" i="63" s="1"/>
  <c r="J174" i="63"/>
  <c r="J171" i="63" s="1"/>
  <c r="H188" i="63"/>
  <c r="G209" i="63"/>
  <c r="J224" i="63"/>
  <c r="G237" i="63"/>
  <c r="J255" i="63"/>
  <c r="J304" i="63"/>
  <c r="J301" i="63" s="1"/>
  <c r="I143" i="63"/>
  <c r="J150" i="63"/>
  <c r="J157" i="63"/>
  <c r="J193" i="63"/>
  <c r="N55" i="62"/>
  <c r="N54" i="62" s="1"/>
  <c r="N93" i="62"/>
  <c r="N92" i="62" s="1"/>
  <c r="H68" i="62"/>
  <c r="H67" i="62" s="1"/>
  <c r="L68" i="62"/>
  <c r="J20" i="62"/>
  <c r="N20" i="62"/>
  <c r="N75" i="62"/>
  <c r="N63" i="62"/>
  <c r="N58" i="62" s="1"/>
  <c r="N69" i="62"/>
  <c r="N204" i="62"/>
  <c r="N85" i="62"/>
  <c r="N102" i="62"/>
  <c r="N104" i="62"/>
  <c r="N114" i="62"/>
  <c r="N154" i="62"/>
  <c r="N157" i="62"/>
  <c r="N125" i="62"/>
  <c r="N206" i="62"/>
  <c r="N82" i="62"/>
  <c r="J99" i="62"/>
  <c r="N117" i="62"/>
  <c r="N116" i="62" s="1"/>
  <c r="I143" i="62"/>
  <c r="M143" i="62"/>
  <c r="N164" i="62"/>
  <c r="N168" i="62"/>
  <c r="N88" i="62"/>
  <c r="N87" i="62" s="1"/>
  <c r="N131" i="62"/>
  <c r="N146" i="62"/>
  <c r="N175" i="62"/>
  <c r="N172" i="62" s="1"/>
  <c r="N183" i="62"/>
  <c r="N180" i="62" s="1"/>
  <c r="N194" i="62"/>
  <c r="N189" i="62" s="1"/>
  <c r="N223" i="62"/>
  <c r="I272" i="62"/>
  <c r="H238" i="62"/>
  <c r="L238" i="62"/>
  <c r="N247" i="62"/>
  <c r="N278" i="62"/>
  <c r="N273" i="62" s="1"/>
  <c r="N289" i="62"/>
  <c r="N284" i="62" s="1"/>
  <c r="N306" i="62"/>
  <c r="N303" i="62" s="1"/>
  <c r="J303" i="62"/>
  <c r="K255" i="62"/>
  <c r="N292" i="62"/>
  <c r="N291" i="62" s="1"/>
  <c r="N226" i="62"/>
  <c r="I238" i="62"/>
  <c r="M238" i="62"/>
  <c r="N242" i="62"/>
  <c r="K171" i="62" l="1"/>
  <c r="G19" i="63"/>
  <c r="N143" i="62"/>
  <c r="J67" i="62"/>
  <c r="H272" i="62"/>
  <c r="J19" i="62"/>
  <c r="I67" i="63"/>
  <c r="I18" i="63" s="1"/>
  <c r="H170" i="63"/>
  <c r="H18" i="63" s="1"/>
  <c r="J272" i="62"/>
  <c r="G67" i="62"/>
  <c r="G18" i="62" s="1"/>
  <c r="N210" i="62"/>
  <c r="I270" i="63"/>
  <c r="I170" i="63"/>
  <c r="K67" i="62"/>
  <c r="L272" i="62"/>
  <c r="G171" i="62"/>
  <c r="N99" i="62"/>
  <c r="L67" i="62"/>
  <c r="G170" i="63"/>
  <c r="L171" i="62"/>
  <c r="J171" i="62"/>
  <c r="M171" i="62"/>
  <c r="H171" i="62"/>
  <c r="H18" i="62" s="1"/>
  <c r="M67" i="62"/>
  <c r="N255" i="62"/>
  <c r="J237" i="63"/>
  <c r="H67" i="63"/>
  <c r="I171" i="62"/>
  <c r="I18" i="62" s="1"/>
  <c r="G67" i="63"/>
  <c r="N225" i="62"/>
  <c r="G270" i="63"/>
  <c r="N201" i="62"/>
  <c r="J143" i="63"/>
  <c r="K272" i="62"/>
  <c r="K18" i="62" s="1"/>
  <c r="J20" i="63"/>
  <c r="J19" i="63" s="1"/>
  <c r="J125" i="63"/>
  <c r="J270" i="63"/>
  <c r="J99" i="63"/>
  <c r="J188" i="63"/>
  <c r="J170" i="63" s="1"/>
  <c r="N238" i="62"/>
  <c r="N171" i="62" s="1"/>
  <c r="N19" i="62"/>
  <c r="N272" i="62"/>
  <c r="N68" i="62"/>
  <c r="N67" i="62" s="1"/>
  <c r="J18" i="62"/>
  <c r="L18" i="62" l="1"/>
  <c r="M18" i="62"/>
  <c r="G18" i="63"/>
  <c r="J67" i="63"/>
  <c r="J18" i="63"/>
  <c r="N18" i="62"/>
  <c r="K326" i="63" l="1"/>
  <c r="K325" i="63" s="1"/>
  <c r="K324" i="63" s="1"/>
  <c r="K323" i="63" s="1"/>
  <c r="K320" i="63"/>
  <c r="K319" i="63" s="1"/>
  <c r="K315" i="63"/>
  <c r="K314" i="63" s="1"/>
  <c r="K312" i="63"/>
  <c r="K311" i="63" s="1"/>
  <c r="K310" i="63" s="1"/>
  <c r="K309" i="63"/>
  <c r="K308" i="63" s="1"/>
  <c r="K298" i="63"/>
  <c r="K297" i="63" s="1"/>
  <c r="K284" i="63"/>
  <c r="K283" i="63" s="1"/>
  <c r="K281" i="63"/>
  <c r="K280" i="63" s="1"/>
  <c r="K273" i="63"/>
  <c r="K272" i="63" s="1"/>
  <c r="K264" i="63"/>
  <c r="K263" i="63" s="1"/>
  <c r="K262" i="63" s="1"/>
  <c r="K261" i="63"/>
  <c r="K260" i="63" s="1"/>
  <c r="K256" i="63"/>
  <c r="K253" i="63"/>
  <c r="K252" i="63" s="1"/>
  <c r="K245" i="63"/>
  <c r="K244" i="63" s="1"/>
  <c r="K240" i="63"/>
  <c r="K235" i="63"/>
  <c r="K233" i="63"/>
  <c r="K221" i="63"/>
  <c r="K219" i="63"/>
  <c r="K212" i="63"/>
  <c r="K204" i="63"/>
  <c r="K203" i="63" s="1"/>
  <c r="K147" i="63"/>
  <c r="K146" i="63" s="1"/>
  <c r="K303" i="63"/>
  <c r="K302" i="63" s="1"/>
  <c r="K300" i="63"/>
  <c r="K299" i="63" s="1"/>
  <c r="K230" i="63"/>
  <c r="K181" i="63"/>
  <c r="K180" i="63" s="1"/>
  <c r="K173" i="63"/>
  <c r="K172" i="63" s="1"/>
  <c r="K307" i="63"/>
  <c r="K306" i="63" s="1"/>
  <c r="K217" i="63"/>
  <c r="K199" i="63"/>
  <c r="K198" i="63" s="1"/>
  <c r="K197" i="63" s="1"/>
  <c r="K166" i="63"/>
  <c r="K142" i="63"/>
  <c r="K141" i="63" s="1"/>
  <c r="K130" i="63"/>
  <c r="K128" i="63"/>
  <c r="K120" i="63"/>
  <c r="K119" i="63" s="1"/>
  <c r="K109" i="63"/>
  <c r="K107" i="63"/>
  <c r="K105" i="63"/>
  <c r="K94" i="63"/>
  <c r="K93" i="63" s="1"/>
  <c r="K91" i="63"/>
  <c r="K90" i="63" s="1"/>
  <c r="K77" i="63"/>
  <c r="K72" i="63"/>
  <c r="K71" i="63" s="1"/>
  <c r="K66" i="63"/>
  <c r="K65" i="63" s="1"/>
  <c r="K44" i="63"/>
  <c r="K43" i="63" s="1"/>
  <c r="K41" i="63"/>
  <c r="K39" i="63"/>
  <c r="K34" i="63"/>
  <c r="K33" i="63" s="1"/>
  <c r="K25" i="63"/>
  <c r="K23" i="63"/>
  <c r="K318" i="63"/>
  <c r="K317" i="63" s="1"/>
  <c r="K293" i="63"/>
  <c r="K292" i="63" s="1"/>
  <c r="K279" i="63"/>
  <c r="K278" i="63" s="1"/>
  <c r="K251" i="63"/>
  <c r="K250" i="63" s="1"/>
  <c r="K243" i="63"/>
  <c r="K227" i="63"/>
  <c r="K155" i="63"/>
  <c r="K259" i="63"/>
  <c r="K258" i="63" s="1"/>
  <c r="K229" i="63"/>
  <c r="K202" i="63"/>
  <c r="K201" i="63" s="1"/>
  <c r="K185" i="63"/>
  <c r="K184" i="63" s="1"/>
  <c r="K145" i="63"/>
  <c r="K144" i="63" s="1"/>
  <c r="K296" i="63"/>
  <c r="K295" i="63" s="1"/>
  <c r="K115" i="63"/>
  <c r="K114" i="63" s="1"/>
  <c r="K103" i="63"/>
  <c r="K102" i="63" s="1"/>
  <c r="K89" i="63"/>
  <c r="K88" i="63" s="1"/>
  <c r="K64" i="63"/>
  <c r="K63" i="63" s="1"/>
  <c r="K53" i="63"/>
  <c r="K56" i="63"/>
  <c r="K47" i="63"/>
  <c r="K28" i="63"/>
  <c r="K231" i="63"/>
  <c r="K196" i="63"/>
  <c r="K195" i="63" s="1"/>
  <c r="K86" i="63"/>
  <c r="K85" i="63" s="1"/>
  <c r="K70" i="63"/>
  <c r="K69" i="63" s="1"/>
  <c r="K51" i="63"/>
  <c r="K32" i="63"/>
  <c r="K215" i="63"/>
  <c r="K118" i="63"/>
  <c r="K117" i="63" s="1"/>
  <c r="K49" i="63"/>
  <c r="K30" i="63"/>
  <c r="K52" i="63"/>
  <c r="K98" i="63"/>
  <c r="K97" i="63" s="1"/>
  <c r="K132" i="63"/>
  <c r="K208" i="63"/>
  <c r="K207" i="63" s="1"/>
  <c r="K122" i="63"/>
  <c r="K121" i="63" s="1"/>
  <c r="K154" i="63"/>
  <c r="K60" i="63"/>
  <c r="K59" i="63" s="1"/>
  <c r="K257" i="63"/>
  <c r="K29" i="63"/>
  <c r="K48" i="63"/>
  <c r="K76" i="63"/>
  <c r="K129" i="63"/>
  <c r="K159" i="63"/>
  <c r="K153" i="63"/>
  <c r="K178" i="63"/>
  <c r="K177" i="63" s="1"/>
  <c r="K216" i="63"/>
  <c r="K247" i="63"/>
  <c r="K246" i="63" s="1"/>
  <c r="K140" i="63"/>
  <c r="K187" i="63"/>
  <c r="K186" i="63" s="1"/>
  <c r="K234" i="63"/>
  <c r="K133" i="63"/>
  <c r="K162" i="63"/>
  <c r="K194" i="63"/>
  <c r="K316" i="63"/>
  <c r="K106" i="63"/>
  <c r="K27" i="63"/>
  <c r="K236" i="63"/>
  <c r="K79" i="63"/>
  <c r="K78" i="63" s="1"/>
  <c r="K113" i="63"/>
  <c r="K183" i="63"/>
  <c r="K182" i="63" s="1"/>
  <c r="K36" i="63"/>
  <c r="K35" i="63" s="1"/>
  <c r="K57" i="63"/>
  <c r="K134" i="63"/>
  <c r="K163" i="63"/>
  <c r="K288" i="63"/>
  <c r="K160" i="63"/>
  <c r="K190" i="63"/>
  <c r="K189" i="63" s="1"/>
  <c r="K220" i="63"/>
  <c r="K275" i="63"/>
  <c r="K274" i="63" s="1"/>
  <c r="K161" i="63"/>
  <c r="K305" i="63"/>
  <c r="K304" i="63" s="1"/>
  <c r="K137" i="63"/>
  <c r="K156" i="63"/>
  <c r="K176" i="63"/>
  <c r="K213" i="63"/>
  <c r="K322" i="63"/>
  <c r="K321" i="63" s="1"/>
  <c r="K291" i="63"/>
  <c r="K290" i="63" s="1"/>
  <c r="K289" i="63" s="1"/>
  <c r="K228" i="63"/>
  <c r="K40" i="63"/>
  <c r="K127" i="63"/>
  <c r="K22" i="63"/>
  <c r="K108" i="63"/>
  <c r="K138" i="63"/>
  <c r="K139" i="63"/>
  <c r="K175" i="63"/>
  <c r="K174" i="63" s="1"/>
  <c r="K158" i="63"/>
  <c r="K165" i="63"/>
  <c r="K151" i="63"/>
  <c r="K24" i="63"/>
  <c r="K96" i="63"/>
  <c r="K95" i="63" s="1"/>
  <c r="K206" i="63"/>
  <c r="K205" i="63" s="1"/>
  <c r="K46" i="63"/>
  <c r="K124" i="63"/>
  <c r="K123" i="63" s="1"/>
  <c r="K31" i="63"/>
  <c r="K62" i="63"/>
  <c r="K61" i="63" s="1"/>
  <c r="K101" i="63"/>
  <c r="K100" i="63" s="1"/>
  <c r="K226" i="63"/>
  <c r="K74" i="63"/>
  <c r="K73" i="63" s="1"/>
  <c r="K84" i="63"/>
  <c r="K83" i="63" s="1"/>
  <c r="K82" i="63" s="1"/>
  <c r="K135" i="63"/>
  <c r="K169" i="63"/>
  <c r="K249" i="63"/>
  <c r="K248" i="63" s="1"/>
  <c r="K286" i="63"/>
  <c r="K285" i="63" s="1"/>
  <c r="K192" i="63"/>
  <c r="K191" i="63" s="1"/>
  <c r="K149" i="63"/>
  <c r="K148" i="63" s="1"/>
  <c r="K152" i="63"/>
  <c r="K50" i="63"/>
  <c r="K81" i="63"/>
  <c r="K80" i="63" s="1"/>
  <c r="K111" i="63"/>
  <c r="K110" i="63" s="1"/>
  <c r="K168" i="63"/>
  <c r="K242" i="63"/>
  <c r="K38" i="63"/>
  <c r="K37" i="63" s="1"/>
  <c r="K223" i="63"/>
  <c r="K222" i="63" s="1"/>
  <c r="K211" i="63"/>
  <c r="K239" i="63"/>
  <c r="K267" i="63"/>
  <c r="K266" i="63" s="1"/>
  <c r="K265" i="63" s="1"/>
  <c r="K277" i="63"/>
  <c r="K276" i="63" s="1"/>
  <c r="K136" i="63"/>
  <c r="K269" i="63"/>
  <c r="K268" i="63" s="1"/>
  <c r="K112" i="63"/>
  <c r="K157" i="63"/>
  <c r="K193" i="63"/>
  <c r="K287" i="63"/>
  <c r="O309" i="62"/>
  <c r="O308" i="62" s="1"/>
  <c r="O281" i="62"/>
  <c r="O280" i="62" s="1"/>
  <c r="O250" i="62"/>
  <c r="O249" i="62" s="1"/>
  <c r="O235" i="62"/>
  <c r="O221" i="62"/>
  <c r="O191" i="62"/>
  <c r="O190" i="62" s="1"/>
  <c r="O188" i="62"/>
  <c r="O187" i="62" s="1"/>
  <c r="O240" i="62"/>
  <c r="O237" i="62"/>
  <c r="O212" i="62"/>
  <c r="O209" i="62"/>
  <c r="O208" i="62" s="1"/>
  <c r="O320" i="62"/>
  <c r="O214" i="62"/>
  <c r="O295" i="62"/>
  <c r="O294" i="62" s="1"/>
  <c r="O261" i="62"/>
  <c r="O260" i="62" s="1"/>
  <c r="O165" i="62"/>
  <c r="O158" i="62"/>
  <c r="O136" i="62"/>
  <c r="O130" i="62"/>
  <c r="O120" i="62"/>
  <c r="O119" i="62" s="1"/>
  <c r="O96" i="62"/>
  <c r="O95" i="62" s="1"/>
  <c r="O72" i="62"/>
  <c r="O71" i="62" s="1"/>
  <c r="O60" i="62"/>
  <c r="O59" i="62" s="1"/>
  <c r="O57" i="62"/>
  <c r="O52" i="62"/>
  <c r="O50" i="62"/>
  <c r="O48" i="62"/>
  <c r="O46" i="62"/>
  <c r="O36" i="62"/>
  <c r="O35" i="62" s="1"/>
  <c r="O31" i="62"/>
  <c r="O29" i="62"/>
  <c r="O27" i="62"/>
  <c r="O160" i="62"/>
  <c r="O151" i="62"/>
  <c r="O138" i="62"/>
  <c r="O111" i="62"/>
  <c r="O110" i="62" s="1"/>
  <c r="O74" i="62"/>
  <c r="O73" i="62" s="1"/>
  <c r="O24" i="62"/>
  <c r="O149" i="62"/>
  <c r="O148" i="62" s="1"/>
  <c r="O109" i="62"/>
  <c r="O298" i="62"/>
  <c r="O297" i="62" s="1"/>
  <c r="O177" i="62"/>
  <c r="O162" i="62"/>
  <c r="O153" i="62"/>
  <c r="O140" i="62"/>
  <c r="O132" i="62"/>
  <c r="O122" i="62"/>
  <c r="O121" i="62" s="1"/>
  <c r="O79" i="62"/>
  <c r="O78" i="62" s="1"/>
  <c r="O186" i="62"/>
  <c r="O185" i="62" s="1"/>
  <c r="O169" i="62"/>
  <c r="O134" i="62"/>
  <c r="O128" i="62"/>
  <c r="O91" i="62"/>
  <c r="O90" i="62" s="1"/>
  <c r="O23" i="62"/>
  <c r="O66" i="62"/>
  <c r="O65" i="62" s="1"/>
  <c r="O34" i="62"/>
  <c r="O33" i="62" s="1"/>
  <c r="O44" i="62"/>
  <c r="O43" i="62" s="1"/>
  <c r="O39" i="62"/>
  <c r="O25" i="62"/>
  <c r="O41" i="62"/>
  <c r="O56" i="62"/>
  <c r="O55" i="62" s="1"/>
  <c r="O54" i="62" s="1"/>
  <c r="O107" i="62"/>
  <c r="O101" i="62"/>
  <c r="O100" i="62" s="1"/>
  <c r="O28" i="62"/>
  <c r="O51" i="62"/>
  <c r="O159" i="62"/>
  <c r="O286" i="62"/>
  <c r="O285" i="62" s="1"/>
  <c r="O115" i="62"/>
  <c r="O114" i="62" s="1"/>
  <c r="O137" i="62"/>
  <c r="O207" i="62"/>
  <c r="O206" i="62" s="1"/>
  <c r="O118" i="62"/>
  <c r="O117" i="62" s="1"/>
  <c r="O236" i="62"/>
  <c r="O147" i="62"/>
  <c r="O146" i="62" s="1"/>
  <c r="O184" i="62"/>
  <c r="O183" i="62" s="1"/>
  <c r="O222" i="62"/>
  <c r="O232" i="62"/>
  <c r="O258" i="62"/>
  <c r="O290" i="62"/>
  <c r="O289" i="62" s="1"/>
  <c r="O307" i="62"/>
  <c r="O306" i="62" s="1"/>
  <c r="O230" i="62"/>
  <c r="O293" i="62"/>
  <c r="O292" i="62" s="1"/>
  <c r="O291" i="62" s="1"/>
  <c r="O203" i="62"/>
  <c r="O202" i="62" s="1"/>
  <c r="O227" i="62"/>
  <c r="O241" i="62"/>
  <c r="O328" i="62"/>
  <c r="O327" i="62" s="1"/>
  <c r="O326" i="62" s="1"/>
  <c r="O325" i="62" s="1"/>
  <c r="O254" i="62"/>
  <c r="O253" i="62" s="1"/>
  <c r="O302" i="62"/>
  <c r="O301" i="62" s="1"/>
  <c r="O318" i="62"/>
  <c r="O277" i="62"/>
  <c r="O276" i="62" s="1"/>
  <c r="O64" i="62"/>
  <c r="O63" i="62" s="1"/>
  <c r="O244" i="62"/>
  <c r="O200" i="62"/>
  <c r="O199" i="62" s="1"/>
  <c r="O198" i="62" s="1"/>
  <c r="O124" i="62"/>
  <c r="O123" i="62" s="1"/>
  <c r="O246" i="62"/>
  <c r="O245" i="62" s="1"/>
  <c r="O30" i="62"/>
  <c r="O76" i="62"/>
  <c r="O167" i="62"/>
  <c r="O32" i="62"/>
  <c r="O62" i="62"/>
  <c r="O61" i="62" s="1"/>
  <c r="O70" i="62"/>
  <c r="O69" i="62" s="1"/>
  <c r="O166" i="62"/>
  <c r="O205" i="62"/>
  <c r="O204" i="62" s="1"/>
  <c r="O103" i="62"/>
  <c r="O102" i="62" s="1"/>
  <c r="O129" i="62"/>
  <c r="O170" i="62"/>
  <c r="O323" i="62"/>
  <c r="O105" i="62"/>
  <c r="O127" i="62"/>
  <c r="O174" i="62"/>
  <c r="O173" i="62" s="1"/>
  <c r="O283" i="62"/>
  <c r="O282" i="62" s="1"/>
  <c r="O89" i="62"/>
  <c r="O88" i="62" s="1"/>
  <c r="O139" i="62"/>
  <c r="O152" i="62"/>
  <c r="O176" i="62"/>
  <c r="O175" i="62" s="1"/>
  <c r="O193" i="62"/>
  <c r="O252" i="62"/>
  <c r="O251" i="62" s="1"/>
  <c r="O311" i="62"/>
  <c r="O310" i="62" s="1"/>
  <c r="O263" i="62"/>
  <c r="O262" i="62" s="1"/>
  <c r="O300" i="62"/>
  <c r="O299" i="62" s="1"/>
  <c r="O317" i="62"/>
  <c r="O316" i="62" s="1"/>
  <c r="O213" i="62"/>
  <c r="O231" i="62"/>
  <c r="O220" i="62"/>
  <c r="O271" i="62"/>
  <c r="O270" i="62" s="1"/>
  <c r="O305" i="62"/>
  <c r="O304" i="62" s="1"/>
  <c r="O243" i="62"/>
  <c r="O324" i="62"/>
  <c r="O94" i="62"/>
  <c r="O93" i="62" s="1"/>
  <c r="O98" i="62"/>
  <c r="O97" i="62" s="1"/>
  <c r="O228" i="62"/>
  <c r="O269" i="62"/>
  <c r="O268" i="62" s="1"/>
  <c r="O216" i="62"/>
  <c r="O197" i="62"/>
  <c r="O196" i="62" s="1"/>
  <c r="O319" i="62"/>
  <c r="O288" i="62"/>
  <c r="O49" i="62"/>
  <c r="O22" i="62"/>
  <c r="O40" i="62"/>
  <c r="O38" i="62"/>
  <c r="O77" i="62"/>
  <c r="O218" i="62"/>
  <c r="O86" i="62"/>
  <c r="O85" i="62" s="1"/>
  <c r="O135" i="62"/>
  <c r="O113" i="62"/>
  <c r="O112" i="62" s="1"/>
  <c r="O108" i="62"/>
  <c r="O133" i="62"/>
  <c r="O163" i="62"/>
  <c r="O182" i="62"/>
  <c r="O181" i="62" s="1"/>
  <c r="O314" i="62"/>
  <c r="O313" i="62" s="1"/>
  <c r="O312" i="62" s="1"/>
  <c r="O106" i="62"/>
  <c r="O142" i="62"/>
  <c r="O141" i="62" s="1"/>
  <c r="O155" i="62"/>
  <c r="O179" i="62"/>
  <c r="O178" i="62" s="1"/>
  <c r="O224" i="62"/>
  <c r="O223" i="62" s="1"/>
  <c r="O275" i="62"/>
  <c r="O274" i="62" s="1"/>
  <c r="O266" i="62"/>
  <c r="O265" i="62" s="1"/>
  <c r="O264" i="62" s="1"/>
  <c r="O279" i="62"/>
  <c r="O278" i="62" s="1"/>
  <c r="O321" i="62"/>
  <c r="O259" i="62"/>
  <c r="O322" i="62"/>
  <c r="O217" i="62"/>
  <c r="O234" i="62"/>
  <c r="O233" i="62" s="1"/>
  <c r="O53" i="62"/>
  <c r="O84" i="62"/>
  <c r="O83" i="62" s="1"/>
  <c r="O47" i="62"/>
  <c r="O156" i="62"/>
  <c r="O145" i="62"/>
  <c r="O144" i="62" s="1"/>
  <c r="O81" i="62"/>
  <c r="O80" i="62" s="1"/>
  <c r="O161" i="62"/>
  <c r="O195" i="62"/>
  <c r="O194" i="62" s="1"/>
  <c r="O229" i="62"/>
  <c r="O248" i="62"/>
  <c r="O247" i="62" s="1"/>
  <c r="K45" i="63" l="1"/>
  <c r="K238" i="63"/>
  <c r="K126" i="63"/>
  <c r="K164" i="63"/>
  <c r="K87" i="63"/>
  <c r="O242" i="62"/>
  <c r="O21" i="62"/>
  <c r="O257" i="62"/>
  <c r="O256" i="62" s="1"/>
  <c r="O296" i="62"/>
  <c r="K26" i="63"/>
  <c r="O303" i="62"/>
  <c r="K271" i="63"/>
  <c r="K150" i="63"/>
  <c r="K143" i="63" s="1"/>
  <c r="K116" i="63"/>
  <c r="O126" i="62"/>
  <c r="O125" i="62" s="1"/>
  <c r="K214" i="63"/>
  <c r="K232" i="63"/>
  <c r="K294" i="63"/>
  <c r="K104" i="63"/>
  <c r="K99" i="63" s="1"/>
  <c r="K241" i="63"/>
  <c r="K237" i="63" s="1"/>
  <c r="K210" i="63"/>
  <c r="K55" i="63"/>
  <c r="K54" i="63" s="1"/>
  <c r="K42" i="63"/>
  <c r="K255" i="63"/>
  <c r="K188" i="63"/>
  <c r="K225" i="63"/>
  <c r="K21" i="63"/>
  <c r="K20" i="63" s="1"/>
  <c r="K75" i="63"/>
  <c r="K68" i="63" s="1"/>
  <c r="K58" i="63"/>
  <c r="K131" i="63"/>
  <c r="K125" i="63" s="1"/>
  <c r="K200" i="63"/>
  <c r="K92" i="63"/>
  <c r="K171" i="63"/>
  <c r="K301" i="63"/>
  <c r="K218" i="63"/>
  <c r="K282" i="63"/>
  <c r="K313" i="63"/>
  <c r="K179" i="63"/>
  <c r="K254" i="63"/>
  <c r="O154" i="62"/>
  <c r="O180" i="62"/>
  <c r="O215" i="62"/>
  <c r="O92" i="62"/>
  <c r="O315" i="62"/>
  <c r="O75" i="62"/>
  <c r="O68" i="62" s="1"/>
  <c r="O26" i="62"/>
  <c r="O45" i="62"/>
  <c r="O42" i="62" s="1"/>
  <c r="O164" i="62"/>
  <c r="O239" i="62"/>
  <c r="O238" i="62" s="1"/>
  <c r="O172" i="62"/>
  <c r="O157" i="62"/>
  <c r="O82" i="62"/>
  <c r="O273" i="62"/>
  <c r="O37" i="62"/>
  <c r="O287" i="62"/>
  <c r="O284" i="62" s="1"/>
  <c r="O267" i="62"/>
  <c r="O219" i="62"/>
  <c r="O192" i="62"/>
  <c r="O87" i="62"/>
  <c r="O104" i="62"/>
  <c r="O99" i="62" s="1"/>
  <c r="O226" i="62"/>
  <c r="O225" i="62" s="1"/>
  <c r="O116" i="62"/>
  <c r="O58" i="62"/>
  <c r="O201" i="62"/>
  <c r="O168" i="62"/>
  <c r="O131" i="62"/>
  <c r="O150" i="62"/>
  <c r="O211" i="62"/>
  <c r="O210" i="62" s="1"/>
  <c r="O189" i="62"/>
  <c r="K19" i="63" l="1"/>
  <c r="K270" i="63"/>
  <c r="O143" i="62"/>
  <c r="K224" i="63"/>
  <c r="O20" i="62"/>
  <c r="O19" i="62" s="1"/>
  <c r="O255" i="62"/>
  <c r="K209" i="63"/>
  <c r="K170" i="63" s="1"/>
  <c r="K67" i="63"/>
  <c r="O67" i="62"/>
  <c r="O272" i="62"/>
  <c r="O171" i="62"/>
  <c r="K18" i="63" l="1"/>
  <c r="O18" i="62"/>
  <c r="F10" i="61"/>
  <c r="F9" i="61"/>
  <c r="F31" i="61" s="1"/>
  <c r="A5" i="61"/>
  <c r="A3" i="61"/>
  <c r="A2" i="61"/>
  <c r="A1" i="61"/>
  <c r="L100" i="60"/>
  <c r="F100" i="60"/>
  <c r="E100" i="60"/>
  <c r="D100" i="60"/>
  <c r="C100" i="60"/>
  <c r="B100" i="60"/>
  <c r="L99" i="60"/>
  <c r="F99" i="60"/>
  <c r="E99" i="60"/>
  <c r="D99" i="60"/>
  <c r="C99" i="60"/>
  <c r="B99" i="60"/>
  <c r="L98" i="60"/>
  <c r="F98" i="60"/>
  <c r="E98" i="60"/>
  <c r="D98" i="60"/>
  <c r="C98" i="60"/>
  <c r="B98" i="60"/>
  <c r="L97" i="60"/>
  <c r="F97" i="60"/>
  <c r="E97" i="60"/>
  <c r="D97" i="60"/>
  <c r="C97" i="60"/>
  <c r="B97" i="60"/>
  <c r="L96" i="60"/>
  <c r="F96" i="60"/>
  <c r="E96" i="60"/>
  <c r="D96" i="60"/>
  <c r="C96" i="60"/>
  <c r="B96" i="60"/>
  <c r="L95" i="60"/>
  <c r="F95" i="60"/>
  <c r="E95" i="60"/>
  <c r="D95" i="60"/>
  <c r="C95" i="60"/>
  <c r="B95" i="60"/>
  <c r="L94" i="60"/>
  <c r="F94" i="60"/>
  <c r="E94" i="60"/>
  <c r="D94" i="60"/>
  <c r="C94" i="60"/>
  <c r="B94" i="60"/>
  <c r="L93" i="60"/>
  <c r="F93" i="60"/>
  <c r="E93" i="60"/>
  <c r="D93" i="60"/>
  <c r="C93" i="60"/>
  <c r="B93" i="60"/>
  <c r="L92" i="60"/>
  <c r="F92" i="60"/>
  <c r="E92" i="60"/>
  <c r="D92" i="60"/>
  <c r="C92" i="60"/>
  <c r="B92" i="60"/>
  <c r="L91" i="60"/>
  <c r="F91" i="60"/>
  <c r="E91" i="60"/>
  <c r="D91" i="60"/>
  <c r="C91" i="60"/>
  <c r="B91" i="60"/>
  <c r="L90" i="60"/>
  <c r="F90" i="60"/>
  <c r="E90" i="60"/>
  <c r="D90" i="60"/>
  <c r="C90" i="60"/>
  <c r="B90" i="60"/>
  <c r="L89" i="60"/>
  <c r="F89" i="60"/>
  <c r="E89" i="60"/>
  <c r="D89" i="60"/>
  <c r="C89" i="60"/>
  <c r="B89" i="60"/>
  <c r="L88" i="60"/>
  <c r="F88" i="60"/>
  <c r="E88" i="60"/>
  <c r="D88" i="60"/>
  <c r="C88" i="60"/>
  <c r="B88" i="60"/>
  <c r="L87" i="60"/>
  <c r="F87" i="60"/>
  <c r="E87" i="60"/>
  <c r="D87" i="60"/>
  <c r="C87" i="60"/>
  <c r="B87" i="60"/>
  <c r="L86" i="60"/>
  <c r="F86" i="60"/>
  <c r="E86" i="60"/>
  <c r="D86" i="60"/>
  <c r="C86" i="60"/>
  <c r="B86" i="60"/>
  <c r="L85" i="60"/>
  <c r="F85" i="60"/>
  <c r="E85" i="60"/>
  <c r="D85" i="60"/>
  <c r="C85" i="60"/>
  <c r="B85" i="60"/>
  <c r="L84" i="60"/>
  <c r="F84" i="60"/>
  <c r="E84" i="60"/>
  <c r="D84" i="60"/>
  <c r="C84" i="60"/>
  <c r="B84" i="60"/>
  <c r="L83" i="60"/>
  <c r="F83" i="60"/>
  <c r="E83" i="60"/>
  <c r="D83" i="60"/>
  <c r="C83" i="60"/>
  <c r="B83" i="60"/>
  <c r="L82" i="60"/>
  <c r="F82" i="60"/>
  <c r="E82" i="60"/>
  <c r="D82" i="60"/>
  <c r="C82" i="60"/>
  <c r="B82" i="60"/>
  <c r="L81" i="60"/>
  <c r="F81" i="60"/>
  <c r="E81" i="60"/>
  <c r="D81" i="60"/>
  <c r="C81" i="60"/>
  <c r="B81" i="60"/>
  <c r="L80" i="60"/>
  <c r="F80" i="60"/>
  <c r="E80" i="60"/>
  <c r="D80" i="60"/>
  <c r="C80" i="60"/>
  <c r="B80" i="60"/>
  <c r="L79" i="60"/>
  <c r="F79" i="60"/>
  <c r="E79" i="60"/>
  <c r="D79" i="60"/>
  <c r="C79" i="60"/>
  <c r="B79" i="60"/>
  <c r="L78" i="60"/>
  <c r="F78" i="60"/>
  <c r="E78" i="60"/>
  <c r="D78" i="60"/>
  <c r="C78" i="60"/>
  <c r="B78" i="60"/>
  <c r="L77" i="60"/>
  <c r="F77" i="60"/>
  <c r="E77" i="60"/>
  <c r="D77" i="60"/>
  <c r="C77" i="60"/>
  <c r="B77" i="60"/>
  <c r="L76" i="60"/>
  <c r="F76" i="60"/>
  <c r="E76" i="60"/>
  <c r="D76" i="60"/>
  <c r="C76" i="60"/>
  <c r="B76" i="60"/>
  <c r="L75" i="60"/>
  <c r="F75" i="60"/>
  <c r="E75" i="60"/>
  <c r="D75" i="60"/>
  <c r="C75" i="60"/>
  <c r="B75" i="60"/>
  <c r="L74" i="60"/>
  <c r="F74" i="60"/>
  <c r="E74" i="60"/>
  <c r="D74" i="60"/>
  <c r="C74" i="60"/>
  <c r="B74" i="60"/>
  <c r="L73" i="60"/>
  <c r="F73" i="60"/>
  <c r="E73" i="60"/>
  <c r="D73" i="60"/>
  <c r="C73" i="60"/>
  <c r="B73" i="60"/>
  <c r="L72" i="60"/>
  <c r="F72" i="60"/>
  <c r="E72" i="60"/>
  <c r="D72" i="60"/>
  <c r="C72" i="60"/>
  <c r="B72" i="60"/>
  <c r="L71" i="60"/>
  <c r="F71" i="60"/>
  <c r="E71" i="60"/>
  <c r="D71" i="60"/>
  <c r="C71" i="60"/>
  <c r="B71" i="60"/>
  <c r="L70" i="60"/>
  <c r="F70" i="60"/>
  <c r="E70" i="60"/>
  <c r="D70" i="60"/>
  <c r="C70" i="60"/>
  <c r="B70" i="60"/>
  <c r="L69" i="60"/>
  <c r="F69" i="60"/>
  <c r="E69" i="60"/>
  <c r="D69" i="60"/>
  <c r="C69" i="60"/>
  <c r="B69" i="60"/>
  <c r="L68" i="60"/>
  <c r="F68" i="60"/>
  <c r="E68" i="60"/>
  <c r="D68" i="60"/>
  <c r="C68" i="60"/>
  <c r="B68" i="60"/>
  <c r="L67" i="60"/>
  <c r="F67" i="60"/>
  <c r="E67" i="60"/>
  <c r="D67" i="60"/>
  <c r="C67" i="60"/>
  <c r="B67" i="60"/>
  <c r="L66" i="60"/>
  <c r="F66" i="60"/>
  <c r="E66" i="60"/>
  <c r="D66" i="60"/>
  <c r="C66" i="60"/>
  <c r="B66" i="60"/>
  <c r="L65" i="60"/>
  <c r="F65" i="60"/>
  <c r="E65" i="60"/>
  <c r="D65" i="60"/>
  <c r="C65" i="60"/>
  <c r="B65" i="60"/>
  <c r="L64" i="60"/>
  <c r="F64" i="60"/>
  <c r="E64" i="60"/>
  <c r="D64" i="60"/>
  <c r="C64" i="60"/>
  <c r="B64" i="60"/>
  <c r="L63" i="60"/>
  <c r="F63" i="60"/>
  <c r="E63" i="60"/>
  <c r="D63" i="60"/>
  <c r="C63" i="60"/>
  <c r="B63" i="60"/>
  <c r="L62" i="60"/>
  <c r="F62" i="60"/>
  <c r="E62" i="60"/>
  <c r="D62" i="60"/>
  <c r="C62" i="60"/>
  <c r="B62" i="60"/>
  <c r="L61" i="60"/>
  <c r="F61" i="60"/>
  <c r="E61" i="60"/>
  <c r="D61" i="60"/>
  <c r="C61" i="60"/>
  <c r="B61" i="60"/>
  <c r="L60" i="60"/>
  <c r="F60" i="60"/>
  <c r="E60" i="60"/>
  <c r="D60" i="60"/>
  <c r="C60" i="60"/>
  <c r="B60" i="60"/>
  <c r="L59" i="60"/>
  <c r="F59" i="60"/>
  <c r="E59" i="60"/>
  <c r="D59" i="60"/>
  <c r="C59" i="60"/>
  <c r="B59" i="60"/>
  <c r="L58" i="60"/>
  <c r="F58" i="60"/>
  <c r="E58" i="60"/>
  <c r="D58" i="60"/>
  <c r="C58" i="60"/>
  <c r="B58" i="60"/>
  <c r="L57" i="60"/>
  <c r="F57" i="60"/>
  <c r="E57" i="60"/>
  <c r="D57" i="60"/>
  <c r="C57" i="60"/>
  <c r="B57" i="60"/>
  <c r="L56" i="60"/>
  <c r="F56" i="60"/>
  <c r="E56" i="60"/>
  <c r="D56" i="60"/>
  <c r="C56" i="60"/>
  <c r="B56" i="60"/>
  <c r="L55" i="60"/>
  <c r="F55" i="60"/>
  <c r="E55" i="60"/>
  <c r="D55" i="60"/>
  <c r="C55" i="60"/>
  <c r="B55" i="60"/>
  <c r="L54" i="60"/>
  <c r="F54" i="60"/>
  <c r="E54" i="60"/>
  <c r="D54" i="60"/>
  <c r="C54" i="60"/>
  <c r="B54" i="60"/>
  <c r="L53" i="60"/>
  <c r="F53" i="60"/>
  <c r="E53" i="60"/>
  <c r="D53" i="60"/>
  <c r="C53" i="60"/>
  <c r="B53" i="60"/>
  <c r="L52" i="60"/>
  <c r="F52" i="60"/>
  <c r="E52" i="60"/>
  <c r="D52" i="60"/>
  <c r="C52" i="60"/>
  <c r="B52" i="60"/>
  <c r="L51" i="60"/>
  <c r="F51" i="60"/>
  <c r="E51" i="60"/>
  <c r="D51" i="60"/>
  <c r="C51" i="60"/>
  <c r="B51" i="60"/>
  <c r="L50" i="60"/>
  <c r="F50" i="60"/>
  <c r="E50" i="60"/>
  <c r="D50" i="60"/>
  <c r="C50" i="60"/>
  <c r="B50" i="60"/>
  <c r="L49" i="60"/>
  <c r="F49" i="60"/>
  <c r="E49" i="60"/>
  <c r="D49" i="60"/>
  <c r="C49" i="60"/>
  <c r="B49" i="60"/>
  <c r="L48" i="60"/>
  <c r="F48" i="60"/>
  <c r="E48" i="60"/>
  <c r="D48" i="60"/>
  <c r="C48" i="60"/>
  <c r="B48" i="60"/>
  <c r="L47" i="60"/>
  <c r="F47" i="60"/>
  <c r="E47" i="60"/>
  <c r="D47" i="60"/>
  <c r="C47" i="60"/>
  <c r="B47" i="60"/>
  <c r="L46" i="60"/>
  <c r="F46" i="60"/>
  <c r="E46" i="60"/>
  <c r="D46" i="60"/>
  <c r="C46" i="60"/>
  <c r="B46" i="60"/>
  <c r="L45" i="60"/>
  <c r="F45" i="60"/>
  <c r="E45" i="60"/>
  <c r="D45" i="60"/>
  <c r="C45" i="60"/>
  <c r="B45" i="60"/>
  <c r="L44" i="60"/>
  <c r="F44" i="60"/>
  <c r="E44" i="60"/>
  <c r="D44" i="60"/>
  <c r="C44" i="60"/>
  <c r="B44" i="60"/>
  <c r="L43" i="60"/>
  <c r="F43" i="60"/>
  <c r="E43" i="60"/>
  <c r="D43" i="60"/>
  <c r="C43" i="60"/>
  <c r="B43" i="60"/>
  <c r="L42" i="60"/>
  <c r="F42" i="60"/>
  <c r="E42" i="60"/>
  <c r="D42" i="60"/>
  <c r="C42" i="60"/>
  <c r="B42" i="60"/>
  <c r="L41" i="60"/>
  <c r="F41" i="60"/>
  <c r="E41" i="60"/>
  <c r="D41" i="60"/>
  <c r="C41" i="60"/>
  <c r="B41" i="60"/>
  <c r="L40" i="60"/>
  <c r="F40" i="60"/>
  <c r="E40" i="60"/>
  <c r="D40" i="60"/>
  <c r="C40" i="60"/>
  <c r="B40" i="60"/>
  <c r="L39" i="60"/>
  <c r="F39" i="60"/>
  <c r="E39" i="60"/>
  <c r="D39" i="60"/>
  <c r="C39" i="60"/>
  <c r="B39" i="60"/>
  <c r="L38" i="60"/>
  <c r="F38" i="60"/>
  <c r="E38" i="60"/>
  <c r="D38" i="60"/>
  <c r="C38" i="60"/>
  <c r="B38" i="60"/>
  <c r="L37" i="60"/>
  <c r="F37" i="60"/>
  <c r="E37" i="60"/>
  <c r="D37" i="60"/>
  <c r="C37" i="60"/>
  <c r="B37" i="60"/>
  <c r="L36" i="60"/>
  <c r="F36" i="60"/>
  <c r="E36" i="60"/>
  <c r="D36" i="60"/>
  <c r="C36" i="60"/>
  <c r="B36" i="60"/>
  <c r="L35" i="60"/>
  <c r="F35" i="60"/>
  <c r="E35" i="60"/>
  <c r="D35" i="60"/>
  <c r="C35" i="60"/>
  <c r="B35" i="60"/>
  <c r="L34" i="60"/>
  <c r="F34" i="60"/>
  <c r="E34" i="60"/>
  <c r="D34" i="60"/>
  <c r="C34" i="60"/>
  <c r="B34" i="60"/>
  <c r="L33" i="60"/>
  <c r="F33" i="60"/>
  <c r="E33" i="60"/>
  <c r="D33" i="60"/>
  <c r="C33" i="60"/>
  <c r="B33" i="60"/>
  <c r="L32" i="60"/>
  <c r="F32" i="60"/>
  <c r="E32" i="60"/>
  <c r="D32" i="60"/>
  <c r="C32" i="60"/>
  <c r="B32" i="60"/>
  <c r="L31" i="60"/>
  <c r="F31" i="60"/>
  <c r="E31" i="60"/>
  <c r="D31" i="60"/>
  <c r="C31" i="60"/>
  <c r="B31" i="60"/>
  <c r="L30" i="60"/>
  <c r="F30" i="60"/>
  <c r="E30" i="60"/>
  <c r="D30" i="60"/>
  <c r="C30" i="60"/>
  <c r="B30" i="60"/>
  <c r="L29" i="60"/>
  <c r="F29" i="60"/>
  <c r="E29" i="60"/>
  <c r="D29" i="60"/>
  <c r="C29" i="60"/>
  <c r="B29" i="60"/>
  <c r="L28" i="60"/>
  <c r="F28" i="60"/>
  <c r="E28" i="60"/>
  <c r="D28" i="60"/>
  <c r="C28" i="60"/>
  <c r="B28" i="60"/>
  <c r="L27" i="60"/>
  <c r="F27" i="60"/>
  <c r="E27" i="60"/>
  <c r="D27" i="60"/>
  <c r="C27" i="60"/>
  <c r="B27" i="60"/>
  <c r="L26" i="60"/>
  <c r="F26" i="60"/>
  <c r="E26" i="60"/>
  <c r="D26" i="60"/>
  <c r="C26" i="60"/>
  <c r="B26" i="60"/>
  <c r="L25" i="60"/>
  <c r="F25" i="60"/>
  <c r="E25" i="60"/>
  <c r="D25" i="60"/>
  <c r="C25" i="60"/>
  <c r="B25" i="60"/>
  <c r="L24" i="60"/>
  <c r="F24" i="60"/>
  <c r="E24" i="60"/>
  <c r="D24" i="60"/>
  <c r="C24" i="60"/>
  <c r="B24" i="60"/>
  <c r="L23" i="60"/>
  <c r="F23" i="60"/>
  <c r="E23" i="60"/>
  <c r="D23" i="60"/>
  <c r="C23" i="60"/>
  <c r="B23" i="60"/>
  <c r="L22" i="60"/>
  <c r="F22" i="60"/>
  <c r="E22" i="60"/>
  <c r="D22" i="60"/>
  <c r="C22" i="60"/>
  <c r="B22" i="60"/>
  <c r="L21" i="60"/>
  <c r="F21" i="60"/>
  <c r="E21" i="60"/>
  <c r="D21" i="60"/>
  <c r="C21" i="60"/>
  <c r="B21" i="60"/>
  <c r="L20" i="60"/>
  <c r="F20" i="60"/>
  <c r="E20" i="60"/>
  <c r="D20" i="60"/>
  <c r="C20" i="60"/>
  <c r="B20" i="60"/>
  <c r="L19" i="60"/>
  <c r="F19" i="60"/>
  <c r="E19" i="60"/>
  <c r="D19" i="60"/>
  <c r="C19" i="60"/>
  <c r="B19" i="60"/>
  <c r="L18" i="60"/>
  <c r="F18" i="60"/>
  <c r="E18" i="60"/>
  <c r="D18" i="60"/>
  <c r="C18" i="60"/>
  <c r="B18" i="60"/>
  <c r="L17" i="60"/>
  <c r="F17" i="60"/>
  <c r="E17" i="60"/>
  <c r="D17" i="60"/>
  <c r="C17" i="60"/>
  <c r="B17" i="60"/>
  <c r="L16" i="60"/>
  <c r="F16" i="60"/>
  <c r="E16" i="60"/>
  <c r="D16" i="60"/>
  <c r="C16" i="60"/>
  <c r="B16" i="60"/>
  <c r="L15" i="60"/>
  <c r="F15" i="60"/>
  <c r="E15" i="60"/>
  <c r="D15" i="60"/>
  <c r="C15" i="60"/>
  <c r="B15" i="60"/>
  <c r="L14" i="60"/>
  <c r="F14" i="60"/>
  <c r="E14" i="60"/>
  <c r="D14" i="60"/>
  <c r="C14" i="60"/>
  <c r="B14" i="60"/>
  <c r="L13" i="60"/>
  <c r="F13" i="60"/>
  <c r="E13" i="60"/>
  <c r="D13" i="60"/>
  <c r="C13" i="60"/>
  <c r="B13" i="60"/>
  <c r="L12" i="60"/>
  <c r="F12" i="60"/>
  <c r="E12" i="60"/>
  <c r="D12" i="60"/>
  <c r="C12" i="60"/>
  <c r="B12" i="60"/>
  <c r="L11" i="60"/>
  <c r="F11" i="60"/>
  <c r="E11" i="60"/>
  <c r="D11" i="60"/>
  <c r="C11" i="60"/>
  <c r="B11" i="60"/>
  <c r="L10" i="60"/>
  <c r="F10" i="60"/>
  <c r="E10" i="60"/>
  <c r="D10" i="60"/>
  <c r="C10" i="60"/>
  <c r="B10" i="60"/>
  <c r="L9" i="60"/>
  <c r="F9" i="60"/>
  <c r="E9" i="60"/>
  <c r="D9" i="60"/>
  <c r="C9" i="60"/>
  <c r="B9" i="60"/>
  <c r="L8" i="60"/>
  <c r="F8" i="60"/>
  <c r="E8" i="60"/>
  <c r="D8" i="60"/>
  <c r="C8" i="60"/>
  <c r="B8" i="60"/>
  <c r="J5" i="60"/>
  <c r="Q173" i="59"/>
  <c r="P173" i="59"/>
  <c r="O173" i="59"/>
  <c r="N173" i="59"/>
  <c r="M173" i="59"/>
  <c r="L173" i="59"/>
  <c r="K173" i="59"/>
  <c r="J173" i="59"/>
  <c r="I173" i="59"/>
  <c r="H173" i="59"/>
  <c r="G173" i="59"/>
  <c r="F173" i="59"/>
  <c r="R172" i="59"/>
  <c r="R171" i="59"/>
  <c r="R170" i="59"/>
  <c r="R169" i="59"/>
  <c r="R168" i="59"/>
  <c r="R167" i="59"/>
  <c r="R166" i="59"/>
  <c r="R165" i="59"/>
  <c r="R164" i="59"/>
  <c r="R163" i="59"/>
  <c r="R162" i="59"/>
  <c r="R161" i="59"/>
  <c r="R160" i="59"/>
  <c r="R159" i="59"/>
  <c r="R158" i="59"/>
  <c r="R157" i="59"/>
  <c r="R156" i="59"/>
  <c r="R155" i="59"/>
  <c r="R154" i="59"/>
  <c r="R153" i="59"/>
  <c r="R152" i="59"/>
  <c r="R151" i="59"/>
  <c r="R150" i="59"/>
  <c r="R149" i="59"/>
  <c r="R148" i="59"/>
  <c r="R147" i="59"/>
  <c r="R146" i="59"/>
  <c r="R145" i="59"/>
  <c r="R144" i="59"/>
  <c r="R143" i="59"/>
  <c r="R142" i="59"/>
  <c r="R141" i="59"/>
  <c r="R140" i="59"/>
  <c r="R139" i="59"/>
  <c r="R138" i="59"/>
  <c r="R137" i="59"/>
  <c r="R136" i="59"/>
  <c r="R135" i="59"/>
  <c r="R134" i="59"/>
  <c r="R133" i="59"/>
  <c r="R132" i="59"/>
  <c r="R131" i="59"/>
  <c r="R130" i="59"/>
  <c r="R129" i="59"/>
  <c r="R128" i="59"/>
  <c r="R127" i="59"/>
  <c r="R126" i="59"/>
  <c r="R125" i="59"/>
  <c r="R124" i="59"/>
  <c r="R123" i="59"/>
  <c r="R122" i="59"/>
  <c r="R121" i="59"/>
  <c r="R120" i="59"/>
  <c r="R119" i="59"/>
  <c r="R118" i="59"/>
  <c r="R117" i="59"/>
  <c r="R116" i="59"/>
  <c r="R115" i="59"/>
  <c r="R114" i="59"/>
  <c r="R113" i="59"/>
  <c r="R112" i="59"/>
  <c r="R111" i="59"/>
  <c r="R110" i="59"/>
  <c r="R109" i="59"/>
  <c r="R108" i="59"/>
  <c r="R107" i="59"/>
  <c r="R106" i="59"/>
  <c r="R105" i="59"/>
  <c r="R104" i="59"/>
  <c r="R103" i="59"/>
  <c r="R102" i="59"/>
  <c r="R101" i="59"/>
  <c r="R100" i="59"/>
  <c r="R99" i="59"/>
  <c r="R98" i="59"/>
  <c r="R97" i="59"/>
  <c r="R96" i="59"/>
  <c r="R95" i="59"/>
  <c r="R94" i="59"/>
  <c r="R93" i="59"/>
  <c r="R92" i="59"/>
  <c r="R91" i="59"/>
  <c r="R90" i="59"/>
  <c r="R89" i="59"/>
  <c r="R88" i="59"/>
  <c r="R87" i="59"/>
  <c r="R86" i="59"/>
  <c r="R85" i="59"/>
  <c r="R84" i="59"/>
  <c r="R83" i="59"/>
  <c r="R82" i="59"/>
  <c r="R81" i="59"/>
  <c r="R80" i="59"/>
  <c r="R79" i="59"/>
  <c r="R78" i="59"/>
  <c r="R77" i="59"/>
  <c r="R76" i="59"/>
  <c r="R72" i="59"/>
  <c r="R71" i="59"/>
  <c r="R70" i="59"/>
  <c r="R69" i="59"/>
  <c r="R68" i="59"/>
  <c r="R67" i="59"/>
  <c r="R66" i="59"/>
  <c r="R65" i="59"/>
  <c r="R64" i="59"/>
  <c r="R63" i="59"/>
  <c r="R62" i="59"/>
  <c r="R61" i="59"/>
  <c r="R60" i="59"/>
  <c r="R59" i="59"/>
  <c r="R58" i="59"/>
  <c r="R57" i="59"/>
  <c r="R56" i="59"/>
  <c r="R55" i="59"/>
  <c r="R54" i="59"/>
  <c r="R38" i="59"/>
  <c r="R37" i="59"/>
  <c r="R36" i="59"/>
  <c r="R35" i="59"/>
  <c r="R34" i="59"/>
  <c r="R33" i="59"/>
  <c r="R32" i="59"/>
  <c r="R31" i="59"/>
  <c r="R30" i="59"/>
  <c r="R29" i="59"/>
  <c r="R28" i="59"/>
  <c r="R27" i="59"/>
  <c r="R26" i="59"/>
  <c r="R23" i="59"/>
  <c r="R22" i="59"/>
  <c r="R21" i="59"/>
  <c r="R20" i="59"/>
  <c r="R19" i="59"/>
  <c r="R18" i="59"/>
  <c r="R17" i="59"/>
  <c r="R16" i="59"/>
  <c r="R15" i="59"/>
  <c r="R14" i="59"/>
  <c r="R13" i="59"/>
  <c r="R12" i="59"/>
  <c r="R11" i="59"/>
  <c r="R10" i="59"/>
  <c r="R9" i="59"/>
  <c r="B6" i="59"/>
  <c r="A5" i="59"/>
  <c r="R173" i="59" l="1"/>
  <c r="G28" i="61" l="1"/>
  <c r="G18" i="61"/>
  <c r="G15" i="61"/>
  <c r="G27" i="61"/>
  <c r="G17" i="61"/>
  <c r="G29" i="61"/>
  <c r="G21" i="61"/>
  <c r="G30" i="61"/>
  <c r="G22" i="61"/>
  <c r="G16" i="61"/>
  <c r="G11" i="61"/>
  <c r="G10" i="61" s="1"/>
  <c r="G9" i="61" s="1"/>
  <c r="G13" i="61" l="1"/>
  <c r="G26" i="61"/>
  <c r="G25" i="61" s="1"/>
  <c r="G24" i="61" s="1"/>
  <c r="G23" i="61" s="1"/>
  <c r="G20" i="61"/>
  <c r="G19" i="61"/>
  <c r="G14" i="61" s="1"/>
  <c r="G12" i="61" l="1"/>
  <c r="G31" i="6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t>
        </r>
      </text>
    </comment>
    <comment ref="E8" authorId="0" shapeId="0" xr:uid="{00000000-0006-0000-0000-000003000000}">
      <text>
        <r>
          <rPr>
            <sz val="9"/>
            <color indexed="81"/>
            <rFont val="Tahoma"/>
            <family val="2"/>
          </rPr>
          <t>Fórmula Metas programadas:
 Meta Actual/Meta Año anterior X Meta Actual</t>
        </r>
      </text>
    </comment>
    <comment ref="C34" authorId="0" shapeId="0" xr:uid="{00000000-0006-0000-0000-000004000000}">
      <text>
        <r>
          <rPr>
            <sz val="9"/>
            <color indexed="81"/>
            <rFont val="Tahoma"/>
            <family val="2"/>
          </rPr>
          <t>Total de egresos en un período dado/Total de camas disponibles del mismo período</t>
        </r>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egresos (materno) por fallecimiento en un período dado/Total de egresos (materno) del mismo período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D8" authorId="0" shapeId="0" xr:uid="{00000000-0006-0000-02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xr:uid="{00000000-0006-0000-02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8"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<sst xmlns="http://schemas.openxmlformats.org/spreadsheetml/2006/main" count="5098" uniqueCount="1764">
  <si>
    <t>Insumos</t>
  </si>
  <si>
    <t>Unidad de Medida</t>
  </si>
  <si>
    <t>Precio Unitario</t>
  </si>
  <si>
    <t>Valor Total</t>
  </si>
  <si>
    <t>Cuenta</t>
  </si>
  <si>
    <t>1er. Trimestre</t>
  </si>
  <si>
    <t>2do. Trimestre</t>
  </si>
  <si>
    <t>3er. Trimestre</t>
  </si>
  <si>
    <t>4to. Trimestre</t>
  </si>
  <si>
    <t>Servicio Hospitalización</t>
  </si>
  <si>
    <t>Egresos</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</si>
  <si>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</si>
  <si>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</si>
  <si>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</si>
  <si>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</si>
  <si>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</si>
  <si>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</si>
  <si>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</si>
  <si>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</si>
  <si>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</si>
  <si>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</si>
  <si>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</si>
  <si>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</si>
  <si>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</si>
  <si>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</si>
  <si>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</si>
  <si>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Fletes</t>
  </si>
  <si>
    <t>Materiales y Suministros</t>
  </si>
  <si>
    <t>Alimentos y Productos Agroforestales</t>
  </si>
  <si>
    <t>Textiles y Vestuarios</t>
  </si>
  <si>
    <t>Calzados</t>
  </si>
  <si>
    <t>Minerales</t>
  </si>
  <si>
    <t>Productos y Utiles Varios</t>
  </si>
  <si>
    <t>Venta de Servicios</t>
  </si>
  <si>
    <t>Suplencias</t>
  </si>
  <si>
    <t>Dietas y Gastos de Representación</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</si>
  <si>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</si>
  <si>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</si>
  <si>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</si>
  <si>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</si>
  <si>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</si>
  <si>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</si>
  <si>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</si>
  <si>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</si>
  <si>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</si>
  <si>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</si>
  <si>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</si>
  <si>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</si>
  <si>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</si>
  <si>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</si>
  <si>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</si>
  <si>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</si>
  <si>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</si>
  <si>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</si>
  <si>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</si>
  <si>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</si>
  <si>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</si>
  <si>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</si>
  <si>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</si>
  <si>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</si>
  <si>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</si>
  <si>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</si>
  <si>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</si>
  <si>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</si>
  <si>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</si>
  <si>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</si>
  <si>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</si>
  <si>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</si>
  <si>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Incentivos y escalafón</t>
  </si>
  <si>
    <t>Remuneraciones al personal con carácter transitorio</t>
  </si>
  <si>
    <t>Sueldo al personal nominal en período probatorio</t>
  </si>
  <si>
    <t xml:space="preserve"> Jornales</t>
  </si>
  <si>
    <t>Sueldos al personal fijo en trámite de pensiones</t>
  </si>
  <si>
    <t>Pago de porcentaje por desvinculación de cargo</t>
  </si>
  <si>
    <t>Primas por antigüedad</t>
  </si>
  <si>
    <t>Compensación</t>
  </si>
  <si>
    <t>Pago de horas extraordinarias, Horas extraordinarias fin de año (Reglamento 523-09)</t>
  </si>
  <si>
    <t>Prima de transporte</t>
  </si>
  <si>
    <t>Compensación servicios de Seguridad</t>
  </si>
  <si>
    <t>Compensación por distancia</t>
  </si>
  <si>
    <t>Compensaciones especiales</t>
  </si>
  <si>
    <t>Bono por desempeño</t>
  </si>
  <si>
    <t>Gastos de representación</t>
  </si>
  <si>
    <t>Gastos de representación en el país</t>
  </si>
  <si>
    <t>Gastos de representación en el exterior</t>
  </si>
  <si>
    <t>Contribuciones al seguro de salud</t>
  </si>
  <si>
    <t>Contribuciones al seguro de pensiones</t>
  </si>
  <si>
    <t>Contribuciones al seguro de riesgo laboral</t>
  </si>
  <si>
    <t>Contribuciones al plan de retiro complementario</t>
  </si>
  <si>
    <t>Servicios telefónico de larga distancia</t>
  </si>
  <si>
    <t>Teléfono local</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</si>
  <si>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</si>
  <si>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</si>
  <si>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</si>
  <si>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</si>
  <si>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</si>
  <si>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</si>
  <si>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</si>
  <si>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</si>
  <si>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</si>
  <si>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</si>
  <si>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</si>
  <si>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</si>
  <si>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</si>
  <si>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</si>
  <si>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</si>
  <si>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</si>
  <si>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</si>
  <si>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</si>
  <si>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</si>
  <si>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</si>
  <si>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</si>
  <si>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</si>
  <si>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Servicios de Conservación, Reparaciones Menores e Instalaciones Temporales</t>
  </si>
  <si>
    <t>Obras menores en edificaciones</t>
  </si>
  <si>
    <t>Mantenimiento y reparación de equipos sanitarios y de laboratorio</t>
  </si>
  <si>
    <t>Mantenimiento y reparación de equipos de transporte, tracción y elevación</t>
  </si>
  <si>
    <t>Instalaciones temporales</t>
  </si>
  <si>
    <t>Servicios funerarios y gastos conexos</t>
  </si>
  <si>
    <t>Fumigación, lavandería, limpieza e higiene</t>
  </si>
  <si>
    <t>Fumigación</t>
  </si>
  <si>
    <t>Lavandería</t>
  </si>
  <si>
    <t>Festividades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</si>
  <si>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</si>
  <si>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</si>
  <si>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</si>
  <si>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</si>
  <si>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</si>
  <si>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</si>
  <si>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</si>
  <si>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</si>
  <si>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</si>
  <si>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</si>
  <si>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Alimentos y bebidas para personas</t>
  </si>
  <si>
    <t>Productos agroforestales y pecuarios</t>
  </si>
  <si>
    <t>Productos agrícolas</t>
  </si>
  <si>
    <t>Productos forestales</t>
  </si>
  <si>
    <t>Madera, corcho y sus manufacturas</t>
  </si>
  <si>
    <t>Acabados textiles</t>
  </si>
  <si>
    <t>Prendas de vestir</t>
  </si>
  <si>
    <t>Papel de escritorio</t>
  </si>
  <si>
    <t>Productos de papel y cartón</t>
  </si>
  <si>
    <t>Productos de artes gráficas</t>
  </si>
  <si>
    <t>Libros, revistas y periódicos</t>
  </si>
  <si>
    <t>Productos medicinales para uso humano</t>
  </si>
  <si>
    <t>Llantas y neumáticos</t>
  </si>
  <si>
    <t>Productos de Cuero, Caucho y Plasticos</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</si>
  <si>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</si>
  <si>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</si>
  <si>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</si>
  <si>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</si>
  <si>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</si>
  <si>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</si>
  <si>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</si>
  <si>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</si>
  <si>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</si>
  <si>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</si>
  <si>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</si>
  <si>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</si>
  <si>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</si>
  <si>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Piedra, arcilla y arena</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</si>
  <si>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</si>
  <si>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</si>
  <si>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</si>
  <si>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</si>
  <si>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</si>
  <si>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</si>
  <si>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</si>
  <si>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</si>
  <si>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</si>
  <si>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</si>
  <si>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</si>
  <si>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Material para limpieza</t>
  </si>
  <si>
    <t>Utiles de cocina y comedor</t>
  </si>
  <si>
    <t>Productos eléctricos y afines</t>
  </si>
  <si>
    <t>Obras</t>
  </si>
  <si>
    <t>Bienes Muebles, Inmuebles e Intangibles</t>
  </si>
  <si>
    <t>Mobiliario Y Equipo</t>
  </si>
  <si>
    <t>Muebles de oficina y estantería</t>
  </si>
  <si>
    <t>Otros mobiliarios y equipos no identificados precedentemente</t>
  </si>
  <si>
    <t>Cámaras fotográficas y de video</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</si>
  <si>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</si>
  <si>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</si>
  <si>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</si>
  <si>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</si>
  <si>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</si>
  <si>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</si>
  <si>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</si>
  <si>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</si>
  <si>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</si>
  <si>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Equipo de comunicación, telecomunicaciones y señalamiento</t>
  </si>
  <si>
    <t>Equipo de generación eléctrica, aparatos y accesorios eléctricos</t>
  </si>
  <si>
    <t>Otros equipos</t>
  </si>
  <si>
    <t>Bienes Intangibles</t>
  </si>
  <si>
    <t>Programas de informática y base de datos</t>
  </si>
  <si>
    <t>Programas de informática</t>
  </si>
  <si>
    <t>Base de datos</t>
  </si>
  <si>
    <t>Estudios de preinversión</t>
  </si>
  <si>
    <t>Licencias informáticas e intelectuales, industriales y comerciales</t>
  </si>
  <si>
    <t>Otros activos intangibles</t>
  </si>
  <si>
    <t>Obras En Edificaciones</t>
  </si>
  <si>
    <t>Obras para edificación no residencial</t>
  </si>
  <si>
    <t>`01</t>
  </si>
  <si>
    <t>`02</t>
  </si>
  <si>
    <t>`03</t>
  </si>
  <si>
    <t>`04</t>
  </si>
  <si>
    <t>Proporción de vacaciones no disfrutadas</t>
  </si>
  <si>
    <t>Otros seguros</t>
  </si>
  <si>
    <t>`05</t>
  </si>
  <si>
    <t>Mantenimiento y reparación de equipos de comunicación</t>
  </si>
  <si>
    <t>Limpieza e higiene</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</si>
  <si>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</si>
  <si>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</si>
  <si>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</si>
  <si>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</si>
  <si>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</si>
  <si>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</si>
  <si>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</si>
  <si>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</si>
  <si>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</si>
  <si>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</si>
  <si>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</si>
  <si>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</si>
  <si>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</si>
  <si>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Anticipos Financieros</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</si>
  <si>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</si>
  <si>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</si>
  <si>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</si>
  <si>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</si>
  <si>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</si>
  <si>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Valor RD$</t>
  </si>
  <si>
    <t>Total RD$</t>
  </si>
  <si>
    <t>Servicios Personales</t>
  </si>
  <si>
    <t>Sueldos fijos</t>
  </si>
  <si>
    <t>`06</t>
  </si>
  <si>
    <t>Nuevas plazas a medicos</t>
  </si>
  <si>
    <t>`07</t>
  </si>
  <si>
    <t>Sueldo anual No. 13</t>
  </si>
  <si>
    <t>Prestacianes economicas</t>
  </si>
  <si>
    <t>Prestacion laboral por desvinculación</t>
  </si>
  <si>
    <t>`08</t>
  </si>
  <si>
    <t>`09</t>
  </si>
  <si>
    <t>`10</t>
  </si>
  <si>
    <t>Contribuciones a la Seguridad Social y Riesgo Laboral</t>
  </si>
  <si>
    <t>Contratacion de servicios</t>
  </si>
  <si>
    <t>Publicidad Impresión y Encuadernación</t>
  </si>
  <si>
    <t>Seguro de bienes inmuebles e infraestructura</t>
  </si>
  <si>
    <t>Mantenimientos y reparacion de maquinarias y equipos</t>
  </si>
  <si>
    <t>Otros Servicios No Incluidos en conceptos anteriores</t>
  </si>
  <si>
    <t>Eventos generals</t>
  </si>
  <si>
    <t>Productos de Papel, Cartón e Impresos</t>
  </si>
  <si>
    <t>Productos Farmacéuticos</t>
  </si>
  <si>
    <t xml:space="preserve">Artículos de plástico </t>
  </si>
  <si>
    <t>Combustibles, Lubricantes, Productos Químicos y Conexos</t>
  </si>
  <si>
    <t>Pinturas, Lacas, Barnices, Diluyentes y Absorbentes para Pinturas</t>
  </si>
  <si>
    <t>Transferencias Corrientes</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</si>
  <si>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</si>
  <si>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</si>
  <si>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</si>
  <si>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</si>
  <si>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</si>
  <si>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</si>
  <si>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</si>
  <si>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Transferencias de Corrientes a otras Instituciones Públicas</t>
  </si>
  <si>
    <t>Electricidad no cortable en las transferencias a otras instituciones públicas</t>
  </si>
  <si>
    <t>Electrodomesticos</t>
  </si>
  <si>
    <t>Equipos y aparatos audiovisuales</t>
  </si>
  <si>
    <t>Equipos de defensa y seguridad</t>
  </si>
  <si>
    <t>Equipos de defensa de defensa</t>
  </si>
  <si>
    <t>Equipos de seguridad</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</si>
  <si>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</si>
  <si>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</si>
  <si>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</si>
  <si>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</si>
  <si>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</si>
  <si>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</si>
  <si>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</si>
  <si>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</si>
  <si>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</si>
  <si>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</si>
  <si>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</si>
  <si>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</si>
  <si>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</si>
  <si>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</si>
  <si>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</si>
  <si>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</si>
  <si>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</si>
  <si>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</si>
  <si>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</si>
  <si>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</si>
  <si>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</si>
  <si>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</si>
  <si>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</si>
  <si>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</si>
  <si>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</si>
  <si>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</si>
  <si>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</si>
  <si>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</si>
  <si>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</si>
  <si>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</si>
  <si>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</si>
  <si>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</si>
  <si>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</si>
  <si>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</si>
  <si>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</si>
  <si>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</si>
  <si>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</si>
  <si>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</si>
  <si>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</si>
  <si>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</si>
  <si>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</si>
  <si>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</si>
  <si>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</si>
  <si>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</si>
  <si>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</si>
  <si>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</si>
  <si>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</si>
  <si>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</si>
  <si>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</si>
  <si>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</si>
  <si>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</si>
  <si>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</si>
  <si>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</si>
  <si>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</si>
  <si>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</si>
  <si>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</si>
  <si>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</si>
  <si>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</si>
  <si>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</si>
  <si>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</si>
  <si>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</si>
  <si>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</si>
  <si>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</si>
  <si>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</si>
  <si>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</si>
  <si>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</si>
  <si>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</si>
  <si>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</si>
  <si>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</si>
  <si>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</si>
  <si>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</si>
  <si>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</si>
  <si>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</si>
  <si>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</si>
  <si>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</si>
  <si>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</si>
  <si>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</si>
  <si>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</si>
  <si>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</si>
  <si>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</si>
  <si>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</si>
  <si>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</si>
  <si>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</si>
  <si>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</si>
  <si>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</si>
  <si>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</si>
  <si>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</si>
  <si>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</si>
  <si>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</si>
  <si>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</si>
  <si>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</si>
  <si>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</si>
  <si>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</si>
  <si>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</si>
  <si>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</si>
  <si>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</si>
  <si>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</si>
  <si>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</si>
  <si>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</si>
  <si>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</si>
  <si>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</si>
  <si>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</si>
  <si>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</si>
  <si>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</si>
  <si>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</si>
  <si>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</si>
  <si>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</si>
  <si>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</si>
  <si>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</si>
  <si>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</si>
  <si>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</si>
  <si>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</si>
  <si>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</si>
  <si>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</si>
  <si>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</si>
  <si>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</si>
  <si>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</si>
  <si>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</si>
  <si>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</si>
  <si>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</si>
  <si>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</si>
  <si>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</si>
  <si>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</si>
  <si>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</si>
  <si>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</si>
  <si>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</si>
  <si>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</si>
  <si>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</si>
  <si>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</si>
  <si>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</si>
  <si>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</si>
  <si>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</si>
  <si>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</si>
  <si>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</si>
  <si>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</si>
  <si>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</si>
  <si>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</si>
  <si>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</si>
  <si>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</si>
  <si>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</si>
  <si>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</si>
  <si>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</si>
  <si>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</si>
  <si>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</si>
  <si>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</si>
  <si>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</si>
  <si>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</si>
  <si>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</si>
  <si>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</si>
  <si>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</si>
  <si>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</si>
  <si>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</si>
  <si>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</si>
  <si>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</si>
  <si>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</si>
  <si>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</si>
  <si>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</si>
  <si>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</si>
  <si>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</si>
  <si>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</si>
  <si>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</si>
  <si>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</si>
  <si>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</si>
  <si>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</si>
  <si>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</si>
  <si>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</si>
  <si>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</si>
  <si>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</si>
  <si>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</si>
  <si>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</si>
  <si>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</si>
  <si>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</si>
  <si>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</si>
  <si>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</si>
  <si>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</si>
  <si>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</si>
  <si>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</si>
  <si>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</si>
  <si>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</si>
  <si>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</si>
  <si>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</si>
  <si>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</si>
  <si>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</si>
  <si>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</si>
  <si>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</si>
  <si>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</si>
  <si>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</si>
  <si>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</si>
  <si>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</si>
  <si>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</si>
  <si>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</si>
  <si>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</si>
  <si>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</si>
  <si>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</si>
  <si>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</si>
  <si>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</si>
  <si>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</si>
  <si>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</si>
  <si>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</si>
  <si>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</si>
  <si>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</si>
  <si>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</si>
  <si>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</si>
  <si>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</si>
  <si>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</si>
  <si>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</si>
  <si>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</si>
  <si>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</si>
  <si>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</si>
  <si>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</si>
  <si>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</si>
  <si>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</si>
  <si>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</si>
  <si>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</si>
  <si>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</si>
  <si>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</si>
  <si>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</si>
  <si>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</si>
  <si>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</si>
  <si>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</si>
  <si>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</si>
  <si>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</si>
  <si>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</si>
  <si>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</si>
  <si>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</si>
  <si>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</si>
  <si>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</si>
  <si>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</si>
  <si>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</si>
  <si>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</si>
  <si>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</si>
  <si>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</si>
  <si>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</si>
  <si>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</si>
  <si>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</si>
  <si>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</si>
  <si>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</si>
  <si>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</si>
  <si>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</si>
  <si>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</si>
  <si>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</si>
  <si>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</si>
  <si>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</si>
  <si>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</si>
  <si>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</si>
  <si>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</si>
  <si>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</si>
  <si>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</si>
  <si>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</si>
  <si>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</si>
  <si>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</si>
  <si>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</si>
  <si>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</si>
  <si>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</si>
  <si>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</si>
  <si>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</si>
  <si>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</si>
  <si>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</si>
  <si>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</si>
  <si>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</si>
  <si>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</si>
  <si>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</si>
  <si>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</si>
  <si>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</si>
  <si>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</si>
  <si>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</si>
  <si>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</si>
  <si>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</si>
  <si>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</si>
  <si>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</si>
  <si>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</si>
  <si>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</si>
  <si>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</si>
  <si>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</si>
  <si>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</si>
  <si>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</si>
  <si>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</si>
  <si>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</si>
  <si>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</si>
  <si>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</si>
  <si>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</si>
  <si>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</si>
  <si>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</si>
  <si>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</si>
  <si>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</si>
  <si>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</si>
  <si>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</si>
  <si>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</si>
  <si>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</si>
  <si>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</si>
  <si>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</si>
  <si>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</si>
  <si>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</si>
  <si>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</si>
  <si>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</si>
  <si>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</si>
  <si>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</si>
  <si>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</si>
  <si>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</si>
  <si>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</si>
  <si>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</si>
  <si>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</si>
  <si>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</si>
  <si>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</si>
  <si>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</si>
  <si>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</si>
  <si>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</si>
  <si>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</si>
  <si>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</si>
  <si>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</si>
  <si>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</si>
  <si>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</si>
  <si>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</si>
  <si>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</si>
  <si>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</si>
  <si>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</si>
  <si>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</si>
  <si>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</si>
  <si>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</si>
  <si>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</si>
  <si>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</si>
  <si>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</si>
  <si>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</si>
  <si>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</si>
  <si>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</si>
  <si>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</si>
  <si>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</si>
  <si>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</si>
  <si>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</si>
  <si>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</si>
  <si>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</si>
  <si>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</si>
  <si>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</si>
  <si>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</si>
  <si>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</si>
  <si>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</si>
  <si>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</si>
  <si>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</si>
  <si>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</si>
  <si>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</si>
  <si>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</si>
  <si>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</si>
  <si>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</si>
  <si>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</si>
  <si>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</si>
  <si>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</si>
  <si>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</si>
  <si>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</si>
  <si>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</si>
  <si>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</si>
  <si>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</si>
  <si>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</si>
  <si>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</si>
  <si>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</si>
  <si>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</si>
  <si>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</si>
  <si>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</si>
  <si>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</si>
  <si>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</si>
  <si>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</si>
  <si>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</si>
  <si>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</si>
  <si>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</si>
  <si>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</si>
  <si>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</si>
  <si>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</si>
  <si>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</si>
  <si>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</si>
  <si>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</si>
  <si>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</si>
  <si>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</si>
  <si>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</si>
  <si>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</si>
  <si>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</si>
  <si>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</si>
  <si>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</si>
  <si>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</si>
  <si>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</si>
  <si>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</si>
  <si>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</si>
  <si>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</si>
  <si>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</si>
  <si>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</si>
  <si>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</si>
  <si>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</si>
  <si>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</si>
  <si>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</si>
  <si>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</si>
  <si>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</si>
  <si>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</si>
  <si>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</si>
  <si>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</si>
  <si>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</si>
  <si>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</si>
  <si>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</si>
  <si>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</si>
  <si>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</si>
  <si>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</si>
  <si>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</si>
  <si>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</si>
  <si>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</si>
  <si>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</si>
  <si>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</si>
  <si>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</si>
  <si>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</si>
  <si>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</si>
  <si>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</si>
  <si>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</si>
  <si>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</si>
  <si>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</si>
  <si>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</si>
  <si>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</si>
  <si>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</si>
  <si>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</si>
  <si>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</si>
  <si>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</si>
  <si>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</si>
  <si>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</si>
  <si>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</si>
  <si>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</si>
  <si>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</si>
  <si>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</si>
  <si>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</si>
  <si>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</si>
  <si>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</si>
  <si>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</si>
  <si>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</si>
  <si>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</si>
  <si>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</si>
  <si>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</si>
  <si>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</si>
  <si>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</si>
  <si>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</si>
  <si>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</si>
  <si>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</si>
  <si>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</si>
  <si>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</si>
  <si>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</si>
  <si>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</si>
  <si>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</si>
  <si>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</si>
  <si>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</si>
  <si>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</si>
  <si>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</si>
  <si>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</si>
  <si>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</si>
  <si>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</si>
  <si>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</si>
  <si>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</si>
  <si>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</si>
  <si>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</si>
  <si>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</si>
  <si>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</si>
  <si>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</si>
  <si>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</si>
  <si>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</si>
  <si>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</si>
  <si>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</si>
  <si>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</si>
  <si>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</si>
  <si>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</si>
  <si>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</si>
  <si>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</si>
  <si>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</si>
  <si>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</si>
  <si>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</si>
  <si>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</si>
  <si>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</si>
  <si>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</si>
  <si>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</si>
  <si>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</si>
  <si>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</si>
  <si>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</si>
  <si>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</si>
  <si>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</si>
  <si>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</si>
  <si>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</si>
  <si>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</si>
  <si>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</si>
  <si>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</si>
  <si>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</si>
  <si>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</si>
  <si>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</si>
  <si>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</si>
  <si>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</si>
  <si>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</si>
  <si>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</si>
  <si>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</si>
  <si>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</si>
  <si>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</si>
  <si>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</si>
  <si>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</si>
  <si>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</si>
  <si>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</si>
  <si>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</si>
  <si>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</si>
  <si>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</si>
  <si>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</si>
  <si>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</si>
  <si>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</si>
  <si>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</si>
  <si>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</si>
  <si>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</si>
  <si>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</si>
  <si>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</si>
  <si>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</si>
  <si>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</si>
  <si>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</si>
  <si>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</si>
  <si>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</si>
  <si>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</si>
  <si>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</si>
  <si>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</si>
  <si>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</si>
  <si>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</si>
  <si>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</si>
  <si>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</si>
  <si>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</si>
  <si>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</si>
  <si>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</si>
  <si>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</si>
  <si>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</si>
  <si>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</si>
  <si>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</si>
  <si>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</si>
  <si>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</si>
  <si>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</si>
  <si>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</si>
  <si>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</si>
  <si>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</si>
  <si>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</si>
  <si>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</si>
  <si>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</si>
  <si>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</si>
  <si>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</si>
  <si>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</si>
  <si>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</si>
  <si>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</si>
  <si>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</si>
  <si>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</si>
  <si>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</si>
  <si>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</si>
  <si>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</si>
  <si>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</si>
  <si>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</si>
  <si>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</si>
  <si>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</si>
  <si>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</si>
  <si>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</si>
  <si>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</si>
  <si>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</si>
  <si>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</si>
  <si>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</si>
  <si>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</si>
  <si>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</si>
  <si>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</si>
  <si>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</si>
  <si>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</si>
  <si>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</si>
  <si>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</si>
  <si>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</si>
  <si>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</si>
  <si>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</si>
  <si>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</si>
  <si>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</si>
  <si>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</si>
  <si>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</si>
  <si>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</si>
  <si>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</si>
  <si>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</si>
  <si>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</si>
  <si>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</si>
  <si>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</si>
  <si>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</si>
  <si>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</si>
  <si>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</si>
  <si>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</si>
  <si>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</si>
  <si>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</si>
  <si>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</si>
  <si>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</si>
  <si>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</si>
  <si>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</si>
  <si>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</si>
  <si>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</si>
  <si>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</si>
  <si>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</si>
  <si>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</si>
  <si>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</si>
  <si>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</si>
  <si>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</si>
  <si>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</si>
  <si>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</si>
  <si>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</si>
  <si>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</si>
  <si>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</si>
  <si>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</si>
  <si>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</si>
  <si>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</si>
  <si>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</si>
  <si>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</si>
  <si>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</si>
  <si>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</si>
  <si>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</si>
  <si>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</si>
  <si>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</si>
  <si>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</si>
  <si>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</si>
  <si>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</si>
  <si>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</si>
  <si>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</si>
  <si>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</si>
  <si>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</si>
  <si>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</si>
  <si>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</si>
  <si>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</si>
  <si>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</si>
  <si>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</si>
  <si>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</si>
  <si>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</si>
  <si>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</si>
  <si>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</si>
  <si>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</si>
  <si>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</si>
  <si>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</si>
  <si>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</si>
  <si>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</si>
  <si>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</si>
  <si>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</si>
  <si>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</si>
  <si>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</si>
  <si>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</si>
  <si>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</si>
  <si>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</si>
  <si>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</si>
  <si>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</si>
  <si>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</si>
  <si>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</si>
  <si>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</si>
  <si>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</si>
  <si>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</si>
  <si>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</si>
  <si>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</si>
  <si>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</si>
  <si>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</si>
  <si>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</si>
  <si>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</si>
  <si>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</si>
  <si>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</si>
  <si>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</si>
  <si>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</si>
  <si>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</si>
  <si>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</si>
  <si>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</si>
  <si>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</si>
  <si>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</si>
  <si>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</si>
  <si>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</si>
  <si>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</si>
  <si>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</si>
  <si>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</si>
  <si>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</si>
  <si>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</si>
  <si>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</si>
  <si>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</si>
  <si>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</si>
  <si>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</si>
  <si>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</si>
  <si>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</si>
  <si>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</si>
  <si>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</si>
  <si>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</si>
  <si>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</si>
  <si>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</si>
  <si>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</si>
  <si>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</si>
  <si>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</si>
  <si>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</si>
  <si>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</si>
  <si>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</si>
  <si>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</si>
  <si>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</si>
  <si>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</si>
  <si>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</si>
  <si>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</si>
  <si>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</si>
  <si>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</si>
  <si>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</si>
  <si>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</si>
  <si>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</si>
  <si>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</si>
  <si>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</si>
  <si>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</si>
  <si>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</si>
  <si>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</si>
  <si>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</si>
  <si>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</si>
  <si>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</si>
  <si>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</si>
  <si>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</si>
  <si>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</si>
  <si>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</si>
  <si>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Programación de actividades</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</si>
  <si>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</si>
  <si>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</si>
  <si>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</si>
  <si>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</si>
  <si>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</si>
  <si>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</si>
  <si>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</si>
  <si>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</si>
  <si>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</si>
  <si>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</si>
  <si>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</si>
  <si>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</si>
  <si>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</si>
  <si>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</si>
  <si>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</si>
  <si>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</si>
  <si>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</si>
  <si>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</si>
  <si>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</si>
  <si>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</si>
  <si>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</si>
  <si>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</si>
  <si>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</si>
  <si>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</si>
  <si>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</si>
  <si>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</si>
  <si>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</si>
  <si>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</si>
  <si>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</si>
  <si>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</si>
  <si>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Grupo</t>
  </si>
  <si>
    <t>Subgrupo</t>
  </si>
  <si>
    <t>Donaciones Corrientes</t>
  </si>
  <si>
    <t>Donaciones corrientes de organismos internacionales</t>
  </si>
  <si>
    <t xml:space="preserve">Transferencias </t>
  </si>
  <si>
    <t>Transferencias Corrientes Recibidas de Instituciones Públicas Descentralizas y Autonomas No Financieras</t>
  </si>
  <si>
    <t>´01</t>
  </si>
  <si>
    <t>´02</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</si>
  <si>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</si>
  <si>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</si>
  <si>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</si>
  <si>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</si>
  <si>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</si>
  <si>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Ingresos por Contraprestación</t>
  </si>
  <si>
    <t>Venta de Bienes y Servicios</t>
  </si>
  <si>
    <t>Venta de Servicios del Estado</t>
  </si>
  <si>
    <t>´99</t>
  </si>
  <si>
    <t xml:space="preserve">Otras ventas de servicios  </t>
  </si>
  <si>
    <t>Empleados temporales</t>
  </si>
  <si>
    <t>Personal de carácter eventual</t>
  </si>
  <si>
    <t>`11</t>
  </si>
  <si>
    <t>Interinato</t>
  </si>
  <si>
    <t>Incentivo por rendimiento individual</t>
  </si>
  <si>
    <t>Compensación por cumplimiento de indicadores</t>
  </si>
  <si>
    <t>Pasajes y gastos de transporte</t>
  </si>
  <si>
    <t>Alquileres de máquinas y equipos de producción</t>
  </si>
  <si>
    <t>Alquileres de equipos</t>
  </si>
  <si>
    <t>Derechos de uso</t>
  </si>
  <si>
    <t>Licencias informaticas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</si>
  <si>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</si>
  <si>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</si>
  <si>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</si>
  <si>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</si>
  <si>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</si>
  <si>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</si>
  <si>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</si>
  <si>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</si>
  <si>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</si>
  <si>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</si>
  <si>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industriales y producción</t>
  </si>
  <si>
    <t>Servicio de mantenimiento, reparación, desmonte e instalación</t>
  </si>
  <si>
    <t>Otros servicios de mantenimiento, reparación, desmonte e instalación</t>
  </si>
  <si>
    <t>Gastos y representación judiciales</t>
  </si>
  <si>
    <t xml:space="preserve">Comisiones y gastos </t>
  </si>
  <si>
    <t>Comisiones y gastos</t>
  </si>
  <si>
    <t>Servicio de organización de eventos, festividades y actividades de entretenimiento</t>
  </si>
  <si>
    <t>Servicios de alimentación</t>
  </si>
  <si>
    <t>Servicio de alimentación</t>
  </si>
  <si>
    <t>Servicios de catering</t>
  </si>
  <si>
    <t>Hilados, fibras y telas</t>
  </si>
  <si>
    <t>Producto de cuero</t>
  </si>
  <si>
    <t>Productos de caucho</t>
  </si>
  <si>
    <t xml:space="preserve">Productos de metálicos </t>
  </si>
  <si>
    <t>Material para limpieza e higiene</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</si>
  <si>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</si>
  <si>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</si>
  <si>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</si>
  <si>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</si>
  <si>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</si>
  <si>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Repuestos y accesorios menores</t>
  </si>
  <si>
    <t>Productos y útiles varios no identificados precedentemente (n.i.p.)</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</si>
  <si>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</si>
  <si>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</si>
  <si>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</si>
  <si>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Muebles, equipos de oficina y estantería</t>
  </si>
  <si>
    <t>Equipos de tecnología de la información y comunicación</t>
  </si>
  <si>
    <t xml:space="preserve">Mobiliario y Equipo Audiovisual, Recreativo y Educacional </t>
  </si>
  <si>
    <t>Mobiliario y equipos educacional y  recreativos</t>
  </si>
  <si>
    <t>Sistemas y equipos de climatización</t>
  </si>
  <si>
    <t>Licencias Informáticas</t>
  </si>
  <si>
    <t>Derecho de uso</t>
  </si>
  <si>
    <t>Servicios de mantenimiento, reparación, desmonte e instalación</t>
  </si>
  <si>
    <t xml:space="preserve">Otros servicios de mantenimiento, reparacion de maquinaria y equipos no identicados en los conceptos anteriores </t>
  </si>
  <si>
    <t>Meta Lograda Año 2022</t>
  </si>
  <si>
    <t>Meta Proyectada a Lograr Año 2023</t>
  </si>
  <si>
    <t>Meta Proyectada Año 2024</t>
  </si>
  <si>
    <t>Meta Lograda actual periodo                 Año 2023</t>
  </si>
  <si>
    <t>Pruebas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</si>
  <si>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</si>
  <si>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</si>
  <si>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</si>
  <si>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</si>
  <si>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</si>
  <si>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</si>
  <si>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</si>
  <si>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</si>
  <si>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</si>
  <si>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</si>
  <si>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</si>
  <si>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</si>
  <si>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</si>
  <si>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Hospital Universitario Maternidad Nuestra Señora de la Altagracia</t>
  </si>
  <si>
    <t xml:space="preserve">  </t>
  </si>
  <si>
    <t xml:space="preserve">Hospital Universitario Maternidad Nuestra Señora de la Altagracia </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</si>
  <si>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</si>
  <si>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1.1.1.1 Implementación del Programa Salud Bucodental (PPI 16)</t>
  </si>
  <si>
    <t>1.1.1.1.01</t>
  </si>
  <si>
    <t>Desarrollo de plan de acciones para el acondicionamiento de infraestructura, mantenimiento de  equipos y equipamiento de las áreas de odontología  EES</t>
  </si>
  <si>
    <t xml:space="preserve">ODONTOLOGIA </t>
  </si>
  <si>
    <t xml:space="preserve">1.1.1.2  Mejora del suministro y abastecimiento de medicamentos </t>
  </si>
  <si>
    <t>1.1.1.2.01</t>
  </si>
  <si>
    <t>Reunión Comité Fármaco Terapéutico (CFT) hospitalario  y promoción del uso racional de los medicamentos</t>
  </si>
  <si>
    <t>FARMACIA</t>
  </si>
  <si>
    <t>Cada CEAS convocará reunión a su CFT y tomada sus acciones de lugar y se discutirá los temas relacionados de Medicamentos e Insumos y promoción del uso racional.</t>
  </si>
  <si>
    <t>1.1.1.3 Ampliación y mejora de la provisión de servicios de apoyo diagnóstico  y laboratorio</t>
  </si>
  <si>
    <t>1.1.1.3.01</t>
  </si>
  <si>
    <t>Conformación y/o actualización de  clubes de donantes de sangre en EES</t>
  </si>
  <si>
    <t>EES Acta de formación. Captura de evidencias DLI</t>
  </si>
  <si>
    <t>LABORATORIO CLINICO / BANCO DE SANGRE</t>
  </si>
  <si>
    <t>Disminuida la morbi-mortalidad materna, neonatal e infantil, mediante el fortalecimiento y la integración de los servicios de salud antes de la concepción, durante el embarazo, el parto y los primeros años de vida, garantizando la calidad de la atención.</t>
  </si>
  <si>
    <t>1.1.2.1 Aumento de la provisión de servicios de salud sexual y reproductiva en la Red SNS</t>
  </si>
  <si>
    <t>1.1.2.1.01</t>
  </si>
  <si>
    <t>Seguimiento  Planificación Post Evento Obstétrico en los hospitales priorizados</t>
  </si>
  <si>
    <t xml:space="preserve">SALUD SEXUAL Y REPRODUCTIVA </t>
  </si>
  <si>
    <t>1.1.2.1.02</t>
  </si>
  <si>
    <t>Seguimiento a la planificación en las personas adolescentes en los CEAS</t>
  </si>
  <si>
    <t>Reporte trimestral para los SRS</t>
  </si>
  <si>
    <t>1.1.2.2 Provisión de servicios de Salud Materno, Infantil y Adolescentes de Calidad</t>
  </si>
  <si>
    <t>1.1.2.2.01</t>
  </si>
  <si>
    <t xml:space="preserve"> Elaboración de los planes de mejora de la metodología de Observación de la Práctica Clínica (OPC) según los resultados del monitoreo de calidad de los servicios en los CEAS priorizados </t>
  </si>
  <si>
    <t>Plan de mejora</t>
  </si>
  <si>
    <t>1.1.2.2.02</t>
  </si>
  <si>
    <t>Análisis de los indicadores de la Sala Situacional Materno Neonatal de los CEAS</t>
  </si>
  <si>
    <t xml:space="preserve">PERINATO </t>
  </si>
  <si>
    <t>1.1.2.2.03</t>
  </si>
  <si>
    <t>Seguimiento a la implementación de la Estrategia Código Rojo.</t>
  </si>
  <si>
    <t xml:space="preserve">OBSTETRICIA </t>
  </si>
  <si>
    <t>1.1.2.2.04</t>
  </si>
  <si>
    <t>Monitoreo  al apego a protocolo de atención en consulta prenatal.</t>
  </si>
  <si>
    <t xml:space="preserve">PROGRAMA </t>
  </si>
  <si>
    <t>1.1.2.2.05</t>
  </si>
  <si>
    <t>Seguimiento a la Implementación de la Ruta de embarazadas con Sífilis y/o HIV.</t>
  </si>
  <si>
    <t>1.1.2.2.06</t>
  </si>
  <si>
    <t>Seguimiento al uso y correcto llenado de la historia clínica prenatal</t>
  </si>
  <si>
    <t>de verificación</t>
  </si>
  <si>
    <t xml:space="preserve">SUB-DIRECCION MEDICA </t>
  </si>
  <si>
    <t>1.1.2.2.07</t>
  </si>
  <si>
    <t>Seguimiento al apego de los protocolos de trastornos hipertensivos en el embarazo.</t>
  </si>
  <si>
    <t>1.1.2.2.08</t>
  </si>
  <si>
    <t>Talleres de prevención a infecciones nosocomiales personal de enfermería y conserjería de UCIN</t>
  </si>
  <si>
    <t>COORDINADOR IAAS</t>
  </si>
  <si>
    <t>1.1.2.2.09</t>
  </si>
  <si>
    <t>Vigilancia de la funcionabilidad de los equipos de UCIN</t>
  </si>
  <si>
    <t>1.1.2.2.10</t>
  </si>
  <si>
    <t>Vigilancia sanitaria del agua potable de las UCIN.</t>
  </si>
  <si>
    <t>Reporte muestras de cultivo</t>
  </si>
  <si>
    <t>1.1.2.2.11</t>
  </si>
  <si>
    <t>N/A</t>
  </si>
  <si>
    <t>1.1.2.2.12</t>
  </si>
  <si>
    <t>Seguimiento a los registro de vacunas en niños menores de 5 años</t>
  </si>
  <si>
    <t>Consolidado SRS/ Reporte CEAS</t>
  </si>
  <si>
    <t xml:space="preserve">ENFERMERIA </t>
  </si>
  <si>
    <t>1.1.2.2.13</t>
  </si>
  <si>
    <t>Seguimiento al uso y correcto llenado de la Cédula de Salud del niño/niña .</t>
  </si>
  <si>
    <t>Reporte trimestral</t>
  </si>
  <si>
    <t>1.1.2.2.14</t>
  </si>
  <si>
    <t>Elaboración y seguimiento a los planes de mejora de los Programas Madre Canguro  y los indicadores del PMC.</t>
  </si>
  <si>
    <t>Planes de mejora para los CEAS</t>
  </si>
  <si>
    <t>Maternidad Nuestra Señora de la Altagracia, Infantil Dr. Robert Reid Cabral, Materno Infantil San Lorenzo de Los Mina, Materno Dr. Reynaldo Almánzar, Maternidad Dra. Evangelina Rodríguez, Dr. Angel Contreras, Dr. Vinicio Calventi, Dr. Rodolfo de la Cruz Lora, Juan Pablo Pina, Infantil Dr. Arturo Grullón, Maternidad Presidente Estrella Ureña, Ricardo Limardo y Dr. Toribio Bencosme, San Vicente de Paul, Jaime Mota, San Bartolomé, Dr. Antonio Musa, Materno Infantil Nuestra Señora de la Altagracia, Taiwán 19 de marzo, Dr. Alejandro Cabral,  Materno Infantil Dr. Jose Fco. Peña Gomez, Dr. Luis M. Morillo King</t>
  </si>
  <si>
    <t>1.1.2.2.15</t>
  </si>
  <si>
    <t>Elaboración y seguimiento de los Planes de Mejora para la Reducción de la Mortalidad en la Primera Infancia</t>
  </si>
  <si>
    <t>1.1.2.2.16</t>
  </si>
  <si>
    <t>Implementación del Programa Madre Canguro - Ambulatorio Hospital Hugo Mendoza</t>
  </si>
  <si>
    <t>NO</t>
  </si>
  <si>
    <t>1.1.2.3  Incremento cobertura registro oportuno de nacidos vivos</t>
  </si>
  <si>
    <t>1.1.2.3.01</t>
  </si>
  <si>
    <t>Seguimiento del registro en línea y entrega de los Certificados de Nacidos Vivos.</t>
  </si>
  <si>
    <t>Remitir informe del SRS a MIA</t>
  </si>
  <si>
    <t xml:space="preserve">ESTADISTICA </t>
  </si>
  <si>
    <t>1.1.2.4 Despliegue del Plan de Acción para disminución de los embarazos en adolescentes</t>
  </si>
  <si>
    <t>1.1.2.4.01</t>
  </si>
  <si>
    <t>Elaboración y seguimiento de los Planes de Mejora para la Reducción de la Mortalidad en Adolescentes</t>
  </si>
  <si>
    <t>1.1.2.4.02</t>
  </si>
  <si>
    <t xml:space="preserve">Socialización de las Guías Nacionales de Atención Integral a la Salud de Adolescentes en el Sistema Informático de adolescentes(SIA) </t>
  </si>
  <si>
    <t xml:space="preserve">CAPACITACION / UNIDAD DE ADOLESCENTE </t>
  </si>
  <si>
    <t>1.1.2.4.03</t>
  </si>
  <si>
    <t>Fortalecimiento de los registros en las Unidades de Atención Integral y Consultas diferenciadas</t>
  </si>
  <si>
    <t>Hospital Infantil Dr. Robert Reid Cabral, Hospital Regional Juan Pablo Pina, Hospital Regional Infantil Dr. Arturo Grullón, Hospital Regional San Vicente de Paul, Hospital Regional Jaime Mota, Hospital Materno Infantil Nuestra Señora de La Altagracia, Hospital Regional Taiwán 19 de marzo, Hospital Regional Materno Infantil Dr. José Francisco Peña Gómez, Hospital Regional Dr. Luis Morillo King.</t>
  </si>
  <si>
    <t xml:space="preserve">1.1.2.5 Fortalecimiento de los servicios pediátricos hospitales priorizados </t>
  </si>
  <si>
    <t>1.1.2.5.01</t>
  </si>
  <si>
    <t>Fortalecimiento de los registros de los servicios pediátricos en hospitales priorizados</t>
  </si>
  <si>
    <t>Informe trimestral para los SRS</t>
  </si>
  <si>
    <t>1.1.2.6 Implementación Proyecto Screening Auditivo</t>
  </si>
  <si>
    <t>1.1.2.6.01</t>
  </si>
  <si>
    <t>Fortalecimiento de los registro del Programa de Detección Temprana del Déficit Auditivo</t>
  </si>
  <si>
    <t>Control y Prevención de las enfermedades no Transmisible</t>
  </si>
  <si>
    <t>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</si>
  <si>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 xml:space="preserve">1.1.3.2 Programa para la Detección Oportuna y Atención por tipo de cáncer </t>
  </si>
  <si>
    <t>1.1.3.2.01</t>
  </si>
  <si>
    <t xml:space="preserve">Fortalecimiento de los registros para  la Detección Oportuna de Cáncer Infantil </t>
  </si>
  <si>
    <t>1.1.3.3 Implementación del plan de abordaje efectivo de las victimas de violencia de género que asisten a los Centros Especializados de Atención en Salud</t>
  </si>
  <si>
    <t>1.1.3.3.01</t>
  </si>
  <si>
    <t>Implementación de protocolo de atención a pacientes victimas de violencia.</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</si>
  <si>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</si>
  <si>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1.1.5.1  Fortalecimiento  de los Servicios de Emergencias Médicas Hospitalarias para la asistencia eficiente, humanizada y de calidad.</t>
  </si>
  <si>
    <t>1.1.5.1.01</t>
  </si>
  <si>
    <t xml:space="preserve">EMERGENCIA </t>
  </si>
  <si>
    <t>1.1.5.1.02</t>
  </si>
  <si>
    <t xml:space="preserve">EMERGENCIA / FARMACIA </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</si>
  <si>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</si>
  <si>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1.2.1.4 Gestión de usuarios para adhesión a una cultura institucional de servicio</t>
  </si>
  <si>
    <t>1.2.1.4.01</t>
  </si>
  <si>
    <t>Autoverificación de cumplimiento formulario de inspección de Habilitación en los servicios de la cartera de servicios</t>
  </si>
  <si>
    <t>Formulario de Inspección</t>
  </si>
  <si>
    <t>187 CEAS</t>
  </si>
  <si>
    <t>1.2.1.4.02</t>
  </si>
  <si>
    <t>Elaboración e implantación del plan de mejora para la habilitación de los Servicios de Salud, incluyendo no conformidades del MSP.</t>
  </si>
  <si>
    <t>Plan de mejoras</t>
  </si>
  <si>
    <t>1.2.1.4.03</t>
  </si>
  <si>
    <t>Realizar de encuesta de satisfacción a los usuarios en la Plataforma Digital.</t>
  </si>
  <si>
    <t>Reporte Excel (plataforma digital)</t>
  </si>
  <si>
    <t xml:space="preserve">ATENCION AL USUARIO </t>
  </si>
  <si>
    <t>Aplica para los 165 hospitales que están activos en la plataforma y los establecimientos de PNA.</t>
  </si>
  <si>
    <t>1.2.1.4.04</t>
  </si>
  <si>
    <t xml:space="preserve"> Elaboración de los planes de mejora de en base a los resultados obtenidos en la encuesta de satisfacción.</t>
  </si>
  <si>
    <t xml:space="preserve">ATENCION AL USUARIO  / PLANIFICACION </t>
  </si>
  <si>
    <t>En todos los establecimientos que están activos en la plataforma de encuestas (especializados y PNA)</t>
  </si>
  <si>
    <t>1.2.1.4.05</t>
  </si>
  <si>
    <t>Seguimiento a la implementación de los planes de mejora de los EES.</t>
  </si>
  <si>
    <t>Copia de los planes de mejora y evidencia de acciones ejecutadas</t>
  </si>
  <si>
    <t>PLANIFICACION  / ATENCION AL USUARIO.</t>
  </si>
  <si>
    <t>En todos los establecimientos que están activos en la plataforma de encuestas.</t>
  </si>
  <si>
    <t>1.2.1.4.06</t>
  </si>
  <si>
    <t xml:space="preserve"> Implementación de los grupos focales para determinar la calidad percibida del servicio</t>
  </si>
  <si>
    <t>El informe es de la reunión</t>
  </si>
  <si>
    <t>1.2.1.4.07</t>
  </si>
  <si>
    <t>Seguimiento al proceso de referencia y contrarreferencia de la Red.</t>
  </si>
  <si>
    <t>Reporte de Excel</t>
  </si>
  <si>
    <t>1.2.1.4.08</t>
  </si>
  <si>
    <t>Gestionar  los buzones de sugerencias</t>
  </si>
  <si>
    <t>En todos los establecimientos.</t>
  </si>
  <si>
    <t>1.2.1.5 Monitoreo de la calidad de los servicios de salud ofertados</t>
  </si>
  <si>
    <t>1.2.1.5.01</t>
  </si>
  <si>
    <t>Reuniones del comité de mejora continua de la calidad en la atención y seguridad del paciente para establecer avances, logros, resultados e indicadores.</t>
  </si>
  <si>
    <t>Acta constitutiva</t>
  </si>
  <si>
    <t>1.2.1.5.02</t>
  </si>
  <si>
    <t>Elaborar el programa de capacitación en protocolos de practica clínica del MSP, para cada área y servicio.</t>
  </si>
  <si>
    <t>programa</t>
  </si>
  <si>
    <t xml:space="preserve">CAPACITACION </t>
  </si>
  <si>
    <t>1.2.1.5.03</t>
  </si>
  <si>
    <t>Capacitación Protocolos Clínico MSP a médicos generales, especialistas, residentes,  bioanalista, enfermeras y Psicólogos que apliquen a cartera de servicio y al protocolos.</t>
  </si>
  <si>
    <t>1.2.1.5.04</t>
  </si>
  <si>
    <t>Auto observación de los proceso de práctica clínica apego a protocolos utilizando las herramientas institucionales de calidad de los Servicios.</t>
  </si>
  <si>
    <t>Formulario</t>
  </si>
  <si>
    <t xml:space="preserve">SRS 0 METROPOLITANO (9): 1 - H. Materno Infantil San Lorenzo de Los Mina; 2 -H. Materno Dr. Reynaldo Almánzar; 3 - H. Maternidad Nuestra Señora de La Altagracia; 4 - H. Municipal Boca Chica; 5 - H. Municipal Engombe; 6 - H. General Dr. Vinicio Calventi; 7 - H. Mujer Dominicana; 8 - H. Marcelino Vélez Santana; 9 - H. Ángel Contreras.
SRS I VALDESIA (2):  1 - H. Regional Juan Pablo Pina; 2 - H. Nuestra Señora de Regla.
SRS II NORCENTRAL (2): 1 - H. Presidente Estrella Ureña; 2 - H. Ricardo Limardo.
SRS III NORDESTE (2): 1 - H. Antonio Yapor Heded; 2 - H. San Vicente de Paul.
SRS IV ENRIQUILLO (2): 1 -  H. Jaime Mota; 2 - H. Elio Fiallo.
SRS V ESTE (3): 1 - H. Antonio Musa; 2 - H. Francisco Gonzalvo; 3 - H. H. Ntra. Sra. de la Altagracia.
SRS VI EL VALLE (3): 1 - H. Rosa Duarte; 2 - H. Taiwán; 3 - H. Alejandro Cabral.
SRS VII CIBAO OCCIDENTAL (1): 1 - H. José Francisco Peña Gómez.
SRS VIII CIBAO CENTRAL (1): H. Morillo King.
</t>
  </si>
  <si>
    <t>1.2.1.5.05</t>
  </si>
  <si>
    <t xml:space="preserve"> Automonitoreo de  la completitud de los expedientes clínicos y apegos protocolos maternos neonatales, infantil,  epidemiología utilizando las herramientas institucionales de calidad de los Servicios.</t>
  </si>
  <si>
    <t>CEAS generales y maternos</t>
  </si>
  <si>
    <t>1.2.1.5.06</t>
  </si>
  <si>
    <t xml:space="preserve">Automonitoreo aplicación de lista de verificación de completitud de Expediente cinco </t>
  </si>
  <si>
    <t>1.2.1.5.07</t>
  </si>
  <si>
    <t>Automonitoreo correcta aplicación de la Lista de Verificación de la Seguridad en Cirugía</t>
  </si>
  <si>
    <t>1.2.1.5.08</t>
  </si>
  <si>
    <t>Autoevaluación comité de mejora continua de la calidad en la atención y seguridad del paciente</t>
  </si>
  <si>
    <t>1.2.1.5.09</t>
  </si>
  <si>
    <t>Elaboración e implementación del  plan de Mejora de la Calidad en los Servicios de Salud, incluyendo hallazgos e informe de monitoreo de la calidad del SNS</t>
  </si>
  <si>
    <t>Plan de mejora (usar la plantilla DMIA-FO-001 Plan de mejora)</t>
  </si>
  <si>
    <t>1.2.1.5.10</t>
  </si>
  <si>
    <t>Reporte de avance del Plan de Mejora de la Calidad en los Servicios de Salud</t>
  </si>
  <si>
    <t>1.2.1.5.11</t>
  </si>
  <si>
    <t>Reuniones del Comité de Control y Prevención de Infecciones Asociadas a la Atención en Salud (IAAS)</t>
  </si>
  <si>
    <t>COORDINADOR DEL IAAS</t>
  </si>
  <si>
    <t>Fortalecida la calidad de la atención en salud como resultado del seguimiento a los aspectos técnicos y no técnicos de la atención, que disminuya el riesgo de la seguridad del paciente y de los resultados esperados de salud</t>
  </si>
  <si>
    <t>1.2.2.2 Fortalecimiento de la calidad de atención de las unidades de nutrición clínica y dieto terapia</t>
  </si>
  <si>
    <t>1.2.2.2.01</t>
  </si>
  <si>
    <t>Seguimiento al plan de mejora de las evaluaciones de la calidad de los servicios de nutrición</t>
  </si>
  <si>
    <t>NUTRICION</t>
  </si>
  <si>
    <t>1.2.2.3 Implementación del Programa de Bioseguridad Y Vigilancia Epidemiológica en los EES</t>
  </si>
  <si>
    <t>1.2.2.3.01</t>
  </si>
  <si>
    <t>Capacitación en Lavado e Higiene de Manos, dirigido a todo el personal del EES</t>
  </si>
  <si>
    <t>1.2.2.3.02</t>
  </si>
  <si>
    <t xml:space="preserve">Automonitoreo del sistema de vigilancia y control  hospitalario de infecciones asociadas a la atención </t>
  </si>
  <si>
    <t>1.2.2.3.03</t>
  </si>
  <si>
    <t xml:space="preserve"> Auto evaluación del Comité de control y prevención de infecciones asociadas a la atención en salud.</t>
  </si>
  <si>
    <t>1.2.2.3.04</t>
  </si>
  <si>
    <t>Reporte de Indicadores, Calidad de los Servicios de Salud</t>
  </si>
  <si>
    <t>1.2.2.3.05</t>
  </si>
  <si>
    <t>Capacitación en Humanización de los  Servicios de Salud a profesionales y técnicos de los Establecimientos de Salud priorizados</t>
  </si>
  <si>
    <t>Programa</t>
  </si>
  <si>
    <t>1.2.2.3.06</t>
  </si>
  <si>
    <t xml:space="preserve">Autoevaluación de Humanización en los Servicios de Salud </t>
  </si>
  <si>
    <t>CEAS PRIORIZADOS (3):
1 - H. Maternidad Nuestra Señora de La Altagracia; 2 - H. Municipal Boca Chica; 3 - H. Municipal Engombe.</t>
  </si>
  <si>
    <t>1.2.2.3.07</t>
  </si>
  <si>
    <t xml:space="preserve"> Reuniones del Comité de Bioseguridad Hospitalario</t>
  </si>
  <si>
    <t>Acta de Reunión</t>
  </si>
  <si>
    <t xml:space="preserve">COORDINADOR DEL COMITÉ DE BIOSEGURIDAD </t>
  </si>
  <si>
    <t>1.2.2.3.08</t>
  </si>
  <si>
    <t xml:space="preserve"> Capacitación en la Guía de Limpieza y Desinfección de Superficies Hospitalarias del Ministerio de Salud, dirigido al personal de Limpieza del EES</t>
  </si>
  <si>
    <t>1.2.2.3.09</t>
  </si>
  <si>
    <t>Implementación de los procesos de bioseguridad hospitalaria</t>
  </si>
  <si>
    <t>1.2.2.3.10</t>
  </si>
  <si>
    <t>Elaboración de los planes de mejora a partir de los resultados de evaluación de procesos de bioseguridad hospitalaria</t>
  </si>
  <si>
    <t>1.2.2.3.11</t>
  </si>
  <si>
    <t>Seguimiento a los planes de mejora de evaluación de procesos de bioseguridad hospitalaria</t>
  </si>
  <si>
    <t>1.2.2.3.12</t>
  </si>
  <si>
    <t>Notificación oportuna de las enfermedades bajo vigilancia epidemiológica</t>
  </si>
  <si>
    <t xml:space="preserve">EPIDEMIOLOGIA </t>
  </si>
  <si>
    <t>1.2.2.3.13</t>
  </si>
  <si>
    <t xml:space="preserve"> Aplicación de Bioseguridad en CEAS (formulario DCH-FO-035)</t>
  </si>
  <si>
    <t>1.2.2.3.14</t>
  </si>
  <si>
    <t>Supervisión de la ruta sanitaria en el EES</t>
  </si>
  <si>
    <t>1.2.2.3.15</t>
  </si>
  <si>
    <t>Automonitoreo las medidas de  políticas de bioseguridad hospitalarias.</t>
  </si>
  <si>
    <t>1.2.2.3.16</t>
  </si>
  <si>
    <t>Elaboración e Implementación del Plan de Mejora asociado al Levantamiento del programa de Bioseguridad</t>
  </si>
  <si>
    <t xml:space="preserve">SRS 0 METROPOLITANO (9): 1 - H. Materno Infantil San Lorenzo de Los Mina; 2 -H. Materno Dr. Reynaldo Almánzar; 3 - H. Maternidad Nuestra Señora de La Altagracia; 4 - H. Municipal Boca Chica; 5 - H. Municipal Engombe; 6 - H. General Dr. Vinicio Calventi; 7 - H. Mujer Dominicana; 8 - H. Marcelino Vélez Santana; 9 - H. Ángel Contreras.
SRS I VALDESIA (2):  1 - H. Regional Juan Pablo Pina; 2 - H. Nuestra Señora de Regla.
SRS II NORCENTRAL (2): 1 - H. Presidente Estrella Ureña; 2 - H. Ricardo Limardo.
SRS III NORDESTE (2): 1 - H. Antonio Yapor Heded; 2 - H. San Vicente de Paul.
SRS IV ENRIQUILLO (2): 1 -  H. Jaime Mota; 2 - H. Elio Fiallo.
SRS V ESTE (3): 1 - H. Antonio Musa; 2 - H. Francisco Gonzalvo; 3 - H. H. Ntra. Sra. de la Altagracia.
SRS VI EL VALLE (3): 1 - H. Rosa Duarte; 2 - H. Taiwán; 3 - H. Alejandro Cabral.
SRS VII CIBAO OCCIDENTAL (1): 1 - H. José Francisco Peña Gómez.
SRS VIII CIBAO CENTRAL (1): H. Morillo King.
</t>
  </si>
  <si>
    <t>1.2.2.4 Mejora de los servicios de hostelería hospitalaria</t>
  </si>
  <si>
    <t>1.2.2.4.01</t>
  </si>
  <si>
    <t>Socialización del manual de procedimiento de hostelería hospitalaria</t>
  </si>
  <si>
    <t xml:space="preserve">HOSTELERIA </t>
  </si>
  <si>
    <t>1.2.2.4.02</t>
  </si>
  <si>
    <t>Implementación del procedimiento de hostelería hospitalaria</t>
  </si>
  <si>
    <t>1.2.2.5 Programa de Gestión de Citas</t>
  </si>
  <si>
    <t>1.2.2.5.01</t>
  </si>
  <si>
    <t>Gestionar los QDSR de los usuarios, canalizando hasta dar respuesta al mismo.</t>
  </si>
  <si>
    <t>1.2.2.5.02</t>
  </si>
  <si>
    <t>Seguimiento a la actualización de las carteras de servicio de los establecimientos.</t>
  </si>
  <si>
    <t>1.2.2.5.03</t>
  </si>
  <si>
    <t>Organizar las citas a consultas externas para que todo los usuarios lleguen con una consulta programada.</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</si>
  <si>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</si>
  <si>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2.2.2.1 Conformación de los Comités de Salud (Primer Nivel) y Hospitalarios (priorizados según Reglamento Hospitalario 434-07)</t>
  </si>
  <si>
    <t>2.2.2.1.01</t>
  </si>
  <si>
    <t>2.2.2.1.02</t>
  </si>
  <si>
    <t>Conformación de los comité Hospitalarios</t>
  </si>
  <si>
    <t>Matriz de DCH</t>
  </si>
  <si>
    <t>Gestión y Desarrollo del Recurso Humano</t>
  </si>
  <si>
    <t>Reducida las disparidades en la disponibilidad de personal médico especializado y personal licenciado en enfermería  que existen los diferentes niveles</t>
  </si>
  <si>
    <t>3.1.1.1 Fortalecimiento del Subsistema de Reclutamiento y Selección</t>
  </si>
  <si>
    <t>3.1.1.1.01</t>
  </si>
  <si>
    <t>Sesiones de trabajo  para revisar los requerimientos de solicitudes de novedades</t>
  </si>
  <si>
    <t xml:space="preserve">RECURSOS HUMANOS </t>
  </si>
  <si>
    <t>3.1.1.1.02</t>
  </si>
  <si>
    <t>Sesiones de trabajo para identificar causas de rotación en los establecimientos de salud</t>
  </si>
  <si>
    <t>Incrementada las competencias y resolutividad de los colaboradores, de acuerdo a la complejidad de sus funciones, las necesidades de salud de la población y los compromisos del sector</t>
  </si>
  <si>
    <t>3.2.1.1 Programa de capacitación del SNS</t>
  </si>
  <si>
    <t>3.2.1.1.01</t>
  </si>
  <si>
    <t>Ejecución Plan de Capacitación SRS-2024</t>
  </si>
  <si>
    <t>3.2.1.1.02</t>
  </si>
  <si>
    <t>Detección necesidades capacitación por departamento SRS y CEAS-Plan 2025</t>
  </si>
  <si>
    <t>CAPACITACION</t>
  </si>
  <si>
    <t>3.2.1.1.03</t>
  </si>
  <si>
    <t>Elaboración del Plan de Capacitación SRS-2025</t>
  </si>
  <si>
    <t>3.2.1.2 Componente de Evaluación del Desempeño</t>
  </si>
  <si>
    <t>3.2.1.2.01</t>
  </si>
  <si>
    <t>Seguimiento a la evaluación de desempleo 2024</t>
  </si>
  <si>
    <t>3.2.1.2.02</t>
  </si>
  <si>
    <t>Entrega de Plantillas de la Planificación de RRHH 2025</t>
  </si>
  <si>
    <t>Plantillas del MAP</t>
  </si>
  <si>
    <t>3.2.1.2.03</t>
  </si>
  <si>
    <t>Encuesta de clima laboral o Desarrollo Plan de Clima Laboral, (Según aplique)</t>
  </si>
  <si>
    <t>Informe o Plan enviado por el MAP</t>
  </si>
  <si>
    <t>Las regionales o centros que presentaron plan en el 2022, debe realizar la encuesta en el 2023, las que hicieron la encuesta en el 2022, deben presentar plan en el 2023</t>
  </si>
  <si>
    <t>3.2.1.3 Ejecución del Plan de Seguridad y Salud ocupacional</t>
  </si>
  <si>
    <t>3.2.1.3.01</t>
  </si>
  <si>
    <t xml:space="preserve">Seguimiento al  Registro y Control de solicitudes de Seguros Médicos para Padres. </t>
  </si>
  <si>
    <t>Reporte SUIR PLUS / En el caso de los Hospitales la regional  debe generar el   reporte de SURPLUS para  fines de evidencia para monitoreo</t>
  </si>
  <si>
    <t>Se realizará un taller en febrero del 2022, por parte del Área de Relaciones laborales. A partir de este taller, RRHH de los SRS deben llevar este proceso con el acompañamiento de RRHH de la Sede Central</t>
  </si>
  <si>
    <t>3.2.1.3.02</t>
  </si>
  <si>
    <t>Implementación del Proceso de Auditoría Médica</t>
  </si>
  <si>
    <t>Relaciones Laborales de la Sede -Suministrar política. Explicar a los CEAS en que consiste el informe</t>
  </si>
  <si>
    <t>3.2.1.3.03</t>
  </si>
  <si>
    <t>Elaboración de reporte y seguimiento de incidentes laborales.</t>
  </si>
  <si>
    <t>Matriz Estandarizada</t>
  </si>
  <si>
    <t>Se realizara un taller de capacitación para manejar esta actividad. Lo realizara el Área de Salud Ocupacional.</t>
  </si>
  <si>
    <t>3.2.1.3.04</t>
  </si>
  <si>
    <t>Elaboración  de reporte y seguimiento  del personal  pasivo por enfermedad.</t>
  </si>
  <si>
    <t>El área de Salud Ocupacional suministrará modelo de reporte para realizar esta actividad.</t>
  </si>
  <si>
    <t>3.2.1.3.05</t>
  </si>
  <si>
    <t>Registro de subsidio por enfermedad común</t>
  </si>
  <si>
    <t>Matriz Estandarizada con todos completados</t>
  </si>
  <si>
    <t>3.2.1.3.06</t>
  </si>
  <si>
    <t>Implementación del Sistema de Seguridad y Salud en la Administración Publica (SISTAP)</t>
  </si>
  <si>
    <t>El área de Salud Ocupacional suministrará contenido del informe para realizar esta actividad. El  formato de informe esta estandarizado.</t>
  </si>
  <si>
    <t>3.2.1.3.07</t>
  </si>
  <si>
    <t>Instrumentación de expedientes de pago de prestaciones laborales  y desvinculaciones</t>
  </si>
  <si>
    <t>Reporte emitido por Relaciones Laborales Sede Central/(para el Servicio Regional) /  Reporte emitido por RRHH de la regional para el caso de los CEAS)</t>
  </si>
  <si>
    <t xml:space="preserve">3.2.1.4 Evaluación de la Metodología de Gestión Productiva </t>
  </si>
  <si>
    <t>3.2.1.4.01</t>
  </si>
  <si>
    <t xml:space="preserve">Evaluación de  Metodología de Gestión Productiva </t>
  </si>
  <si>
    <t>Informe con autodiagnóstico</t>
  </si>
  <si>
    <t>3.2.1.4.02</t>
  </si>
  <si>
    <t>Plan de mejora a partir de los resultados de la evaluación de la metodología de gestión productiva</t>
  </si>
  <si>
    <t>3.2.1.4.03</t>
  </si>
  <si>
    <t>Seguimiento a los planes de mejora de la MGP</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</si>
  <si>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</si>
  <si>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4.1.1.2 Implementación del Sistema de Administración de Bienes</t>
  </si>
  <si>
    <t>4.1.1.2.01</t>
  </si>
  <si>
    <t>Implementación de mejora en la gestión documental en EL CEA</t>
  </si>
  <si>
    <t>4.1.1.2.02</t>
  </si>
  <si>
    <t>Actualización del inventarios de  Activos Fijo CEAS</t>
  </si>
  <si>
    <t>Plantillas de Activo Fijo Estandarizado</t>
  </si>
  <si>
    <t xml:space="preserve">BIENES PATRIMONIALES </t>
  </si>
  <si>
    <t>4.1.1.2.03</t>
  </si>
  <si>
    <t xml:space="preserve">Auditoría de cumplimiento de las políticas de administración de bienes en  EES </t>
  </si>
  <si>
    <t>4.1.1.3 Mejora de la infraestructura tecnológica de la Red SNS</t>
  </si>
  <si>
    <t>4.1.1.3.01</t>
  </si>
  <si>
    <t xml:space="preserve">Actualización de portales web  </t>
  </si>
  <si>
    <t xml:space="preserve">RELACIONES PUBLICAS </t>
  </si>
  <si>
    <t>4.1.1.3.02</t>
  </si>
  <si>
    <t xml:space="preserve">Soportes incidencias tecnológicas atendidas </t>
  </si>
  <si>
    <t xml:space="preserve">TECNOLOGIA </t>
  </si>
  <si>
    <t>4.1.1.3.03</t>
  </si>
  <si>
    <t xml:space="preserve">Inventario de activos tecnológicos </t>
  </si>
  <si>
    <t xml:space="preserve">4.1.1.4 Implementación del plan mantenimiento preventivo de equipos e infraestructura </t>
  </si>
  <si>
    <t>4.1.1.4.01</t>
  </si>
  <si>
    <t>Elaboración del Plan de Mantenimiento preventivo de equipos en los EES</t>
  </si>
  <si>
    <t>4.1.1.4.02</t>
  </si>
  <si>
    <t>Seguimiento al plan  de mantenimiento de preventivo en el  EES</t>
  </si>
  <si>
    <t>4.1.1.5 Implementación del programa de readecuación de infraestructura y dotación de equipos a la Red SNS</t>
  </si>
  <si>
    <t>4.1.1.5.01</t>
  </si>
  <si>
    <t>Supervisión del plan de mantenimiento del CEA SISMAP (100)</t>
  </si>
  <si>
    <t>1 Reporte Semestral</t>
  </si>
  <si>
    <t>4.1.1.6 Actualización y despliegue nueva estructura organizativa de la Red SNS por nivel de complejidad</t>
  </si>
  <si>
    <t>4.1.1.6.01</t>
  </si>
  <si>
    <t>Cumplimiento de los analisis y rediseño de estructura organizativa coordinada por el  MAP y Desarrollo Institucional SNS</t>
  </si>
  <si>
    <t>Resolución de estructura organizativa o de manual de organización y funciones.</t>
  </si>
  <si>
    <t>4.1.1.7 Fortalecimiento del modelo de gestión y monitoreo de la calidad institucional</t>
  </si>
  <si>
    <t>4.1.1.17.01</t>
  </si>
  <si>
    <t>Implementación, renovación o actualización de CCC (si está priorizado)</t>
  </si>
  <si>
    <t>Resolución aprobatoria</t>
  </si>
  <si>
    <t>4.1.1.17.02</t>
  </si>
  <si>
    <t xml:space="preserve">Seguimiento a los indicadores comprometidos en la CCC </t>
  </si>
  <si>
    <t>Reporte de monitoreo indicadores CCC (plantilla de Excel)</t>
  </si>
  <si>
    <t>4.1.1.17.03</t>
  </si>
  <si>
    <t>Elaboración/actualización de autodiagnóstico CAF</t>
  </si>
  <si>
    <t>Autodiagnóstico guía sector salud</t>
  </si>
  <si>
    <t>4.1.1.17.04</t>
  </si>
  <si>
    <t>Elaboración de plan de mejora CAF</t>
  </si>
  <si>
    <t>Plan de Mejora</t>
  </si>
  <si>
    <t>4.1.1.17.05</t>
  </si>
  <si>
    <t>Seguimiento al plan de mejora  CAF anterior</t>
  </si>
  <si>
    <t>Informe de implementación plan de mejora (ejecución &gt;85%)</t>
  </si>
  <si>
    <t>4.1.1.17.06</t>
  </si>
  <si>
    <t>Elaboración del informe de autodiagnóstico y entrega de  sistema afinado de puntuación CAF</t>
  </si>
  <si>
    <t>Informe de autodiagnóstico incluyendo sistema de puntuación completado</t>
  </si>
  <si>
    <t>4.1.1.17.07</t>
  </si>
  <si>
    <t>Firma de Acuerdo de Evaluación Desempeño Institucional, alineado al plan de mejora CAF (solo aplica si hay cambio de MAE)</t>
  </si>
  <si>
    <t>EDI</t>
  </si>
  <si>
    <t>DIRECCION</t>
  </si>
  <si>
    <t>4.1.1.17.08</t>
  </si>
  <si>
    <t>Ejecución de las sesiones del Comité de Calidad del CEAS</t>
  </si>
  <si>
    <t>4.1.1.8 Implementación de los programas Desempeño SNS y SISMAP Salud</t>
  </si>
  <si>
    <t>4.1.1.8.01</t>
  </si>
  <si>
    <t>Mesas técnicas de evaluación resultados SISMAP Salud y Programa de Desempeño SNS para la formulación e implementación de propuestas de mejora que contribuyan a impulsar un cumplimiento mínimo de 65 puntos en la oficina regional, centros clínicos y diagnósticos y hospitales de la demarcación</t>
  </si>
  <si>
    <t>Informe de autoevaluación</t>
  </si>
  <si>
    <t>4.1.1.8.02</t>
  </si>
  <si>
    <t>Mesas técnicas de evaluación resultados SISMAP Salud y Programa de Desempeño SNS para la formulación e implementación de propuestas de mejora que contribuyan a impulsar un cumplimiento mínimo de 65 puntos</t>
  </si>
  <si>
    <t>Informe de avances o resultados plan de mejora</t>
  </si>
  <si>
    <t>4.1.1.10 Fortalecimiento del Sistema Institucional de Planificación, Monitoreo y Evaluación PPP</t>
  </si>
  <si>
    <t>4.1.1.10.01</t>
  </si>
  <si>
    <t xml:space="preserve"> Elaboración del Plan Operativo Anual 2025</t>
  </si>
  <si>
    <t>4.1.1.10.02</t>
  </si>
  <si>
    <t>Elaboración de la memoria institucional 2024</t>
  </si>
  <si>
    <t>4.1.1.10.03</t>
  </si>
  <si>
    <t>Seguimiento al reporte ejecución Metas Físicas y Financieras en el SIGEF 2024</t>
  </si>
  <si>
    <t xml:space="preserve">ADMINISTRACION </t>
  </si>
  <si>
    <t>Solo aplica para hospitales de autogestión y los SRSM, SRS5 y SRS 8</t>
  </si>
  <si>
    <t>4.1.1.10.04</t>
  </si>
  <si>
    <t>Autoevaluación del POA 2024</t>
  </si>
  <si>
    <t>MEP enviado a DCSNS</t>
  </si>
  <si>
    <t xml:space="preserve">Todos los SRS/ Entregar 21 días calendario luego finalizar el monitoreo de los hospitales. </t>
  </si>
  <si>
    <t>4.1.1.10.05</t>
  </si>
  <si>
    <t>Consolidación y validación de la plantilla SNCC F053 para el Plan Anual de Compras y Contrataciones</t>
  </si>
  <si>
    <t xml:space="preserve">COMPRAS / ADMINISTRACION </t>
  </si>
  <si>
    <t>Todos los SRS</t>
  </si>
  <si>
    <t>4.1.1.10.06</t>
  </si>
  <si>
    <t>Formulación del presupuesto 2025</t>
  </si>
  <si>
    <t>4.1.1.10.07</t>
  </si>
  <si>
    <t>Levantamiento de los proyectos y necesidades de cooperación de la Red SNS</t>
  </si>
  <si>
    <t>Reporte/Matriz</t>
  </si>
  <si>
    <t>4.1.1.14 Ejecución del plan de innovación institucional en promoción de la mejora continua</t>
  </si>
  <si>
    <t>4.1.1.14.01</t>
  </si>
  <si>
    <t>Identificación de buenas practicas en función del programa de Innovación  para el  EES.</t>
  </si>
  <si>
    <t>Formulario de innovación completado  y sometido al programa.</t>
  </si>
  <si>
    <t>Mejorada la sostenibilidad financiera de la Red SNS mediante el control de gastos, saneamiento de las deudas e incremento de las distintas fuentes de financiamiento con el fin de garantizar la prestación de servicios en salud con oportunidad y eficiencia</t>
  </si>
  <si>
    <t>4.1.2.1 Ejecución de los procesos de compra en tiempo oportuno</t>
  </si>
  <si>
    <t>4.1.2.1.01</t>
  </si>
  <si>
    <t>4.1.2.1.02</t>
  </si>
  <si>
    <t>Siguiente y/o actualización a la conformación de los comité de compra hospitalario</t>
  </si>
  <si>
    <t xml:space="preserve">acta de conformación </t>
  </si>
  <si>
    <t>4.1.2.1.03</t>
  </si>
  <si>
    <t>Seguimiento al registro de los hospitales en el portal transaccional ( Si tiene portal)</t>
  </si>
  <si>
    <t>4.1.2.2 Despliegue del Sistema de manejo y Control Interno en la Red SNS</t>
  </si>
  <si>
    <t>4.1.2.2.01</t>
  </si>
  <si>
    <t>Rendir oportunamente las  cuentas de anticipos financieros  para su  regulación  en el período</t>
  </si>
  <si>
    <t>En las ORS aplica para la regulación de sus fondos y para su intervención en la regularización en las partidas del los EES</t>
  </si>
  <si>
    <t>4.1.2.2.02</t>
  </si>
  <si>
    <t>Asegurar el reporte oportuno de facturación eficiente de ingresos por las diferentes fuentes de financiamiento.</t>
  </si>
  <si>
    <t>4.1.2.2.03</t>
  </si>
  <si>
    <t>Rendir oportunamente  las informaciones concernientes a los indicadores de ingreso, facturación. nómina, deuda e ingresos de odontología</t>
  </si>
  <si>
    <t>4.1.2.2.04</t>
  </si>
  <si>
    <t>Reportar oportunamente las informaciones financieras que alimentan el sistema de indicadores, fundamentas en el registro sistemático de las transacciones sosteniendo la calidad del dato.</t>
  </si>
  <si>
    <t>4.1.2.2.05</t>
  </si>
  <si>
    <t>Reportar la ejecución presupuestaria consolidada de ingresos y egresos proveniente de las diferentes fuentes de financiamiento.</t>
  </si>
  <si>
    <t>En las ORS aplica  para sus registros y el seguimiento a los establecimientos</t>
  </si>
  <si>
    <t>4.1.2.2.06</t>
  </si>
  <si>
    <t>Cargar oportunamente las informaciones financieras cumpliendo con los criterios de calidad dispuestos por las normativas para que estén disponible a la ciudadanía.</t>
  </si>
  <si>
    <t>4.1.2.2.07</t>
  </si>
  <si>
    <t>Realizar el cierre de las operaciones del año fiscal de acuerdo con las normativas emitidas por la DIGECOG.</t>
  </si>
  <si>
    <t xml:space="preserve">4.1.2.3 Fortalecimiento de la Gestión Financiera de la Red </t>
  </si>
  <si>
    <t>4.1.2.3.01</t>
  </si>
  <si>
    <t>Elaboración de los Estados Financieros y sus notas de referencia.</t>
  </si>
  <si>
    <t>Estados Financieros</t>
  </si>
  <si>
    <t>4.1.2.3.02</t>
  </si>
  <si>
    <t>Crear un reporte de Análisis de Comportamiento de pago.</t>
  </si>
  <si>
    <t>4.1.2.3.03</t>
  </si>
  <si>
    <t>Relación de activo fijo</t>
  </si>
  <si>
    <t>Informe de Activo Fijo</t>
  </si>
  <si>
    <t>4.1.2.4 Fortalecimiento de los procesos de facturación de la Red SNS</t>
  </si>
  <si>
    <t>4.1.2.4.01</t>
  </si>
  <si>
    <t>Análisis del comportamiento de las objeciones médicas y administrativas</t>
  </si>
  <si>
    <t>4.1.2.4.02</t>
  </si>
  <si>
    <t>Elaboración de los planes de mejora para la disminución de las objeciones médicas, administrativas y el incremento de la facturación de los CEAS, en coordinación de los SRS los centros de salud.</t>
  </si>
  <si>
    <t>El plan de mejora</t>
  </si>
  <si>
    <t>4.1.2.4.03</t>
  </si>
  <si>
    <t>Seguimiento a la ejecución de planes de mejora para la disminución de las objeciones médicas, administrativas y el incremento de la facturación del CEA.</t>
  </si>
  <si>
    <t xml:space="preserve">AUDITIRIA MEDICA </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</si>
  <si>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</si>
  <si>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4.1.3.1 Implementación del Manual de Señalética e Identidad de la Red SNS</t>
  </si>
  <si>
    <t>4.1.3.1.01</t>
  </si>
  <si>
    <t>Implementación del Manual de Identidad Hospitalaria.</t>
  </si>
  <si>
    <t>El centro debe garantizar la disponibilidad de fondos para la implantación del manual (vía PACC2024).</t>
  </si>
  <si>
    <t>4.1.3.2 Fortalecimiento de la Transparencia Institucional</t>
  </si>
  <si>
    <t>4.1.3.2.01</t>
  </si>
  <si>
    <t xml:space="preserve">Reporte de las quejas, denuncias, reclamaciones y sugerencias (QDRS), recibidas mediante el Sistema 311, </t>
  </si>
  <si>
    <t>OAI</t>
  </si>
  <si>
    <t>Reporte Trimestral (Enviar OAI Sede Central). Valido para las que tengan responsable de acceso a la información (RAI)</t>
  </si>
  <si>
    <t>4.1.3.2.02</t>
  </si>
  <si>
    <t>Creación y socialización de la Matriz de Responsabilidad dirigida a los directores y encargado departamentales.</t>
  </si>
  <si>
    <t>Deben estar incluidos todos los directores, encargados oh personal encargado de suministrar las informaciones de la regional (Enviar OAI Sede Central). Valido para las que tengan responsable de acceso a la información (RAI)</t>
  </si>
  <si>
    <t>4.1.3.2.03</t>
  </si>
  <si>
    <t>Capacitación Sistema 311</t>
  </si>
  <si>
    <t>(Enviar OAI Sede Central). Valido para las que tengan responsable de acceso a la información (RAI)</t>
  </si>
  <si>
    <t>4.1.3.2.04</t>
  </si>
  <si>
    <t>Capacitación de Acceso a la Información Pública.</t>
  </si>
  <si>
    <t>Valido para las que tengan responsable de acceso a la información (RAI)</t>
  </si>
  <si>
    <t>4.1.3.3  Despliegue plan interconexión Red Pública de Servicios de Salud</t>
  </si>
  <si>
    <t>4.1.3.3.01</t>
  </si>
  <si>
    <t>Adquisición de insumos para la implementación del Plan intercomunicación Red Pública de Servicios de Salud.</t>
  </si>
  <si>
    <t>El centro debe garantizar la disponibilidad de fondos adquirir los insumos de implementación (vía PACC2024).</t>
  </si>
  <si>
    <t>4.1.3.3.02</t>
  </si>
  <si>
    <t xml:space="preserve"> Implementación del Plan intercomunicación Red Pública de Servicios de Salud.</t>
  </si>
  <si>
    <t>4.1.3.4 Despliegue Plan de Responsabilidad Social Institucional SNS</t>
  </si>
  <si>
    <t>4.1.3.4.01</t>
  </si>
  <si>
    <t>Diagnóstico  de impacto ambiental.</t>
  </si>
  <si>
    <t>Reporte de medición Huella de carbono (coordinado con el Comité de Gestión Ambiental Sectorial y Responsabilidad Social).</t>
  </si>
  <si>
    <t>4.1.3.4.02</t>
  </si>
  <si>
    <t>Campaña de sensibilización uso responsables agua y energía eléctrica.</t>
  </si>
  <si>
    <t>Briefing de campaña/ Publicaciones en medios sociales y en medios internos</t>
  </si>
  <si>
    <t>4.1.3.4.03</t>
  </si>
  <si>
    <t>Jornadas (reforestación / limpieza de costas / otras).</t>
  </si>
  <si>
    <t>Otros: Convocatoria y Publicaciones en medios sociales</t>
  </si>
  <si>
    <t>4.1.3.4.04</t>
  </si>
  <si>
    <t>Campaña de sociabilización sobre los derechos de las personas con discapacidad.</t>
  </si>
  <si>
    <t>Esta campaña debe terminar el 3 de diciembre (día de la discapacidad).</t>
  </si>
  <si>
    <t>4.1.3.4.05</t>
  </si>
  <si>
    <t>Jornadas para fomento de actividad física en los colaboradores.</t>
  </si>
  <si>
    <t xml:space="preserve">RELACIONES PUBLICAS / RECURSOS HUMANOS </t>
  </si>
  <si>
    <t xml:space="preserve">Hospital Universitario Maternidad Nuesta Señora de la Altagracia </t>
  </si>
  <si>
    <t>Papel Bond 20 81/2 x11</t>
  </si>
  <si>
    <t xml:space="preserve">Resma </t>
  </si>
  <si>
    <t>Papel Bond 20  8 1/2 x 13</t>
  </si>
  <si>
    <t xml:space="preserve">Papel Carbon </t>
  </si>
  <si>
    <t>cja</t>
  </si>
  <si>
    <t xml:space="preserve">Papel de Maquina para sumadora </t>
  </si>
  <si>
    <t>rollo</t>
  </si>
  <si>
    <t>Papel de Baño (higienico)</t>
  </si>
  <si>
    <t>fdo</t>
  </si>
  <si>
    <t>Papel Toalla ( servilleta Grandes)</t>
  </si>
  <si>
    <t>Post it 3x3</t>
  </si>
  <si>
    <t xml:space="preserve">Cajas </t>
  </si>
  <si>
    <t>Perforadora</t>
  </si>
  <si>
    <t>und</t>
  </si>
  <si>
    <t xml:space="preserve">Grapas </t>
  </si>
  <si>
    <t>Grapadoras</t>
  </si>
  <si>
    <t xml:space="preserve">Clip #1 pequeño </t>
  </si>
  <si>
    <t>Clip Jumbo</t>
  </si>
  <si>
    <t xml:space="preserve">Gancho </t>
  </si>
  <si>
    <t>Libreta Rayada 8 1/2x 11</t>
  </si>
  <si>
    <t xml:space="preserve">Lapiz Carbon </t>
  </si>
  <si>
    <t>Libro Record de 500pag.</t>
  </si>
  <si>
    <t xml:space="preserve">Corrector Liquido </t>
  </si>
  <si>
    <t>Cera  para Dedos</t>
  </si>
  <si>
    <t>Cajas</t>
  </si>
  <si>
    <t>Cintas de Empaque</t>
  </si>
  <si>
    <t xml:space="preserve">Cintas correctora  Nakajima </t>
  </si>
  <si>
    <t xml:space="preserve">Unidad </t>
  </si>
  <si>
    <t xml:space="preserve">Cintas Nakajima </t>
  </si>
  <si>
    <t>Cintas Panasonic</t>
  </si>
  <si>
    <t xml:space="preserve">Cintas transparente 3/4 grande </t>
  </si>
  <si>
    <t>Cintas doble cara</t>
  </si>
  <si>
    <t>Cartulinas</t>
  </si>
  <si>
    <t>Sobre en Blanco</t>
  </si>
  <si>
    <t>Sobre Manilla 8 1/2 x 11</t>
  </si>
  <si>
    <t>Sobre Manilla 9 x 12</t>
  </si>
  <si>
    <t>Sobre Manilla  14x17</t>
  </si>
  <si>
    <t>Sobre Manilla 14x14</t>
  </si>
  <si>
    <t>Sobre Manilla 11x14</t>
  </si>
  <si>
    <t>Sobre Manilla 10x12</t>
  </si>
  <si>
    <t>Sobre Manilla 8x10</t>
  </si>
  <si>
    <t>Resaltadores (marcadores florecentes)</t>
  </si>
  <si>
    <t xml:space="preserve">Saca Grapas </t>
  </si>
  <si>
    <t>Tintas de Sellos</t>
  </si>
  <si>
    <t xml:space="preserve">Tijeras </t>
  </si>
  <si>
    <t xml:space="preserve">Labels </t>
  </si>
  <si>
    <t xml:space="preserve">Gomitas </t>
  </si>
  <si>
    <t>Mascota</t>
  </si>
  <si>
    <t xml:space="preserve">Marcadores Grueso Azul </t>
  </si>
  <si>
    <t>Maskingtape</t>
  </si>
  <si>
    <t>Folders 8 1/2 X11</t>
  </si>
  <si>
    <t>caja</t>
  </si>
  <si>
    <t>Boligrafos Azul y Negros</t>
  </si>
  <si>
    <t>Egas</t>
  </si>
  <si>
    <t>Cristalizador de Pisos</t>
  </si>
  <si>
    <t>gls</t>
  </si>
  <si>
    <t>Cera Cruz Blanca p/pisos</t>
  </si>
  <si>
    <t xml:space="preserve">Brillo Finos </t>
  </si>
  <si>
    <t>libs</t>
  </si>
  <si>
    <t>Felpas</t>
  </si>
  <si>
    <t>Graduacion de medicos</t>
  </si>
  <si>
    <t/>
  </si>
  <si>
    <t>Dia de las secretarias</t>
  </si>
  <si>
    <t>Dia de las enfermeras</t>
  </si>
  <si>
    <t>Dia de la mujer</t>
  </si>
  <si>
    <t>Actuaciones artisticas</t>
  </si>
  <si>
    <t>Picaderas (Capacitaciones)</t>
  </si>
  <si>
    <t>Reconocimientos departamentales</t>
  </si>
  <si>
    <t>Fundas Plasticas rojas</t>
  </si>
  <si>
    <t>Fundas Plasticas rojas con logo</t>
  </si>
  <si>
    <t xml:space="preserve">Fundas negras </t>
  </si>
  <si>
    <t>Fundas negras con logo</t>
  </si>
  <si>
    <t xml:space="preserve">Cloro </t>
  </si>
  <si>
    <t>Detergente Solido</t>
  </si>
  <si>
    <t>sacos</t>
  </si>
  <si>
    <t>Recogedor de basura</t>
  </si>
  <si>
    <t>Suaper de Algodón</t>
  </si>
  <si>
    <t>Cloro Green</t>
  </si>
  <si>
    <t>Green Soft</t>
  </si>
  <si>
    <t>Green Wash</t>
  </si>
  <si>
    <t>Mistolin</t>
  </si>
  <si>
    <t>Estregadores verdes</t>
  </si>
  <si>
    <t xml:space="preserve">cj </t>
  </si>
  <si>
    <t xml:space="preserve">Fundas transparentes </t>
  </si>
  <si>
    <t>Pan</t>
  </si>
  <si>
    <t>Arroz</t>
  </si>
  <si>
    <t>Aceite comestible</t>
  </si>
  <si>
    <t>latas</t>
  </si>
  <si>
    <t xml:space="preserve">Salsa </t>
  </si>
  <si>
    <t>Leche liquida</t>
  </si>
  <si>
    <t>Leche en polvo</t>
  </si>
  <si>
    <t>Azucar</t>
  </si>
  <si>
    <t>Habichuelas</t>
  </si>
  <si>
    <t>Guandules</t>
  </si>
  <si>
    <t>Maiz dulce</t>
  </si>
  <si>
    <t>Tuna</t>
  </si>
  <si>
    <t xml:space="preserve">Fideos </t>
  </si>
  <si>
    <t>faldo</t>
  </si>
  <si>
    <t>JUGO</t>
  </si>
  <si>
    <t>Salami</t>
  </si>
  <si>
    <t>Res molida</t>
  </si>
  <si>
    <t>lbs</t>
  </si>
  <si>
    <t>Pechuga</t>
  </si>
  <si>
    <t>Huevo</t>
  </si>
  <si>
    <t>Muslo de pollo</t>
  </si>
  <si>
    <t>Chuleta</t>
  </si>
  <si>
    <t>Oxigeno liquido</t>
  </si>
  <si>
    <t>kg</t>
  </si>
  <si>
    <t>Gas</t>
  </si>
  <si>
    <t xml:space="preserve">Metropolitano </t>
  </si>
  <si>
    <t xml:space="preserve"> </t>
  </si>
  <si>
    <t xml:space="preserve">Hospital Universitario Maternidad Nuestra Señora de Altagracia </t>
  </si>
  <si>
    <t xml:space="preserve">Implementación del Modelo hospitalario y flujos de Asistencia Emergencias y Urgencias </t>
  </si>
  <si>
    <t xml:space="preserve">Socializacion e implementación del RAC-Triaje en las Salas de Emergencias Centros Hospitalarios </t>
  </si>
  <si>
    <t>Implementación del procedimiento para la entrega, recibo y reposicion de carro de paro</t>
  </si>
  <si>
    <t>Registro en el tablero de Indicadores de Gestión de las Salas de Emergencias de los Centros de Salud.</t>
  </si>
  <si>
    <t>Socialización de los procedimientos de traslado de pacientes</t>
  </si>
  <si>
    <t>1.1.5.1.03</t>
  </si>
  <si>
    <t>1.1.5.1.04</t>
  </si>
  <si>
    <t>1.1.5.1.05</t>
  </si>
  <si>
    <t xml:space="preserve">Los hospitales que no tienen carro de paro presentan una carta firmada por el director informando que no tienen carro de paro </t>
  </si>
  <si>
    <t>1.1.5.2  Redes de Servicios de Salud Resilientes a Emergencias de Salud Pública y Desastres Naturales mediante la Preparación y Respuesta de los Establecimientos.</t>
  </si>
  <si>
    <t>1.1.5.02.01</t>
  </si>
  <si>
    <t>Elaboración y/o actualización de los Planes de Emergencias y Desastres Hospitalarios</t>
  </si>
  <si>
    <t>Reunion del comité de emergencias para socializacion del plan Hospitalarios  Emergencias de salud publica y desastres naturales con el personal del hospital.</t>
  </si>
  <si>
    <t>Simulacro para probar la funcionabilidad de los  Planes de  Emergencias y Desastres Hospitalarios.</t>
  </si>
  <si>
    <t xml:space="preserve">Reunión con el Comite Hospitalario de Emergencias y Desastres para preparar el Operativo de Navidad y Año Nuevo comité de emergencias </t>
  </si>
  <si>
    <t>Reunión con el Comite Hospitalario de Emergencias y Desastres para preparar el Operativo de Semana Santa comité de emergencias</t>
  </si>
  <si>
    <t>Reunión con el Comite Hospitalario de Emergencias y Desastres para respuesta a Temporada Ciclonica y Eventos Hidrometeorologicos comité de emergencias</t>
  </si>
  <si>
    <t>Reunión con el Comite Hospitalario de Emergencias y Desastres para respuesta a alta demanda asistencial comité de emergencias</t>
  </si>
  <si>
    <t>1.1.5.02.02</t>
  </si>
  <si>
    <t>1.1.5.02.03</t>
  </si>
  <si>
    <t>1.1.5.02.04</t>
  </si>
  <si>
    <t>1.1.5.02.05</t>
  </si>
  <si>
    <t>1.1.5.02.06</t>
  </si>
  <si>
    <t>1.1.5.02.07</t>
  </si>
  <si>
    <t>1.2.1.2 Despliegue del Plan de Gestión Listas de Espera Quirúrgica en hospitales priorizados</t>
  </si>
  <si>
    <t xml:space="preserve">Gestión de la lista de espera quirúrgica </t>
  </si>
  <si>
    <t xml:space="preserve">Elaboración de plan de mejora para la disminución de lista de espera </t>
  </si>
  <si>
    <t xml:space="preserve">Utilizacion de la plataforma digital de lista de espera quirúrgica </t>
  </si>
  <si>
    <t>Registro digital</t>
  </si>
  <si>
    <r>
      <t xml:space="preserve">Seguimiento al cumplimiento de los indicadores SISCOMPRA CEAS </t>
    </r>
    <r>
      <rPr>
        <b/>
        <sz val="9"/>
        <color indexed="10"/>
        <rFont val="Calibri"/>
        <family val="2"/>
        <scheme val="minor"/>
      </rPr>
      <t>(si aplica)</t>
    </r>
  </si>
  <si>
    <t>Hojas de Supervision/Formularios de verificacion de Carro de paro (Apertura, Stock y Verificacion de desfibrilador)</t>
  </si>
  <si>
    <t>reporte</t>
  </si>
  <si>
    <t xml:space="preserve">PLANIFICACION </t>
  </si>
  <si>
    <t xml:space="preserve">CONSULTA EXTERNA </t>
  </si>
  <si>
    <t>PROGRAMA VIH</t>
  </si>
  <si>
    <t xml:space="preserve">BAJO LA SUPERVICION DEL DEPARTEMENTO DE CALIDAD </t>
  </si>
  <si>
    <t xml:space="preserve">BAJO LA SUPERVICION DE LA SUBDIRECCION MEDICA </t>
  </si>
  <si>
    <t>EMERGENCIA</t>
  </si>
  <si>
    <t>EMERGECIA</t>
  </si>
  <si>
    <t xml:space="preserve">EMERGENCIA / SEGURIDAD </t>
  </si>
  <si>
    <t xml:space="preserve">CAPACITACION / OBSTETRICIA/ PERINATO / CONSULTA EXTERNA/ ADOLESCENTE </t>
  </si>
  <si>
    <t xml:space="preserve">AUDITORIA MEDICA </t>
  </si>
  <si>
    <t xml:space="preserve">DEPARTEMENTO DE SALUD MENTAL </t>
  </si>
  <si>
    <t xml:space="preserve">ATENCION AL USUARIO /OBSTETRICIA </t>
  </si>
  <si>
    <t xml:space="preserve">UNIDAD DE CAPACITACION </t>
  </si>
  <si>
    <t xml:space="preserve">EN COORDINACION DEL CORDINADOR DE COMITÉ DE IAAS </t>
  </si>
  <si>
    <t xml:space="preserve">CAPACITACION / HOSTELERIA </t>
  </si>
  <si>
    <t xml:space="preserve">PLANIFICACION  / BIENES PATRIMOINIALES </t>
  </si>
  <si>
    <t xml:space="preserve">MANTENIMIENTO / ELECTROMEDICINA </t>
  </si>
  <si>
    <t xml:space="preserve">SUPERVICSADO POR EL DEPARAMENTO DE CALIDAD </t>
  </si>
  <si>
    <t xml:space="preserve">MONITOREO </t>
  </si>
  <si>
    <t xml:space="preserve">PLANIFICACION / ADMINISTRACION </t>
  </si>
  <si>
    <t xml:space="preserve">ADMINISTRACION / BIENES PATRIMOINIALES </t>
  </si>
  <si>
    <t xml:space="preserve">BAJO LA SUPERVICION DEL DEPARTEMENTO DE PLANICIACION </t>
  </si>
  <si>
    <t xml:space="preserve">ELECTROMEDICINA / PERINATO </t>
  </si>
  <si>
    <t xml:space="preserve">BAJO LA SUPERVICION EL DEPARTAMENTO DE PLANIFICACION </t>
  </si>
  <si>
    <t xml:space="preserve">SUB-DIRECCION MEDICA / PLANIFICACION </t>
  </si>
  <si>
    <t>BAJO LA SUPERVCION DE LA SUBDIRECCION MEDICA                                             (En todos los establecimientos de nivel especializado)</t>
  </si>
  <si>
    <t xml:space="preserve">BLOQUE -TOCO QUIRUGICO </t>
  </si>
  <si>
    <t xml:space="preserve">BAJO LA SUPERVIICON DEL DEPARTEMENTO DE PLANIFICACION </t>
  </si>
  <si>
    <t xml:space="preserve">BAJO LA SUPERVICION DEL DEPARTEMENTO DE PLANIFICACION </t>
  </si>
  <si>
    <t>COORDINADOR DE IAAS</t>
  </si>
  <si>
    <t xml:space="preserve">TECNOLOGIA / BIENES PATRIMONIALES </t>
  </si>
  <si>
    <t xml:space="preserve">ABMINISTRACION /AUDITORIA MEDICA  </t>
  </si>
  <si>
    <t xml:space="preserve">OBSTETRICIA / ADOLESCENTE </t>
  </si>
  <si>
    <t xml:space="preserve">RECURSOS HUMANOS / UNIDAD DE CAPACITACION Y DESEMPEÑO </t>
  </si>
  <si>
    <t xml:space="preserve">CALIDAD DE LOS SERVICIOS </t>
  </si>
  <si>
    <t>CON EL APOYO DE PLANIFICACION</t>
  </si>
  <si>
    <t xml:space="preserve">CON EL APOYO DE CAPACITACION </t>
  </si>
  <si>
    <t>CALIDAD DE LOS SERVICIOS /AUDITORIA MEDICA</t>
  </si>
  <si>
    <t>AUDITORIA MEDICA</t>
  </si>
  <si>
    <t>PLANIFICACION</t>
  </si>
  <si>
    <t xml:space="preserve">FACTURACION </t>
  </si>
  <si>
    <t xml:space="preserve">ADMINITRACION / FACTURACION </t>
  </si>
  <si>
    <t xml:space="preserve">Reporgramado desde Materno Infantil </t>
  </si>
  <si>
    <t>PERINATO</t>
  </si>
  <si>
    <t xml:space="preserve">No nos toca. </t>
  </si>
  <si>
    <t>Discusión de losMN  casos  evitables  en UCIN orriorizadas del Plan de reduccion MN equipo UCIN</t>
  </si>
  <si>
    <t>Informe por loa SRS Metropolitano del número de casos referidos a nido para angeles</t>
  </si>
  <si>
    <t>1.2.1.2.01</t>
  </si>
  <si>
    <t>1.2.1.2.02</t>
  </si>
  <si>
    <t>1.2.1.2.03</t>
  </si>
  <si>
    <t xml:space="preserve">Supervsion de la calidad de los servcios de la nutricion </t>
  </si>
  <si>
    <t>Formulario de calidad</t>
  </si>
  <si>
    <t>Listados de participantes</t>
  </si>
  <si>
    <t xml:space="preserve">Informe trimestral </t>
  </si>
  <si>
    <t xml:space="preserve">Desarrollo de los Planes de mejora apartir de los resultados de las evaluaciones de la calidad de los servcios de la nutricion </t>
  </si>
  <si>
    <t>Secciones de los comites Hospitalarios</t>
  </si>
  <si>
    <t xml:space="preserve">Repor </t>
  </si>
  <si>
    <t xml:space="preserve">Actas de Conformacion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</si>
</sst>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00;[Red]#,##0.00"/>
  </numFmts>
  <fonts count="48" x14ac:knownFonts="1">
    <font>
      <sz val="10"/>
      <name val="Arial"/>
    </font>
    <font>
      <sz val="11"/>
      <color theme="1"/>
      <name val="Calibri"/>
      <family val="2"/>
      <scheme val="minor"/>
    </font>
    <font>
      <sz val="11"/>
      <color theme="1"/>
      <name val="Calibri"/>
      <family val="2"/>
      <scheme val="minor"/>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color theme="0"/>
      <name val="Times New Roman"/>
      <family val="1"/>
    </font>
    <font>
      <sz val="10"/>
      <color theme="1"/>
      <name val="Calibri"/>
      <family val="2"/>
      <scheme val="minor"/>
    </font>
    <font>
      <sz val="11"/>
      <color theme="1"/>
      <name val="Times New Roman"/>
      <family val="1"/>
    </font>
    <font>
      <sz val="8"/>
      <color indexed="81"/>
      <name val="Tahoma"/>
      <family val="2"/>
    </font>
    <font>
      <sz val="9"/>
      <color theme="1"/>
      <name val="Calibri"/>
      <family val="2"/>
      <scheme val="minor"/>
    </font>
    <font>
      <sz val="10"/>
      <color theme="1"/>
      <name val="Tw Cen MT"/>
      <family val="2"/>
    </font>
    <font>
      <sz val="8"/>
      <name val="Arial"/>
      <family val="2"/>
    </font>
    <font>
      <sz val="9"/>
      <color rgb="FFFF0000"/>
      <name val="Calibri"/>
      <family val="2"/>
      <scheme val="minor"/>
    </font>
    <font>
      <sz val="9"/>
      <color theme="0"/>
      <name val="Calibri"/>
      <family val="2"/>
      <scheme val="minor"/>
    </font>
    <font>
      <sz val="9"/>
      <color rgb="FF242424"/>
      <name val="Calibri"/>
      <family val="2"/>
      <scheme val="minor"/>
    </font>
    <font>
      <b/>
      <sz val="9"/>
      <color indexed="10"/>
      <name val="Calibri"/>
      <family val="2"/>
      <scheme val="minor"/>
    </font>
    <font>
      <b/>
      <sz val="9"/>
      <color theme="1"/>
      <name val="Calibri"/>
      <family val="2"/>
      <scheme val="minor"/>
    </font>
    <font>
      <b/>
      <sz val="9"/>
      <color rgb="FFFF0000"/>
      <name val="Calibri"/>
      <family val="2"/>
      <scheme val="minor"/>
    </font>
    <font>
      <b/>
      <sz val="9"/>
      <color theme="0"/>
      <name val="Calibri"/>
      <family val="2"/>
      <scheme val="minor"/>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theme="4"/>
      </left>
      <right style="thin">
        <color theme="4"/>
      </right>
      <top/>
      <bottom style="thin">
        <color theme="4"/>
      </bottom>
      <diagonal/>
    </border>
  </borders>
  <cellStyleXfs count="10">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cellStyleXfs>
  <cellXfs count="510">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17" fillId="9" borderId="15" xfId="0" applyFont="1" applyFill="1" applyBorder="1" applyAlignment="1">
      <alignment vertical="top" wrapText="1"/>
    </xf>
    <xf numFmtId="0" fontId="18" fillId="9" borderId="15" xfId="0" applyFont="1" applyFill="1" applyBorder="1" applyProtection="1">
      <protection locked="0"/>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2" fillId="0" borderId="0" xfId="6"/>
    <xf numFmtId="0" fontId="31" fillId="0" borderId="0" xfId="4" applyFont="1" applyAlignment="1">
      <alignment vertical="center" wrapText="1"/>
    </xf>
    <xf numFmtId="0" fontId="2"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1" fontId="9" fillId="3" borderId="7" xfId="0" applyNumberFormat="1" applyFont="1" applyFill="1" applyBorder="1" applyAlignment="1">
      <alignment horizontal="center"/>
    </xf>
    <xf numFmtId="0" fontId="27"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36" fillId="9" borderId="0" xfId="0" applyFont="1" applyFill="1"/>
    <xf numFmtId="0" fontId="36" fillId="9" borderId="0" xfId="0" applyFont="1" applyFill="1" applyAlignment="1">
      <alignment horizontal="center" vertical="center"/>
    </xf>
    <xf numFmtId="0" fontId="36" fillId="9" borderId="0" xfId="0" applyFont="1" applyFill="1" applyAlignment="1">
      <alignment horizontal="left" vertical="center"/>
    </xf>
    <xf numFmtId="0" fontId="34" fillId="9" borderId="0" xfId="0" applyFont="1" applyFill="1" applyAlignment="1">
      <alignment horizontal="left" vertical="center"/>
    </xf>
    <xf numFmtId="0" fontId="36"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4" fontId="36" fillId="9" borderId="0" xfId="0" applyNumberFormat="1" applyFont="1" applyFill="1"/>
    <xf numFmtId="0" fontId="36" fillId="0" borderId="0" xfId="0" applyFont="1"/>
    <xf numFmtId="4" fontId="36" fillId="0" borderId="0" xfId="0" applyNumberFormat="1" applyFont="1"/>
    <xf numFmtId="0" fontId="8" fillId="11" borderId="18" xfId="0" applyFont="1" applyFill="1" applyBorder="1" applyAlignment="1">
      <alignment horizontal="center" vertical="center" wrapText="1"/>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5" fillId="9" borderId="0" xfId="0" applyFont="1" applyFill="1"/>
    <xf numFmtId="0" fontId="9" fillId="9" borderId="0" xfId="0" applyFont="1" applyFill="1"/>
    <xf numFmtId="0" fontId="16" fillId="15" borderId="7" xfId="4" applyFont="1" applyFill="1" applyBorder="1"/>
    <xf numFmtId="0" fontId="16" fillId="14" borderId="7" xfId="4" applyFont="1" applyFill="1" applyBorder="1" applyAlignment="1">
      <alignment vertical="top"/>
    </xf>
    <xf numFmtId="0" fontId="16" fillId="9" borderId="7" xfId="4"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7" fillId="9" borderId="7" xfId="4" applyFont="1" applyFill="1" applyBorder="1"/>
    <xf numFmtId="0" fontId="16" fillId="9" borderId="7" xfId="4" applyFont="1" applyFill="1" applyBorder="1"/>
    <xf numFmtId="0" fontId="17" fillId="9" borderId="7" xfId="4" applyFont="1" applyFill="1" applyBorder="1" applyAlignment="1">
      <alignment wrapText="1"/>
    </xf>
    <xf numFmtId="0" fontId="16" fillId="9" borderId="7" xfId="4" applyFont="1" applyFill="1" applyBorder="1" applyAlignment="1">
      <alignment vertical="top" wrapText="1"/>
    </xf>
    <xf numFmtId="0" fontId="17" fillId="9" borderId="15" xfId="4" applyFont="1" applyFill="1" applyBorder="1" applyAlignment="1">
      <alignment vertical="top" wrapText="1"/>
    </xf>
    <xf numFmtId="0" fontId="16" fillId="15" borderId="7" xfId="4" applyFont="1" applyFill="1" applyBorder="1" applyAlignment="1">
      <alignment vertical="center" wrapText="1"/>
    </xf>
    <xf numFmtId="0" fontId="16" fillId="14" borderId="7" xfId="4" applyFont="1" applyFill="1" applyBorder="1" applyAlignment="1">
      <alignment vertical="center" wrapText="1"/>
    </xf>
    <xf numFmtId="0" fontId="16" fillId="9" borderId="7" xfId="4" applyFont="1" applyFill="1" applyBorder="1" applyAlignment="1">
      <alignment vertical="center" wrapText="1"/>
    </xf>
    <xf numFmtId="0" fontId="17" fillId="9" borderId="7" xfId="4" applyFont="1" applyFill="1" applyBorder="1" applyAlignment="1">
      <alignment vertical="center" wrapText="1"/>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1" fillId="0" borderId="18" xfId="0" applyFont="1" applyBorder="1" applyAlignment="1">
      <alignment horizontal="left" vertical="top" wrapText="1"/>
    </xf>
    <xf numFmtId="0" fontId="11" fillId="0" borderId="18" xfId="0" applyFont="1" applyBorder="1" applyAlignment="1">
      <alignment horizontal="center" vertical="top" wrapText="1"/>
    </xf>
    <xf numFmtId="0" fontId="11" fillId="0" borderId="18" xfId="0" applyFont="1" applyBorder="1" applyAlignment="1">
      <alignment horizontal="left" vertical="center"/>
    </xf>
    <xf numFmtId="0" fontId="38" fillId="0" borderId="18" xfId="0" applyFont="1" applyBorder="1" applyAlignment="1">
      <alignment horizontal="left" vertical="center" wrapText="1"/>
    </xf>
    <xf numFmtId="0" fontId="8" fillId="11" borderId="5" xfId="8" applyFont="1" applyFill="1" applyBorder="1" applyAlignment="1">
      <alignment horizontal="center" textRotation="90" wrapText="1"/>
    </xf>
    <xf numFmtId="0" fontId="8" fillId="11" borderId="5" xfId="8" applyFont="1" applyFill="1" applyBorder="1" applyAlignment="1">
      <alignment horizontal="center" vertical="center" wrapText="1"/>
    </xf>
    <xf numFmtId="0" fontId="8" fillId="11" borderId="5" xfId="8" applyFont="1" applyFill="1" applyBorder="1" applyAlignment="1">
      <alignment horizontal="center" vertical="center"/>
    </xf>
    <xf numFmtId="0" fontId="10" fillId="6" borderId="6" xfId="8" applyFont="1" applyFill="1" applyBorder="1" applyAlignment="1">
      <alignment horizontal="left" vertical="top" wrapText="1"/>
    </xf>
    <xf numFmtId="0" fontId="10" fillId="6" borderId="6" xfId="8" applyFont="1" applyFill="1" applyBorder="1" applyAlignment="1">
      <alignment horizontal="center" vertical="top" wrapText="1"/>
    </xf>
    <xf numFmtId="0" fontId="10" fillId="6" borderId="6" xfId="8" applyFont="1" applyFill="1" applyBorder="1" applyAlignment="1">
      <alignment vertical="top" wrapText="1"/>
    </xf>
    <xf numFmtId="4" fontId="10" fillId="6" borderId="6" xfId="8" applyNumberFormat="1" applyFont="1" applyFill="1" applyBorder="1" applyAlignment="1">
      <alignment vertical="top" wrapText="1"/>
    </xf>
    <xf numFmtId="4" fontId="10" fillId="6" borderId="6" xfId="8" applyNumberFormat="1" applyFont="1" applyFill="1" applyBorder="1" applyAlignment="1">
      <alignment horizontal="right" vertical="top" wrapText="1"/>
    </xf>
    <xf numFmtId="0" fontId="10" fillId="2" borderId="7" xfId="8" applyFont="1" applyFill="1" applyBorder="1" applyAlignment="1">
      <alignment horizontal="left" vertical="top" wrapText="1"/>
    </xf>
    <xf numFmtId="0" fontId="10" fillId="2" borderId="7" xfId="8" applyFont="1" applyFill="1" applyBorder="1" applyAlignment="1">
      <alignment horizontal="center" vertical="top" wrapText="1"/>
    </xf>
    <xf numFmtId="0" fontId="10" fillId="9" borderId="7" xfId="8" applyFont="1" applyFill="1" applyBorder="1" applyAlignment="1">
      <alignment vertical="top" wrapText="1"/>
    </xf>
    <xf numFmtId="4" fontId="10" fillId="2" borderId="7" xfId="8" applyNumberFormat="1" applyFont="1" applyFill="1" applyBorder="1" applyAlignment="1">
      <alignment vertical="top" wrapText="1"/>
    </xf>
    <xf numFmtId="4" fontId="10" fillId="3" borderId="7" xfId="8" applyNumberFormat="1" applyFont="1" applyFill="1" applyBorder="1" applyAlignment="1">
      <alignment horizontal="right" vertical="top" wrapText="1"/>
    </xf>
    <xf numFmtId="0" fontId="11" fillId="2" borderId="7" xfId="8" applyFont="1" applyFill="1" applyBorder="1" applyAlignment="1">
      <alignment horizontal="left" vertical="top" wrapText="1"/>
    </xf>
    <xf numFmtId="0" fontId="11" fillId="2" borderId="7" xfId="8" applyFont="1" applyFill="1" applyBorder="1" applyAlignment="1">
      <alignment horizontal="center" vertical="top" wrapText="1"/>
    </xf>
    <xf numFmtId="0" fontId="11" fillId="9" borderId="7" xfId="8" applyFont="1" applyFill="1" applyBorder="1" applyAlignment="1">
      <alignment vertical="top" wrapText="1"/>
    </xf>
    <xf numFmtId="4" fontId="11" fillId="2" borderId="7" xfId="8" applyNumberFormat="1" applyFont="1" applyFill="1" applyBorder="1" applyAlignment="1" applyProtection="1">
      <alignment vertical="top" wrapText="1"/>
      <protection locked="0"/>
    </xf>
    <xf numFmtId="4" fontId="11" fillId="3" borderId="7" xfId="8" applyNumberFormat="1" applyFont="1" applyFill="1" applyBorder="1" applyAlignment="1">
      <alignment horizontal="right" vertical="top" wrapText="1"/>
    </xf>
    <xf numFmtId="0" fontId="10" fillId="6" borderId="7" xfId="8" applyFont="1" applyFill="1" applyBorder="1" applyAlignment="1">
      <alignment horizontal="left" vertical="top" wrapText="1"/>
    </xf>
    <xf numFmtId="0" fontId="10" fillId="6" borderId="7" xfId="8" applyFont="1" applyFill="1" applyBorder="1" applyAlignment="1">
      <alignment horizontal="center" vertical="top" wrapText="1"/>
    </xf>
    <xf numFmtId="0" fontId="10" fillId="6" borderId="7" xfId="8" applyFont="1" applyFill="1" applyBorder="1" applyAlignment="1">
      <alignment vertical="top" wrapText="1"/>
    </xf>
    <xf numFmtId="4" fontId="10" fillId="6" borderId="7" xfId="8" applyNumberFormat="1" applyFont="1" applyFill="1" applyBorder="1" applyAlignment="1">
      <alignment vertical="top" wrapText="1"/>
    </xf>
    <xf numFmtId="0" fontId="10" fillId="2" borderId="7" xfId="8" applyFont="1" applyFill="1" applyBorder="1" applyAlignment="1">
      <alignment vertical="top" wrapText="1"/>
    </xf>
    <xf numFmtId="4" fontId="10" fillId="3" borderId="7" xfId="8" applyNumberFormat="1" applyFont="1" applyFill="1" applyBorder="1" applyAlignment="1">
      <alignment vertical="top" wrapText="1"/>
    </xf>
    <xf numFmtId="0" fontId="11" fillId="9" borderId="7" xfId="8" applyFont="1" applyFill="1" applyBorder="1" applyAlignment="1">
      <alignment wrapText="1"/>
    </xf>
    <xf numFmtId="0" fontId="11" fillId="2" borderId="11" xfId="8" applyFont="1" applyFill="1" applyBorder="1" applyAlignment="1">
      <alignment horizontal="center" vertical="top" wrapText="1"/>
    </xf>
    <xf numFmtId="0" fontId="11" fillId="2" borderId="7" xfId="8" applyFont="1" applyFill="1" applyBorder="1" applyAlignment="1">
      <alignment vertical="top" wrapText="1"/>
    </xf>
    <xf numFmtId="4" fontId="10" fillId="2" borderId="12" xfId="8" applyNumberFormat="1" applyFont="1" applyFill="1" applyBorder="1" applyAlignment="1">
      <alignment vertical="top" wrapText="1"/>
    </xf>
    <xf numFmtId="0" fontId="9" fillId="11" borderId="5" xfId="8" applyFont="1" applyFill="1" applyBorder="1" applyAlignment="1">
      <alignment vertical="top" wrapText="1"/>
    </xf>
    <xf numFmtId="0" fontId="8" fillId="11" borderId="5" xfId="8" applyFont="1" applyFill="1" applyBorder="1" applyAlignment="1">
      <alignment vertical="top" wrapText="1"/>
    </xf>
    <xf numFmtId="4" fontId="8" fillId="11" borderId="5" xfId="8" applyNumberFormat="1" applyFont="1" applyFill="1" applyBorder="1" applyAlignment="1">
      <alignment vertical="top" wrapText="1"/>
    </xf>
    <xf numFmtId="0" fontId="1" fillId="9" borderId="0" xfId="8" applyFill="1" applyProtection="1">
      <protection locked="0"/>
    </xf>
    <xf numFmtId="0" fontId="1" fillId="9" borderId="0" xfId="8" applyFill="1"/>
    <xf numFmtId="0" fontId="1" fillId="0" borderId="0" xfId="8"/>
    <xf numFmtId="0" fontId="7" fillId="3" borderId="11" xfId="8" applyFont="1" applyFill="1" applyBorder="1" applyAlignment="1">
      <alignment horizontal="left" indent="2"/>
    </xf>
    <xf numFmtId="0" fontId="19" fillId="13" borderId="6" xfId="8" applyFont="1" applyFill="1" applyBorder="1" applyAlignment="1">
      <alignment vertical="top"/>
    </xf>
    <xf numFmtId="0" fontId="16" fillId="13" borderId="6" xfId="8" applyFont="1" applyFill="1" applyBorder="1" applyAlignment="1">
      <alignment horizontal="center" vertical="top"/>
    </xf>
    <xf numFmtId="0" fontId="16" fillId="13" borderId="6" xfId="8" applyFont="1" applyFill="1" applyBorder="1" applyAlignment="1">
      <alignment vertical="top"/>
    </xf>
    <xf numFmtId="164" fontId="16" fillId="13" borderId="6" xfId="9" applyNumberFormat="1" applyFont="1" applyFill="1" applyBorder="1" applyAlignment="1" applyProtection="1">
      <alignment vertical="top"/>
      <protection hidden="1"/>
    </xf>
    <xf numFmtId="0" fontId="19" fillId="15" borderId="7" xfId="8" applyFont="1" applyFill="1" applyBorder="1"/>
    <xf numFmtId="0" fontId="16" fillId="15" borderId="7" xfId="8" applyFont="1" applyFill="1" applyBorder="1" applyAlignment="1">
      <alignment horizontal="center"/>
    </xf>
    <xf numFmtId="0" fontId="16" fillId="15" borderId="7" xfId="8" applyFont="1" applyFill="1" applyBorder="1" applyAlignment="1">
      <alignment horizontal="center" vertical="top"/>
    </xf>
    <xf numFmtId="164" fontId="16" fillId="15" borderId="7" xfId="9" applyNumberFormat="1" applyFont="1" applyFill="1" applyBorder="1" applyAlignment="1" applyProtection="1">
      <alignment vertical="top"/>
      <protection hidden="1"/>
    </xf>
    <xf numFmtId="0" fontId="19" fillId="14" borderId="7" xfId="8" applyFont="1" applyFill="1" applyBorder="1" applyAlignment="1">
      <alignment vertical="top"/>
    </xf>
    <xf numFmtId="0" fontId="16" fillId="14" borderId="7" xfId="8" applyFont="1" applyFill="1" applyBorder="1" applyAlignment="1">
      <alignment horizontal="center" vertical="top"/>
    </xf>
    <xf numFmtId="164" fontId="16" fillId="14" borderId="7" xfId="9" applyNumberFormat="1" applyFont="1" applyFill="1" applyBorder="1" applyAlignment="1" applyProtection="1">
      <alignment vertical="top"/>
      <protection hidden="1"/>
    </xf>
    <xf numFmtId="0" fontId="19" fillId="9" borderId="7" xfId="8" applyFont="1" applyFill="1" applyBorder="1" applyAlignment="1">
      <alignment vertical="top"/>
    </xf>
    <xf numFmtId="0" fontId="16" fillId="9" borderId="7" xfId="8" applyFont="1" applyFill="1" applyBorder="1" applyAlignment="1">
      <alignment horizontal="center" vertical="top"/>
    </xf>
    <xf numFmtId="164" fontId="16" fillId="9" borderId="7" xfId="9" applyNumberFormat="1" applyFont="1" applyFill="1" applyBorder="1" applyAlignment="1" applyProtection="1">
      <alignment vertical="top"/>
      <protection hidden="1"/>
    </xf>
    <xf numFmtId="164" fontId="16" fillId="3" borderId="7" xfId="9" applyNumberFormat="1" applyFont="1" applyFill="1" applyBorder="1" applyAlignment="1" applyProtection="1">
      <alignment horizontal="right" vertical="top"/>
    </xf>
    <xf numFmtId="0" fontId="18" fillId="9" borderId="7" xfId="8" applyFont="1" applyFill="1" applyBorder="1" applyAlignment="1">
      <alignment vertical="top"/>
    </xf>
    <xf numFmtId="0" fontId="17" fillId="9" borderId="7" xfId="8" applyFont="1" applyFill="1" applyBorder="1" applyAlignment="1">
      <alignment horizontal="center" vertical="top"/>
    </xf>
    <xf numFmtId="0" fontId="17" fillId="9" borderId="7" xfId="8" applyFont="1" applyFill="1" applyBorder="1" applyAlignment="1">
      <alignment vertical="top"/>
    </xf>
    <xf numFmtId="164" fontId="17" fillId="9" borderId="7" xfId="9" applyNumberFormat="1" applyFont="1" applyFill="1" applyBorder="1" applyAlignment="1" applyProtection="1">
      <alignment vertical="top"/>
      <protection locked="0"/>
    </xf>
    <xf numFmtId="164" fontId="17" fillId="9" borderId="7" xfId="9" applyNumberFormat="1" applyFont="1" applyFill="1" applyBorder="1" applyAlignment="1" applyProtection="1">
      <alignment vertical="top"/>
    </xf>
    <xf numFmtId="164" fontId="17" fillId="3" borderId="7" xfId="9" applyNumberFormat="1" applyFont="1" applyFill="1" applyBorder="1" applyAlignment="1" applyProtection="1">
      <alignment horizontal="right" vertical="top"/>
    </xf>
    <xf numFmtId="164" fontId="17" fillId="9" borderId="7" xfId="9" applyNumberFormat="1" applyFont="1" applyFill="1" applyBorder="1" applyAlignment="1" applyProtection="1">
      <alignment vertical="top"/>
      <protection hidden="1"/>
    </xf>
    <xf numFmtId="164" fontId="17" fillId="3" borderId="7" xfId="9" applyNumberFormat="1" applyFont="1" applyFill="1" applyBorder="1" applyAlignment="1" applyProtection="1">
      <alignment horizontal="right" vertical="top"/>
      <protection hidden="1"/>
    </xf>
    <xf numFmtId="0" fontId="16" fillId="9" borderId="7" xfId="8" applyFont="1" applyFill="1" applyBorder="1" applyAlignment="1">
      <alignment vertical="top"/>
    </xf>
    <xf numFmtId="0" fontId="18" fillId="9" borderId="7" xfId="8" applyFont="1" applyFill="1" applyBorder="1"/>
    <xf numFmtId="164" fontId="16" fillId="9" borderId="7" xfId="9" applyNumberFormat="1" applyFont="1" applyFill="1" applyBorder="1" applyAlignment="1" applyProtection="1">
      <alignment vertical="top"/>
    </xf>
    <xf numFmtId="164" fontId="16" fillId="3" borderId="7" xfId="9" applyNumberFormat="1" applyFont="1" applyFill="1" applyBorder="1" applyAlignment="1" applyProtection="1">
      <alignment horizontal="right" vertical="top"/>
      <protection hidden="1"/>
    </xf>
    <xf numFmtId="0" fontId="19" fillId="9" borderId="7" xfId="8" applyFont="1" applyFill="1" applyBorder="1"/>
    <xf numFmtId="164" fontId="16" fillId="14" borderId="7" xfId="9" applyNumberFormat="1" applyFont="1" applyFill="1" applyBorder="1" applyAlignment="1" applyProtection="1">
      <alignment vertical="top"/>
    </xf>
    <xf numFmtId="164" fontId="16" fillId="14" borderId="7" xfId="9" applyNumberFormat="1" applyFont="1" applyFill="1" applyBorder="1" applyAlignment="1" applyProtection="1">
      <alignment horizontal="right" vertical="top"/>
      <protection hidden="1"/>
    </xf>
    <xf numFmtId="0" fontId="17" fillId="9" borderId="7" xfId="8" applyFont="1" applyFill="1" applyBorder="1" applyAlignment="1">
      <alignment vertical="top" wrapText="1"/>
    </xf>
    <xf numFmtId="0" fontId="17" fillId="9" borderId="7" xfId="8" applyFont="1" applyFill="1" applyBorder="1" applyAlignment="1">
      <alignment horizontal="center" vertical="top" wrapText="1"/>
    </xf>
    <xf numFmtId="164" fontId="16" fillId="9" borderId="7" xfId="9" applyNumberFormat="1" applyFont="1" applyFill="1" applyBorder="1" applyAlignment="1" applyProtection="1">
      <alignment vertical="top"/>
      <protection locked="0"/>
    </xf>
    <xf numFmtId="164" fontId="16" fillId="15" borderId="7" xfId="9" applyNumberFormat="1" applyFont="1" applyFill="1" applyBorder="1" applyAlignment="1" applyProtection="1">
      <alignment horizontal="right" vertical="top"/>
      <protection hidden="1"/>
    </xf>
    <xf numFmtId="0" fontId="18" fillId="9" borderId="15" xfId="8" applyFont="1" applyFill="1" applyBorder="1" applyAlignment="1">
      <alignment vertical="top"/>
    </xf>
    <xf numFmtId="0" fontId="17" fillId="9" borderId="15" xfId="8" applyFont="1" applyFill="1" applyBorder="1" applyAlignment="1">
      <alignment horizontal="center" vertical="top"/>
    </xf>
    <xf numFmtId="43" fontId="18" fillId="9" borderId="15" xfId="5" applyFont="1" applyFill="1" applyBorder="1" applyProtection="1">
      <protection locked="0"/>
    </xf>
    <xf numFmtId="164" fontId="17" fillId="9" borderId="15" xfId="9" applyNumberFormat="1" applyFont="1" applyFill="1" applyBorder="1" applyAlignment="1" applyProtection="1">
      <alignment vertical="center"/>
      <protection hidden="1"/>
    </xf>
    <xf numFmtId="164" fontId="17" fillId="3" borderId="15" xfId="9" applyNumberFormat="1" applyFont="1" applyFill="1" applyBorder="1" applyAlignment="1" applyProtection="1">
      <alignment horizontal="right" vertical="center"/>
      <protection hidden="1"/>
    </xf>
    <xf numFmtId="0" fontId="19" fillId="13" borderId="6" xfId="8" applyFont="1" applyFill="1" applyBorder="1" applyAlignment="1">
      <alignment vertical="center"/>
    </xf>
    <xf numFmtId="0" fontId="16" fillId="13" borderId="6" xfId="8" applyFont="1" applyFill="1" applyBorder="1" applyAlignment="1">
      <alignment horizontal="center" vertical="center"/>
    </xf>
    <xf numFmtId="0" fontId="16" fillId="13" borderId="6" xfId="8" applyFont="1" applyFill="1" applyBorder="1" applyAlignment="1">
      <alignment vertical="center" wrapText="1"/>
    </xf>
    <xf numFmtId="164" fontId="16" fillId="13" borderId="6" xfId="9" applyNumberFormat="1" applyFont="1" applyFill="1" applyBorder="1" applyAlignment="1" applyProtection="1">
      <alignment vertical="center"/>
      <protection hidden="1"/>
    </xf>
    <xf numFmtId="0" fontId="19" fillId="15" borderId="7" xfId="8" applyFont="1" applyFill="1" applyBorder="1" applyAlignment="1">
      <alignment vertical="center"/>
    </xf>
    <xf numFmtId="0" fontId="16" fillId="15" borderId="7" xfId="8" applyFont="1" applyFill="1" applyBorder="1" applyAlignment="1">
      <alignment horizontal="center" vertical="center"/>
    </xf>
    <xf numFmtId="164" fontId="16" fillId="15" borderId="7" xfId="9" applyNumberFormat="1" applyFont="1" applyFill="1" applyBorder="1" applyAlignment="1" applyProtection="1">
      <alignment vertical="center"/>
      <protection hidden="1"/>
    </xf>
    <xf numFmtId="0" fontId="19" fillId="14" borderId="7" xfId="8" applyFont="1" applyFill="1" applyBorder="1" applyAlignment="1">
      <alignment vertical="center"/>
    </xf>
    <xf numFmtId="0" fontId="16" fillId="14" borderId="7" xfId="8" applyFont="1" applyFill="1" applyBorder="1" applyAlignment="1">
      <alignment horizontal="center" vertical="center"/>
    </xf>
    <xf numFmtId="164" fontId="16" fillId="14" borderId="7" xfId="9" applyNumberFormat="1" applyFont="1" applyFill="1" applyBorder="1" applyAlignment="1" applyProtection="1">
      <alignment vertical="center"/>
      <protection hidden="1"/>
    </xf>
    <xf numFmtId="0" fontId="19" fillId="9" borderId="7" xfId="8" applyFont="1" applyFill="1" applyBorder="1" applyAlignment="1">
      <alignment vertical="center"/>
    </xf>
    <xf numFmtId="0" fontId="16" fillId="9" borderId="7" xfId="8" applyFont="1" applyFill="1" applyBorder="1" applyAlignment="1">
      <alignment horizontal="center" vertical="center"/>
    </xf>
    <xf numFmtId="164" fontId="16" fillId="9" borderId="7" xfId="9" applyNumberFormat="1" applyFont="1" applyFill="1" applyBorder="1" applyAlignment="1" applyProtection="1">
      <alignment vertical="center"/>
      <protection hidden="1"/>
    </xf>
    <xf numFmtId="0" fontId="18" fillId="9" borderId="7" xfId="8" applyFont="1" applyFill="1" applyBorder="1" applyAlignment="1">
      <alignment vertical="center"/>
    </xf>
    <xf numFmtId="0" fontId="17" fillId="9" borderId="7" xfId="8" applyFont="1" applyFill="1" applyBorder="1" applyAlignment="1">
      <alignment horizontal="center" vertical="center"/>
    </xf>
    <xf numFmtId="0" fontId="17" fillId="9" borderId="7" xfId="8" applyFont="1" applyFill="1" applyBorder="1" applyAlignment="1">
      <alignment vertical="center" wrapText="1"/>
    </xf>
    <xf numFmtId="164" fontId="17" fillId="9" borderId="7" xfId="9" applyNumberFormat="1" applyFont="1" applyFill="1" applyBorder="1" applyAlignment="1" applyProtection="1">
      <alignment vertical="center"/>
      <protection locked="0"/>
    </xf>
    <xf numFmtId="0" fontId="18" fillId="0" borderId="7" xfId="8" applyFont="1" applyBorder="1" applyAlignment="1">
      <alignment vertical="center"/>
    </xf>
    <xf numFmtId="0" fontId="17" fillId="0" borderId="7" xfId="8" applyFont="1" applyBorder="1" applyAlignment="1">
      <alignment horizontal="center" vertical="center"/>
    </xf>
    <xf numFmtId="164" fontId="17" fillId="9" borderId="7" xfId="9" applyNumberFormat="1" applyFont="1" applyFill="1" applyBorder="1" applyAlignment="1" applyProtection="1">
      <alignment vertical="center"/>
    </xf>
    <xf numFmtId="0" fontId="16" fillId="9" borderId="7" xfId="8" applyFont="1" applyFill="1" applyBorder="1" applyAlignment="1">
      <alignment vertical="center" wrapText="1"/>
    </xf>
    <xf numFmtId="164" fontId="16" fillId="9" borderId="7" xfId="9" applyNumberFormat="1" applyFont="1" applyFill="1" applyBorder="1" applyAlignment="1" applyProtection="1">
      <alignment vertical="center"/>
      <protection locked="0"/>
    </xf>
    <xf numFmtId="164" fontId="16" fillId="9" borderId="7" xfId="9" applyNumberFormat="1" applyFont="1" applyFill="1" applyBorder="1" applyAlignment="1" applyProtection="1">
      <alignment vertical="center"/>
    </xf>
    <xf numFmtId="164" fontId="17" fillId="9" borderId="7" xfId="9" applyNumberFormat="1" applyFont="1" applyFill="1" applyBorder="1" applyAlignment="1" applyProtection="1">
      <alignment vertical="center"/>
      <protection hidden="1"/>
    </xf>
    <xf numFmtId="164" fontId="16" fillId="14" borderId="7" xfId="9" applyNumberFormat="1" applyFont="1" applyFill="1" applyBorder="1" applyAlignment="1" applyProtection="1">
      <alignment horizontal="right" vertical="center"/>
      <protection hidden="1"/>
    </xf>
    <xf numFmtId="0" fontId="17" fillId="9" borderId="7" xfId="8" applyFont="1" applyFill="1" applyBorder="1" applyAlignment="1">
      <alignment horizontal="center" vertical="center" wrapText="1"/>
    </xf>
    <xf numFmtId="0" fontId="16" fillId="9" borderId="7" xfId="8" applyFont="1" applyFill="1" applyBorder="1" applyAlignment="1">
      <alignment vertical="center"/>
    </xf>
    <xf numFmtId="0" fontId="17" fillId="9" borderId="7" xfId="8" applyFont="1" applyFill="1" applyBorder="1" applyAlignment="1">
      <alignment vertical="center"/>
    </xf>
    <xf numFmtId="164" fontId="16" fillId="15" borderId="7" xfId="9" applyNumberFormat="1" applyFont="1" applyFill="1" applyBorder="1" applyAlignment="1" applyProtection="1">
      <alignment horizontal="right" vertical="center"/>
      <protection hidden="1"/>
    </xf>
    <xf numFmtId="4" fontId="1" fillId="9" borderId="0" xfId="8" applyNumberFormat="1" applyFill="1" applyProtection="1">
      <protection locked="0"/>
    </xf>
    <xf numFmtId="0" fontId="39" fillId="0" borderId="18" xfId="0" applyFont="1" applyBorder="1" applyAlignment="1" applyProtection="1">
      <alignment horizontal="left" vertical="center" wrapText="1"/>
      <protection locked="0"/>
    </xf>
    <xf numFmtId="0" fontId="11" fillId="0" borderId="0" xfId="7" applyFont="1" applyAlignment="1">
      <alignment vertical="center"/>
    </xf>
    <xf numFmtId="0" fontId="11" fillId="0" borderId="0" xfId="7" applyFont="1" applyAlignment="1">
      <alignment horizontal="center" vertical="center"/>
    </xf>
    <xf numFmtId="0" fontId="11" fillId="0" borderId="0" xfId="7" applyFont="1" applyAlignment="1">
      <alignment horizontal="left" vertical="top"/>
    </xf>
    <xf numFmtId="0" fontId="41" fillId="0" borderId="0" xfId="7" applyFont="1" applyAlignment="1">
      <alignment vertical="center"/>
    </xf>
    <xf numFmtId="0" fontId="42" fillId="0" borderId="0" xfId="7" applyFont="1" applyAlignment="1">
      <alignment horizontal="center" vertical="center"/>
    </xf>
    <xf numFmtId="49" fontId="11" fillId="0" borderId="0" xfId="7" applyNumberFormat="1" applyFont="1" applyAlignment="1">
      <alignment horizontal="center" vertical="center"/>
    </xf>
    <xf numFmtId="0" fontId="10" fillId="4" borderId="0" xfId="7" applyFont="1" applyFill="1" applyAlignment="1">
      <alignment horizontal="left"/>
    </xf>
    <xf numFmtId="0" fontId="42" fillId="0" borderId="0" xfId="7" applyFont="1" applyAlignment="1">
      <alignment horizontal="left" vertical="top"/>
    </xf>
    <xf numFmtId="0" fontId="42" fillId="0" borderId="0" xfId="7" applyFont="1" applyAlignment="1">
      <alignment vertical="center"/>
    </xf>
    <xf numFmtId="0" fontId="38" fillId="0" borderId="0" xfId="7" applyFont="1" applyAlignment="1">
      <alignment vertical="center"/>
    </xf>
    <xf numFmtId="0" fontId="10" fillId="8" borderId="0" xfId="7" applyFont="1" applyFill="1" applyAlignment="1">
      <alignment horizontal="left"/>
    </xf>
    <xf numFmtId="0" fontId="10" fillId="11" borderId="18" xfId="0" applyFont="1" applyFill="1" applyBorder="1" applyAlignment="1">
      <alignment horizontal="left" vertical="center" wrapText="1"/>
    </xf>
    <xf numFmtId="0" fontId="10" fillId="11" borderId="18" xfId="0" applyFont="1" applyFill="1" applyBorder="1" applyAlignment="1">
      <alignment horizontal="center" vertical="center" wrapText="1"/>
    </xf>
    <xf numFmtId="0" fontId="10" fillId="11" borderId="18" xfId="0" applyFont="1" applyFill="1" applyBorder="1" applyAlignment="1">
      <alignment horizontal="left" vertical="top" wrapText="1"/>
    </xf>
    <xf numFmtId="0" fontId="11"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11" fillId="0" borderId="18" xfId="0" applyFont="1" applyBorder="1" applyAlignment="1">
      <alignment horizontal="center" vertical="center" wrapText="1"/>
    </xf>
    <xf numFmtId="0" fontId="11" fillId="0" borderId="18" xfId="0" applyFont="1" applyBorder="1" applyAlignment="1">
      <alignment horizontal="left" vertical="center" wrapText="1"/>
    </xf>
    <xf numFmtId="1" fontId="11" fillId="0" borderId="18" xfId="0" applyNumberFormat="1" applyFont="1" applyBorder="1" applyAlignment="1">
      <alignment horizontal="center" vertical="center" wrapText="1"/>
    </xf>
    <xf numFmtId="1" fontId="11" fillId="0" borderId="18" xfId="0" applyNumberFormat="1" applyFont="1" applyBorder="1" applyAlignment="1">
      <alignment horizontal="center" vertical="center"/>
    </xf>
    <xf numFmtId="1" fontId="10" fillId="0" borderId="18" xfId="0" applyNumberFormat="1" applyFont="1" applyBorder="1" applyAlignment="1">
      <alignment horizontal="center" vertical="center"/>
    </xf>
    <xf numFmtId="0" fontId="11" fillId="0" borderId="18" xfId="0" applyFont="1" applyBorder="1" applyAlignment="1">
      <alignment horizontal="center" vertical="center"/>
    </xf>
    <xf numFmtId="0" fontId="11" fillId="0" borderId="18" xfId="0" applyFont="1" applyBorder="1" applyAlignment="1">
      <alignment horizontal="left" vertical="top"/>
    </xf>
    <xf numFmtId="0" fontId="11" fillId="9" borderId="18" xfId="0" applyFont="1" applyFill="1" applyBorder="1" applyAlignment="1">
      <alignment horizontal="left" vertical="top" wrapText="1"/>
    </xf>
    <xf numFmtId="0" fontId="11" fillId="9" borderId="18" xfId="0" applyFont="1" applyFill="1" applyBorder="1" applyAlignment="1">
      <alignment horizontal="left" vertical="center" wrapText="1"/>
    </xf>
    <xf numFmtId="0" fontId="11" fillId="9" borderId="18" xfId="0" applyFont="1" applyFill="1" applyBorder="1" applyAlignment="1">
      <alignment horizontal="center" vertical="center" wrapText="1"/>
    </xf>
    <xf numFmtId="1" fontId="11" fillId="9" borderId="18" xfId="0" applyNumberFormat="1" applyFont="1" applyFill="1" applyBorder="1" applyAlignment="1">
      <alignment horizontal="center" vertical="center"/>
    </xf>
    <xf numFmtId="1" fontId="10" fillId="9" borderId="18" xfId="0" applyNumberFormat="1" applyFont="1" applyFill="1" applyBorder="1" applyAlignment="1">
      <alignment horizontal="center" vertical="center"/>
    </xf>
    <xf numFmtId="0" fontId="11" fillId="9" borderId="0" xfId="0" applyFont="1" applyFill="1" applyAlignment="1">
      <alignment vertical="center"/>
    </xf>
    <xf numFmtId="0" fontId="43" fillId="0" borderId="18" xfId="0" applyFont="1" applyBorder="1" applyAlignment="1">
      <alignment horizontal="left" vertical="center" wrapText="1"/>
    </xf>
    <xf numFmtId="0" fontId="43" fillId="0" borderId="18" xfId="0" applyFont="1" applyBorder="1" applyAlignment="1">
      <alignment horizontal="left" vertical="top" wrapText="1"/>
    </xf>
    <xf numFmtId="0" fontId="38" fillId="0" borderId="18" xfId="0" applyFont="1" applyBorder="1" applyAlignment="1" applyProtection="1">
      <alignment horizontal="left" vertical="center" wrapText="1"/>
      <protection locked="0"/>
    </xf>
    <xf numFmtId="1" fontId="38" fillId="0" borderId="18" xfId="0" applyNumberFormat="1" applyFont="1" applyBorder="1" applyAlignment="1" applyProtection="1">
      <alignment horizontal="center" vertical="center" wrapText="1"/>
      <protection locked="0"/>
    </xf>
    <xf numFmtId="1" fontId="38" fillId="0" borderId="18" xfId="0" applyNumberFormat="1" applyFont="1" applyBorder="1" applyAlignment="1" applyProtection="1">
      <alignment horizontal="center" vertical="center"/>
      <protection locked="0"/>
    </xf>
    <xf numFmtId="0" fontId="11" fillId="0" borderId="18" xfId="0" applyFont="1" applyBorder="1" applyAlignment="1" applyProtection="1">
      <alignment horizontal="left" vertical="center" wrapText="1"/>
      <protection locked="0"/>
    </xf>
    <xf numFmtId="1" fontId="11" fillId="0" borderId="18" xfId="0" applyNumberFormat="1" applyFont="1" applyBorder="1" applyAlignment="1" applyProtection="1">
      <alignment horizontal="center" vertical="center" wrapText="1"/>
      <protection locked="0"/>
    </xf>
    <xf numFmtId="0" fontId="38" fillId="9" borderId="18" xfId="0" applyFont="1" applyFill="1" applyBorder="1" applyAlignment="1">
      <alignment horizontal="left" vertical="center" wrapText="1"/>
    </xf>
    <xf numFmtId="0" fontId="38" fillId="41" borderId="18" xfId="0" applyFont="1" applyFill="1" applyBorder="1" applyAlignment="1">
      <alignment horizontal="left" vertical="center" wrapText="1"/>
    </xf>
    <xf numFmtId="1" fontId="38" fillId="0" borderId="18" xfId="0" applyNumberFormat="1" applyFont="1" applyBorder="1" applyAlignment="1" applyProtection="1">
      <alignment horizontal="left" vertical="center" wrapText="1"/>
      <protection locked="0"/>
    </xf>
    <xf numFmtId="0" fontId="38" fillId="9" borderId="23" xfId="0" applyFont="1" applyFill="1" applyBorder="1" applyAlignment="1">
      <alignment horizontal="left" vertical="center" wrapText="1"/>
    </xf>
    <xf numFmtId="1" fontId="38" fillId="0" borderId="18" xfId="0" applyNumberFormat="1" applyFont="1" applyBorder="1" applyAlignment="1" applyProtection="1">
      <alignment horizontal="left" vertical="center"/>
      <protection locked="0"/>
    </xf>
    <xf numFmtId="0" fontId="11" fillId="9" borderId="18" xfId="0" applyFont="1" applyFill="1" applyBorder="1" applyAlignment="1">
      <alignment horizontal="left" vertical="top"/>
    </xf>
    <xf numFmtId="0" fontId="43" fillId="0" borderId="18" xfId="0" applyFont="1" applyBorder="1" applyAlignment="1">
      <alignment horizontal="left" vertical="top"/>
    </xf>
    <xf numFmtId="0" fontId="38" fillId="0" borderId="18" xfId="0" applyFont="1" applyBorder="1" applyAlignment="1">
      <alignment horizontal="center" vertical="center" wrapText="1"/>
    </xf>
    <xf numFmtId="0" fontId="11" fillId="9" borderId="18" xfId="0" applyFont="1" applyFill="1" applyBorder="1" applyAlignment="1">
      <alignment horizontal="center" vertical="center"/>
    </xf>
    <xf numFmtId="0" fontId="41" fillId="9" borderId="0" xfId="0" applyFont="1" applyFill="1" applyAlignment="1">
      <alignment vertical="center"/>
    </xf>
    <xf numFmtId="0" fontId="42" fillId="9" borderId="0" xfId="0" applyFont="1" applyFill="1" applyAlignment="1">
      <alignment vertical="center"/>
    </xf>
    <xf numFmtId="0" fontId="38" fillId="0" borderId="18" xfId="0" applyFont="1" applyBorder="1" applyAlignment="1">
      <alignment horizontal="center" vertical="center"/>
    </xf>
    <xf numFmtId="0" fontId="38" fillId="0" borderId="18" xfId="0" applyFont="1" applyBorder="1" applyAlignment="1">
      <alignment horizontal="left" vertical="top" wrapText="1"/>
    </xf>
    <xf numFmtId="0" fontId="45" fillId="0" borderId="18" xfId="0" applyFont="1" applyBorder="1" applyAlignment="1">
      <alignment horizontal="left" vertical="center" wrapText="1"/>
    </xf>
    <xf numFmtId="0" fontId="45" fillId="0" borderId="18" xfId="0" applyFont="1" applyBorder="1" applyAlignment="1">
      <alignment horizontal="left" vertical="center"/>
    </xf>
    <xf numFmtId="0" fontId="45" fillId="0" borderId="18" xfId="0" applyFont="1" applyBorder="1" applyAlignment="1">
      <alignment horizontal="center" vertical="center"/>
    </xf>
    <xf numFmtId="0" fontId="45" fillId="0" borderId="18" xfId="0" applyFont="1" applyBorder="1" applyAlignment="1">
      <alignment horizontal="left" vertical="top" wrapText="1"/>
    </xf>
    <xf numFmtId="0" fontId="45" fillId="0" borderId="18" xfId="0" applyFont="1" applyBorder="1" applyAlignment="1">
      <alignment horizontal="left" vertical="top"/>
    </xf>
    <xf numFmtId="0" fontId="10" fillId="0" borderId="0" xfId="0" applyFont="1" applyAlignment="1">
      <alignment vertical="center"/>
    </xf>
    <xf numFmtId="0" fontId="46" fillId="0" borderId="0" xfId="0" applyFont="1" applyAlignment="1">
      <alignment vertical="center"/>
    </xf>
    <xf numFmtId="0" fontId="47" fillId="0" borderId="0" xfId="0" applyFont="1" applyAlignment="1">
      <alignment vertical="center"/>
    </xf>
    <xf numFmtId="0" fontId="42" fillId="0" borderId="0" xfId="0" applyFont="1" applyAlignment="1">
      <alignment horizontal="left" vertical="center"/>
    </xf>
    <xf numFmtId="0" fontId="42"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top"/>
    </xf>
    <xf numFmtId="0" fontId="42" fillId="0" borderId="0" xfId="7" applyFont="1" applyAlignment="1">
      <alignment horizontal="left" vertical="center"/>
    </xf>
    <xf numFmtId="0" fontId="38" fillId="0" borderId="0" xfId="7" applyFont="1" applyAlignment="1">
      <alignment horizontal="left" vertical="center"/>
    </xf>
    <xf numFmtId="0" fontId="38" fillId="0" borderId="0" xfId="7" applyFont="1" applyAlignment="1">
      <alignment horizontal="center" vertical="center"/>
    </xf>
    <xf numFmtId="0" fontId="38" fillId="9" borderId="28" xfId="0" applyFont="1" applyFill="1" applyBorder="1" applyAlignment="1">
      <alignment horizontal="left" vertical="center" wrapText="1"/>
    </xf>
    <xf numFmtId="0" fontId="11" fillId="0" borderId="0" xfId="0" applyFont="1" applyAlignment="1">
      <alignment horizontal="left" vertical="center" wrapText="1"/>
    </xf>
    <xf numFmtId="0" fontId="11" fillId="9" borderId="18" xfId="0" applyFont="1" applyFill="1" applyBorder="1" applyAlignment="1">
      <alignment horizontal="left" vertical="center"/>
    </xf>
    <xf numFmtId="1" fontId="11" fillId="9" borderId="18" xfId="0" applyNumberFormat="1" applyFont="1" applyFill="1" applyBorder="1" applyAlignment="1">
      <alignment horizontal="center" vertical="center" wrapText="1"/>
    </xf>
    <xf numFmtId="1" fontId="38" fillId="9" borderId="18" xfId="0" applyNumberFormat="1" applyFont="1" applyFill="1" applyBorder="1" applyAlignment="1" applyProtection="1">
      <alignment horizontal="center" vertical="center" wrapText="1"/>
      <protection locked="0"/>
    </xf>
    <xf numFmtId="1" fontId="11" fillId="9" borderId="18" xfId="0" applyNumberFormat="1" applyFont="1" applyFill="1" applyBorder="1" applyAlignment="1" applyProtection="1">
      <alignment horizontal="center" vertical="center" wrapText="1"/>
      <protection locked="0"/>
    </xf>
    <xf numFmtId="1" fontId="38" fillId="9" borderId="18" xfId="0" applyNumberFormat="1" applyFont="1" applyFill="1" applyBorder="1" applyAlignment="1" applyProtection="1">
      <alignment horizontal="left" vertical="center" wrapText="1"/>
      <protection locked="0"/>
    </xf>
    <xf numFmtId="0" fontId="38" fillId="9" borderId="18" xfId="0" applyFont="1" applyFill="1" applyBorder="1" applyAlignment="1">
      <alignment horizontal="center" vertical="center" wrapText="1"/>
    </xf>
    <xf numFmtId="0" fontId="38" fillId="9" borderId="18" xfId="0" applyFont="1" applyFill="1" applyBorder="1" applyAlignment="1">
      <alignment horizontal="center" vertical="center"/>
    </xf>
    <xf numFmtId="0" fontId="45" fillId="9" borderId="18" xfId="0" applyFont="1" applyFill="1" applyBorder="1" applyAlignment="1">
      <alignment horizontal="center" vertical="center"/>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10" fillId="8" borderId="0" xfId="7" applyFont="1" applyFill="1"/>
    <xf numFmtId="0" fontId="11" fillId="0" borderId="0" xfId="7" applyFont="1" applyAlignment="1">
      <alignment vertical="center"/>
    </xf>
    <xf numFmtId="0" fontId="10" fillId="0" borderId="0" xfId="7" applyFont="1" applyAlignment="1">
      <alignment horizontal="center" vertical="center"/>
    </xf>
    <xf numFmtId="0" fontId="10" fillId="0" borderId="0" xfId="7" applyFont="1" applyAlignment="1">
      <alignment vertical="center"/>
    </xf>
    <xf numFmtId="0" fontId="10" fillId="4" borderId="0" xfId="7" applyFont="1" applyFill="1"/>
    <xf numFmtId="0" fontId="28" fillId="9" borderId="0" xfId="7" applyFont="1" applyFill="1" applyAlignment="1">
      <alignment horizontal="center"/>
    </xf>
    <xf numFmtId="0" fontId="29" fillId="9" borderId="0" xfId="7" applyFont="1" applyFill="1" applyAlignment="1">
      <alignment horizontal="center"/>
    </xf>
    <xf numFmtId="0" fontId="8" fillId="9" borderId="0" xfId="7" applyFont="1" applyFill="1" applyAlignment="1">
      <alignment horizontal="center"/>
    </xf>
    <xf numFmtId="0" fontId="35" fillId="9" borderId="0" xfId="0" applyFont="1" applyFill="1" applyAlignment="1">
      <alignment horizontal="center"/>
    </xf>
    <xf numFmtId="0" fontId="8" fillId="4" borderId="2" xfId="0" applyFont="1" applyFill="1" applyBorder="1" applyAlignment="1">
      <alignment horizontal="left" vertical="top" wrapText="1"/>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8" fillId="4" borderId="12" xfId="0" applyFont="1" applyFill="1" applyBorder="1" applyAlignment="1">
      <alignment horizontal="left"/>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xf numFmtId="0" fontId="20" fillId="11" borderId="5" xfId="8" applyFont="1" applyFill="1" applyBorder="1" applyAlignment="1">
      <alignment horizontal="center" textRotation="90"/>
    </xf>
    <xf numFmtId="0" fontId="20" fillId="11" borderId="5" xfId="8" applyFont="1" applyFill="1" applyBorder="1" applyAlignment="1">
      <alignment horizontal="center" vertical="center"/>
    </xf>
    <xf numFmtId="0" fontId="13" fillId="11" borderId="5" xfId="0" applyFont="1" applyFill="1" applyBorder="1" applyAlignment="1">
      <alignment horizontal="center" vertical="center" wrapText="1"/>
    </xf>
    <xf numFmtId="0" fontId="20" fillId="11" borderId="6" xfId="8" applyFont="1" applyFill="1" applyBorder="1" applyAlignment="1">
      <alignment horizontal="center" vertical="center" wrapText="1"/>
    </xf>
    <xf numFmtId="0" fontId="20" fillId="11" borderId="13" xfId="8" applyFont="1" applyFill="1" applyBorder="1" applyAlignment="1">
      <alignment horizontal="center" vertical="center" wrapText="1"/>
    </xf>
    <xf numFmtId="0" fontId="8" fillId="10" borderId="0" xfId="0" applyFont="1" applyFill="1" applyAlignment="1">
      <alignment horizontal="left"/>
    </xf>
    <xf numFmtId="0" fontId="8" fillId="10" borderId="12" xfId="0" applyFont="1" applyFill="1" applyBorder="1" applyAlignment="1">
      <alignment horizontal="left"/>
    </xf>
    <xf numFmtId="0" fontId="20" fillId="11" borderId="6" xfId="8" applyFont="1" applyFill="1" applyBorder="1" applyAlignment="1">
      <alignment horizontal="center" vertical="center"/>
    </xf>
    <xf numFmtId="0" fontId="20" fillId="11" borderId="13" xfId="8" applyFont="1" applyFill="1" applyBorder="1" applyAlignment="1">
      <alignment horizontal="center" vertical="center"/>
    </xf>
    <xf numFmtId="0" fontId="13" fillId="11" borderId="5" xfId="0" applyFont="1" applyFill="1" applyBorder="1" applyAlignment="1">
      <alignment horizontal="center" vertical="center"/>
    </xf>
  </cellXfs>
  <cellStyles count="10">
    <cellStyle name="Millares 2" xfId="1" xr:uid="{00000000-0005-0000-0000-000000000000}"/>
    <cellStyle name="Millares 2 2" xfId="9" xr:uid="{00000000-0005-0000-0000-000001000000}"/>
    <cellStyle name="Millares 3" xfId="5" xr:uid="{00000000-0005-0000-0000-000002000000}"/>
    <cellStyle name="Normal" xfId="0" builtinId="0"/>
    <cellStyle name="Normal 2" xfId="2" xr:uid="{00000000-0005-0000-0000-000004000000}"/>
    <cellStyle name="Normal 2 2" xfId="3" xr:uid="{00000000-0005-0000-0000-000005000000}"/>
    <cellStyle name="Normal 2 2 2" xfId="8" xr:uid="{00000000-0005-0000-0000-000006000000}"/>
    <cellStyle name="Normal 3" xfId="4" xr:uid="{00000000-0005-0000-0000-000007000000}"/>
    <cellStyle name="Normal 4" xfId="6" xr:uid="{00000000-0005-0000-0000-000008000000}"/>
    <cellStyle name="Normal 4 2" xfId="7" xr:uid="{00000000-0005-0000-0000-000009000000}"/>
  </cellStyles>
  <dxfs count="32">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indexed="65"/>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indexed="65"/>
        </patternFill>
      </fill>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indexed="20"/>
      </font>
      <fill>
        <patternFill>
          <bgColor indexed="45"/>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28575</xdr:rowOff>
    </xdr:to>
    <xdr:pic>
      <xdr:nvPicPr>
        <xdr:cNvPr id="2" name="Imagen 1">
          <a:extLst>
            <a:ext uri="{FF2B5EF4-FFF2-40B4-BE49-F238E27FC236}">
              <a16:creationId xmlns:a16="http://schemas.microsoft.com/office/drawing/2014/main" id="{834D80E6-0C2A-460C-9158-2E73B5AB3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8575"/>
          <a:ext cx="18192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2</xdr:col>
      <xdr:colOff>15546</xdr:colOff>
      <xdr:row>5</xdr:row>
      <xdr:rowOff>15339</xdr:rowOff>
    </xdr:to>
    <xdr:pic>
      <xdr:nvPicPr>
        <xdr:cNvPr id="2" name="Imagen 1">
          <a:extLst>
            <a:ext uri="{FF2B5EF4-FFF2-40B4-BE49-F238E27FC236}">
              <a16:creationId xmlns:a16="http://schemas.microsoft.com/office/drawing/2014/main" id="{0F299E29-286B-40C3-BB9D-88F81A9440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15906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3" name="2 Imagen">
          <a:extLst>
            <a:ext uri="{FF2B5EF4-FFF2-40B4-BE49-F238E27FC236}">
              <a16:creationId xmlns:a16="http://schemas.microsoft.com/office/drawing/2014/main" id="{01077355-D1E7-4E0A-B953-88E1BFF5B2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4" name="2 Imagen">
          <a:extLst>
            <a:ext uri="{FF2B5EF4-FFF2-40B4-BE49-F238E27FC236}">
              <a16:creationId xmlns:a16="http://schemas.microsoft.com/office/drawing/2014/main" id="{F12464AD-277D-4347-9BCC-786B5DED92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5" name="2 Imagen">
          <a:extLst>
            <a:ext uri="{FF2B5EF4-FFF2-40B4-BE49-F238E27FC236}">
              <a16:creationId xmlns:a16="http://schemas.microsoft.com/office/drawing/2014/main" id="{DC69C2BC-0204-420A-AA92-CDACE18D7D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6" name="2 Imagen">
          <a:extLst>
            <a:ext uri="{FF2B5EF4-FFF2-40B4-BE49-F238E27FC236}">
              <a16:creationId xmlns:a16="http://schemas.microsoft.com/office/drawing/2014/main" id="{D96A3AF4-C99D-48E7-9A0F-1767BA70D9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7" name="2 Imagen">
          <a:extLst>
            <a:ext uri="{FF2B5EF4-FFF2-40B4-BE49-F238E27FC236}">
              <a16:creationId xmlns:a16="http://schemas.microsoft.com/office/drawing/2014/main" id="{63965D99-DCDC-4C7A-9A43-6C2F10F8F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8" name="2 Imagen">
          <a:extLst>
            <a:ext uri="{FF2B5EF4-FFF2-40B4-BE49-F238E27FC236}">
              <a16:creationId xmlns:a16="http://schemas.microsoft.com/office/drawing/2014/main" id="{5FB303F4-0DBA-4B42-8970-3A9E5F594E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9" name="2 Imagen">
          <a:extLst>
            <a:ext uri="{FF2B5EF4-FFF2-40B4-BE49-F238E27FC236}">
              <a16:creationId xmlns:a16="http://schemas.microsoft.com/office/drawing/2014/main" id="{E3C09960-2B10-45F7-B927-8C37F9E989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10" name="2 Imagen">
          <a:extLst>
            <a:ext uri="{FF2B5EF4-FFF2-40B4-BE49-F238E27FC236}">
              <a16:creationId xmlns:a16="http://schemas.microsoft.com/office/drawing/2014/main" id="{AB66E183-240F-4E18-AF7E-5A8A01A96E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11" name="2 Imagen">
          <a:extLst>
            <a:ext uri="{FF2B5EF4-FFF2-40B4-BE49-F238E27FC236}">
              <a16:creationId xmlns:a16="http://schemas.microsoft.com/office/drawing/2014/main" id="{B6A5B5B9-EA55-491B-90BF-BC3811CF98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12" name="2 Imagen">
          <a:extLst>
            <a:ext uri="{FF2B5EF4-FFF2-40B4-BE49-F238E27FC236}">
              <a16:creationId xmlns:a16="http://schemas.microsoft.com/office/drawing/2014/main" id="{8BA3EDF5-1BC5-4A35-9FF8-328069CE9E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13" name="2 Imagen">
          <a:extLst>
            <a:ext uri="{FF2B5EF4-FFF2-40B4-BE49-F238E27FC236}">
              <a16:creationId xmlns:a16="http://schemas.microsoft.com/office/drawing/2014/main" id="{3BBEF41D-920A-40D4-BB8E-01AE3106B2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11</xdr:row>
      <xdr:rowOff>0</xdr:rowOff>
    </xdr:from>
    <xdr:to>
      <xdr:col>3</xdr:col>
      <xdr:colOff>267796</xdr:colOff>
      <xdr:row>11</xdr:row>
      <xdr:rowOff>0</xdr:rowOff>
    </xdr:to>
    <xdr:pic>
      <xdr:nvPicPr>
        <xdr:cNvPr id="14" name="2 Imagen">
          <a:extLst>
            <a:ext uri="{FF2B5EF4-FFF2-40B4-BE49-F238E27FC236}">
              <a16:creationId xmlns:a16="http://schemas.microsoft.com/office/drawing/2014/main" id="{0AFA29C8-59A4-4583-BA4D-5BD4E392E3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50768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15" name="2 Imagen">
          <a:extLst>
            <a:ext uri="{FF2B5EF4-FFF2-40B4-BE49-F238E27FC236}">
              <a16:creationId xmlns:a16="http://schemas.microsoft.com/office/drawing/2014/main" id="{61242D6F-04F6-42C8-8892-D779923A6E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16" name="2 Imagen">
          <a:extLst>
            <a:ext uri="{FF2B5EF4-FFF2-40B4-BE49-F238E27FC236}">
              <a16:creationId xmlns:a16="http://schemas.microsoft.com/office/drawing/2014/main" id="{F1ED3893-7E1E-4659-B677-3412DB206F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17" name="2 Imagen">
          <a:extLst>
            <a:ext uri="{FF2B5EF4-FFF2-40B4-BE49-F238E27FC236}">
              <a16:creationId xmlns:a16="http://schemas.microsoft.com/office/drawing/2014/main" id="{0A718043-8C74-44E2-A37D-B11AB69F34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18" name="2 Imagen">
          <a:extLst>
            <a:ext uri="{FF2B5EF4-FFF2-40B4-BE49-F238E27FC236}">
              <a16:creationId xmlns:a16="http://schemas.microsoft.com/office/drawing/2014/main" id="{0F60D73E-9598-4FB9-8E9F-F3A9F42EDD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19" name="2 Imagen">
          <a:extLst>
            <a:ext uri="{FF2B5EF4-FFF2-40B4-BE49-F238E27FC236}">
              <a16:creationId xmlns:a16="http://schemas.microsoft.com/office/drawing/2014/main" id="{B26BB90E-8AD5-42FD-BFD5-23F4F483FC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20" name="2 Imagen">
          <a:extLst>
            <a:ext uri="{FF2B5EF4-FFF2-40B4-BE49-F238E27FC236}">
              <a16:creationId xmlns:a16="http://schemas.microsoft.com/office/drawing/2014/main" id="{224D9629-3DF0-4791-9DF7-5F93FBE648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21" name="2 Imagen">
          <a:extLst>
            <a:ext uri="{FF2B5EF4-FFF2-40B4-BE49-F238E27FC236}">
              <a16:creationId xmlns:a16="http://schemas.microsoft.com/office/drawing/2014/main" id="{46C7E522-4C3C-413C-9DFD-FAA83321A6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22" name="2 Imagen">
          <a:extLst>
            <a:ext uri="{FF2B5EF4-FFF2-40B4-BE49-F238E27FC236}">
              <a16:creationId xmlns:a16="http://schemas.microsoft.com/office/drawing/2014/main" id="{49EDD31F-AA53-4758-BA0A-D455068B01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23" name="2 Imagen">
          <a:extLst>
            <a:ext uri="{FF2B5EF4-FFF2-40B4-BE49-F238E27FC236}">
              <a16:creationId xmlns:a16="http://schemas.microsoft.com/office/drawing/2014/main" id="{7DD1092E-4694-453F-8E78-20B8E42305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24" name="2 Imagen">
          <a:extLst>
            <a:ext uri="{FF2B5EF4-FFF2-40B4-BE49-F238E27FC236}">
              <a16:creationId xmlns:a16="http://schemas.microsoft.com/office/drawing/2014/main" id="{79178D52-483F-430D-9294-CA2E00314D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172</xdr:row>
      <xdr:rowOff>0</xdr:rowOff>
    </xdr:from>
    <xdr:to>
      <xdr:col>3</xdr:col>
      <xdr:colOff>267796</xdr:colOff>
      <xdr:row>172</xdr:row>
      <xdr:rowOff>0</xdr:rowOff>
    </xdr:to>
    <xdr:pic>
      <xdr:nvPicPr>
        <xdr:cNvPr id="25" name="2 Imagen">
          <a:extLst>
            <a:ext uri="{FF2B5EF4-FFF2-40B4-BE49-F238E27FC236}">
              <a16:creationId xmlns:a16="http://schemas.microsoft.com/office/drawing/2014/main" id="{F807C0DC-CEC2-4405-B2A9-7CA7DDF24E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7175" y="1422654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152400</xdr:rowOff>
    </xdr:to>
    <xdr:pic>
      <xdr:nvPicPr>
        <xdr:cNvPr id="2" name="Imagen 3">
          <a:extLst>
            <a:ext uri="{FF2B5EF4-FFF2-40B4-BE49-F238E27FC236}">
              <a16:creationId xmlns:a16="http://schemas.microsoft.com/office/drawing/2014/main" id="{B839D630-D107-49D0-88DE-F8BE3D995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47625"/>
          <a:ext cx="18288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2" name="2 Imagen">
          <a:extLst>
            <a:ext uri="{FF2B5EF4-FFF2-40B4-BE49-F238E27FC236}">
              <a16:creationId xmlns:a16="http://schemas.microsoft.com/office/drawing/2014/main" id="{A342BA1B-3577-4104-B285-AC2EDF2213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0" y="120015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0</xdr:rowOff>
    </xdr:to>
    <xdr:pic>
      <xdr:nvPicPr>
        <xdr:cNvPr id="3" name="Imagen 2">
          <a:extLst>
            <a:ext uri="{FF2B5EF4-FFF2-40B4-BE49-F238E27FC236}">
              <a16:creationId xmlns:a16="http://schemas.microsoft.com/office/drawing/2014/main" id="{68AC21D9-9C27-440C-AA97-062C09D8EC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8192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831C6651-592B-4052-B7A9-50BFD1F9B410}"/>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B52DE7C0-0AFF-4030-B1F8-ECB377A12AE1}"/>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4438E74C-A3D3-4875-9330-A16F532AE251}"/>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8E9480A8-6187-436D-B2D3-FB17DE172581}"/>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5ABC13E0-4EB6-4299-A7D3-259ECEB06E21}"/>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222CA4AE-C9AC-4337-92C8-EB9A6095F1E7}"/>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F7C38BB4-0398-4667-B670-5A6354B0EA59}"/>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429CF213-4EC0-4E71-AF74-E9D950EB1CDF}"/>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id="{A17D53D2-59F2-4FCD-9C27-71F16FA77B46}"/>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id="{F8A13CE5-C6BE-4941-BAE4-2B2EB4AB0C5E}"/>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id="{76EFF205-0131-4A55-92E5-07B298013D57}"/>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id="{51ED8277-EDE4-4F87-B1DB-B2159CBBCD68}"/>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F5ED2E1D-0A11-408D-99ED-A4A379B803DE}"/>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DEAEF3D9-4910-454A-8F96-5ED03B1BE51F}"/>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29060F75-3FF4-4C18-ACD4-C777F67F2807}"/>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3FCFB615-15BB-4CF5-8101-17919FF6B979}"/>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18" name="Imagen 17">
          <a:extLst>
            <a:ext uri="{FF2B5EF4-FFF2-40B4-BE49-F238E27FC236}">
              <a16:creationId xmlns:a16="http://schemas.microsoft.com/office/drawing/2014/main" id="{E89E3153-E3B3-40A8-B2C3-320AEE2348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19" name="Text Box 3">
          <a:extLst>
            <a:ext uri="{FF2B5EF4-FFF2-40B4-BE49-F238E27FC236}">
              <a16:creationId xmlns:a16="http://schemas.microsoft.com/office/drawing/2014/main" id="{6098EC57-F628-4D4B-982D-DEF2C353AD9F}"/>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039010BA-1BA0-4745-8D5E-E2827D3CC3F8}"/>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37B75FB-332D-44B1-9C9E-DE9D110C04B6}"/>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D608D340-00C1-4364-A286-8DDDCEF2066A}"/>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3" name="Text Box 6">
          <a:extLst>
            <a:ext uri="{FF2B5EF4-FFF2-40B4-BE49-F238E27FC236}">
              <a16:creationId xmlns:a16="http://schemas.microsoft.com/office/drawing/2014/main" id="{5DD888FB-F66B-46DA-98B9-908C333E6C67}"/>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4" name="Text Box 3">
          <a:extLst>
            <a:ext uri="{FF2B5EF4-FFF2-40B4-BE49-F238E27FC236}">
              <a16:creationId xmlns:a16="http://schemas.microsoft.com/office/drawing/2014/main" id="{28194496-C87E-41A8-BF37-946E3A7760A7}"/>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5" name="Text Box 6">
          <a:extLst>
            <a:ext uri="{FF2B5EF4-FFF2-40B4-BE49-F238E27FC236}">
              <a16:creationId xmlns:a16="http://schemas.microsoft.com/office/drawing/2014/main" id="{C605A79B-9AD2-4FC0-9E4D-66BC3763B902}"/>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6" name="Text Box 3">
          <a:extLst>
            <a:ext uri="{FF2B5EF4-FFF2-40B4-BE49-F238E27FC236}">
              <a16:creationId xmlns:a16="http://schemas.microsoft.com/office/drawing/2014/main" id="{EAA8FF85-8236-4C64-8896-E292F1BDBA77}"/>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9DD000CF-6774-4FF9-A03E-C2E70D969582}"/>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5A4E9209-6590-46FD-956C-93ACB8310876}"/>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74EBDC8E-2C9E-408F-B708-317EB6EC26B2}"/>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781FCAB-01D0-427E-9545-329F009EEDB8}"/>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1" name="Text Box 3">
          <a:extLst>
            <a:ext uri="{FF2B5EF4-FFF2-40B4-BE49-F238E27FC236}">
              <a16:creationId xmlns:a16="http://schemas.microsoft.com/office/drawing/2014/main" id="{E98601C6-EE72-4D38-B591-78734A28DE90}"/>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2" name="Text Box 3">
          <a:extLst>
            <a:ext uri="{FF2B5EF4-FFF2-40B4-BE49-F238E27FC236}">
              <a16:creationId xmlns:a16="http://schemas.microsoft.com/office/drawing/2014/main" id="{FC14FE5A-6910-4F7A-95DD-AAA43A8856BA}"/>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3" name="Text Box 3">
          <a:extLst>
            <a:ext uri="{FF2B5EF4-FFF2-40B4-BE49-F238E27FC236}">
              <a16:creationId xmlns:a16="http://schemas.microsoft.com/office/drawing/2014/main" id="{E458C737-5998-4AF3-A11F-A3AC1F612AAE}"/>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4" name="Text Box 3">
          <a:extLst>
            <a:ext uri="{FF2B5EF4-FFF2-40B4-BE49-F238E27FC236}">
              <a16:creationId xmlns:a16="http://schemas.microsoft.com/office/drawing/2014/main" id="{DD735D9F-5367-4D2D-8B74-E7FC0037927A}"/>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5" name="Text Box 6">
          <a:extLst>
            <a:ext uri="{FF2B5EF4-FFF2-40B4-BE49-F238E27FC236}">
              <a16:creationId xmlns:a16="http://schemas.microsoft.com/office/drawing/2014/main" id="{B494AF04-82D7-4CBE-A9A9-4DB776126553}"/>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6" name="Text Box 3">
          <a:extLst>
            <a:ext uri="{FF2B5EF4-FFF2-40B4-BE49-F238E27FC236}">
              <a16:creationId xmlns:a16="http://schemas.microsoft.com/office/drawing/2014/main" id="{3FE45102-0732-4585-9445-96718CA17007}"/>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7" name="Text Box 6">
          <a:extLst>
            <a:ext uri="{FF2B5EF4-FFF2-40B4-BE49-F238E27FC236}">
              <a16:creationId xmlns:a16="http://schemas.microsoft.com/office/drawing/2014/main" id="{9F968EDE-1B6D-4FA4-9931-21E8F940CEF5}"/>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8" name="Text Box 3">
          <a:extLst>
            <a:ext uri="{FF2B5EF4-FFF2-40B4-BE49-F238E27FC236}">
              <a16:creationId xmlns:a16="http://schemas.microsoft.com/office/drawing/2014/main" id="{88A555CB-7509-4977-922D-6865B6B998B6}"/>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BB0D036E-0ACF-4075-9399-BCAA58F8AD91}"/>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52B6DBEF-47C2-4498-A8AA-9672F1DF1D28}"/>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5138A1DA-4C59-4119-B760-D59ED6D4BA87}"/>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B2590219-1A01-4C44-BD88-C75511F12CFD}"/>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FCEBDDC5-7DE2-449F-8C31-1852EB360352}"/>
            </a:ext>
          </a:extLst>
        </xdr:cNvPr>
        <xdr:cNvSpPr txBox="1">
          <a:spLocks noChangeArrowheads="1"/>
        </xdr:cNvSpPr>
      </xdr:nvSpPr>
      <xdr:spPr bwMode="auto">
        <a:xfrm>
          <a:off x="174815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716989EE-A403-48B3-A6B0-169C4CCB2A3F}"/>
            </a:ext>
          </a:extLst>
        </xdr:cNvPr>
        <xdr:cNvSpPr txBox="1">
          <a:spLocks noChangeArrowheads="1"/>
        </xdr:cNvSpPr>
      </xdr:nvSpPr>
      <xdr:spPr bwMode="auto">
        <a:xfrm>
          <a:off x="1746250" y="3442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7D79AA18-87E5-427F-87DD-D9BF6826CCCE}"/>
            </a:ext>
          </a:extLst>
        </xdr:cNvPr>
        <xdr:cNvSpPr txBox="1">
          <a:spLocks noChangeArrowheads="1"/>
        </xdr:cNvSpPr>
      </xdr:nvSpPr>
      <xdr:spPr bwMode="auto">
        <a:xfrm>
          <a:off x="174815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885A9660-6306-4CC7-85AF-37F5A677F7C9}"/>
            </a:ext>
          </a:extLst>
        </xdr:cNvPr>
        <xdr:cNvSpPr txBox="1">
          <a:spLocks noChangeArrowheads="1"/>
        </xdr:cNvSpPr>
      </xdr:nvSpPr>
      <xdr:spPr bwMode="auto">
        <a:xfrm>
          <a:off x="1746250" y="3442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DD0D711F-EDAD-419F-9400-DF0217CC55F2}"/>
            </a:ext>
          </a:extLst>
        </xdr:cNvPr>
        <xdr:cNvSpPr txBox="1">
          <a:spLocks noChangeArrowheads="1"/>
        </xdr:cNvSpPr>
      </xdr:nvSpPr>
      <xdr:spPr bwMode="auto">
        <a:xfrm>
          <a:off x="174815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270C04D8-2745-4B6E-B452-6637B0FEB636}"/>
            </a:ext>
          </a:extLst>
        </xdr:cNvPr>
        <xdr:cNvSpPr txBox="1">
          <a:spLocks noChangeArrowheads="1"/>
        </xdr:cNvSpPr>
      </xdr:nvSpPr>
      <xdr:spPr bwMode="auto">
        <a:xfrm>
          <a:off x="1746250" y="3442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1EE6997F-3592-4FF2-B798-B2628A572406}"/>
            </a:ext>
          </a:extLst>
        </xdr:cNvPr>
        <xdr:cNvSpPr txBox="1">
          <a:spLocks noChangeArrowheads="1"/>
        </xdr:cNvSpPr>
      </xdr:nvSpPr>
      <xdr:spPr bwMode="auto">
        <a:xfrm>
          <a:off x="174815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4C87F65-2A69-46F5-8CE7-1A7041DDD2D7}"/>
            </a:ext>
          </a:extLst>
        </xdr:cNvPr>
        <xdr:cNvSpPr txBox="1">
          <a:spLocks noChangeArrowheads="1"/>
        </xdr:cNvSpPr>
      </xdr:nvSpPr>
      <xdr:spPr bwMode="auto">
        <a:xfrm>
          <a:off x="1746250" y="3442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id="{0144E6C6-68AF-4944-9AA7-E49D18F0CECA}"/>
            </a:ext>
          </a:extLst>
        </xdr:cNvPr>
        <xdr:cNvSpPr txBox="1">
          <a:spLocks noChangeArrowheads="1"/>
        </xdr:cNvSpPr>
      </xdr:nvSpPr>
      <xdr:spPr bwMode="auto">
        <a:xfrm>
          <a:off x="174815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id="{B9501527-BD9A-4C1B-819C-D532938C6F1B}"/>
            </a:ext>
          </a:extLst>
        </xdr:cNvPr>
        <xdr:cNvSpPr txBox="1">
          <a:spLocks noChangeArrowheads="1"/>
        </xdr:cNvSpPr>
      </xdr:nvSpPr>
      <xdr:spPr bwMode="auto">
        <a:xfrm>
          <a:off x="1746250" y="37012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id="{A75BC1FD-574C-44E0-A87D-E547BBF240B0}"/>
            </a:ext>
          </a:extLst>
        </xdr:cNvPr>
        <xdr:cNvSpPr txBox="1">
          <a:spLocks noChangeArrowheads="1"/>
        </xdr:cNvSpPr>
      </xdr:nvSpPr>
      <xdr:spPr bwMode="auto">
        <a:xfrm>
          <a:off x="174815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id="{DCDD90A8-6F8C-46C6-B554-4F4F36988720}"/>
            </a:ext>
          </a:extLst>
        </xdr:cNvPr>
        <xdr:cNvSpPr txBox="1">
          <a:spLocks noChangeArrowheads="1"/>
        </xdr:cNvSpPr>
      </xdr:nvSpPr>
      <xdr:spPr bwMode="auto">
        <a:xfrm>
          <a:off x="1746250" y="37012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8EC79C5E-96F9-41D5-93D7-4F0FE573A6EF}"/>
            </a:ext>
          </a:extLst>
        </xdr:cNvPr>
        <xdr:cNvSpPr txBox="1">
          <a:spLocks noChangeArrowheads="1"/>
        </xdr:cNvSpPr>
      </xdr:nvSpPr>
      <xdr:spPr bwMode="auto">
        <a:xfrm>
          <a:off x="174815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90F6FFFE-B85F-413E-983A-081FB3CD0649}"/>
            </a:ext>
          </a:extLst>
        </xdr:cNvPr>
        <xdr:cNvSpPr txBox="1">
          <a:spLocks noChangeArrowheads="1"/>
        </xdr:cNvSpPr>
      </xdr:nvSpPr>
      <xdr:spPr bwMode="auto">
        <a:xfrm>
          <a:off x="1746250" y="37012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57824E6E-3B97-4BF8-BCAC-C65E1B3B902B}"/>
            </a:ext>
          </a:extLst>
        </xdr:cNvPr>
        <xdr:cNvSpPr txBox="1">
          <a:spLocks noChangeArrowheads="1"/>
        </xdr:cNvSpPr>
      </xdr:nvSpPr>
      <xdr:spPr bwMode="auto">
        <a:xfrm>
          <a:off x="174815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45FBCCAD-0163-4A8C-AAEB-B81FCB4A6FBC}"/>
            </a:ext>
          </a:extLst>
        </xdr:cNvPr>
        <xdr:cNvSpPr txBox="1">
          <a:spLocks noChangeArrowheads="1"/>
        </xdr:cNvSpPr>
      </xdr:nvSpPr>
      <xdr:spPr bwMode="auto">
        <a:xfrm>
          <a:off x="1746250" y="37012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8" name="Imagen 17">
          <a:extLst>
            <a:ext uri="{FF2B5EF4-FFF2-40B4-BE49-F238E27FC236}">
              <a16:creationId xmlns:a16="http://schemas.microsoft.com/office/drawing/2014/main" id="{75337F1A-C014-49A9-8247-943C225170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2131" cy="866948"/>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19" name="Text Box 3">
          <a:extLst>
            <a:ext uri="{FF2B5EF4-FFF2-40B4-BE49-F238E27FC236}">
              <a16:creationId xmlns:a16="http://schemas.microsoft.com/office/drawing/2014/main" id="{3AB33E66-E56C-4C8C-B910-15718168F7C9}"/>
            </a:ext>
          </a:extLst>
        </xdr:cNvPr>
        <xdr:cNvSpPr txBox="1">
          <a:spLocks noChangeArrowheads="1"/>
        </xdr:cNvSpPr>
      </xdr:nvSpPr>
      <xdr:spPr bwMode="auto">
        <a:xfrm>
          <a:off x="1746250" y="272967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2C4E72BB-AD25-47BD-B246-2FC69D9D9BFC}"/>
            </a:ext>
          </a:extLst>
        </xdr:cNvPr>
        <xdr:cNvSpPr txBox="1">
          <a:spLocks noChangeArrowheads="1"/>
        </xdr:cNvSpPr>
      </xdr:nvSpPr>
      <xdr:spPr bwMode="auto">
        <a:xfrm>
          <a:off x="1746250" y="272967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859E28CB-EB15-4CFB-8703-1AAA4864BEAE}"/>
            </a:ext>
          </a:extLst>
        </xdr:cNvPr>
        <xdr:cNvSpPr txBox="1">
          <a:spLocks noChangeArrowheads="1"/>
        </xdr:cNvSpPr>
      </xdr:nvSpPr>
      <xdr:spPr bwMode="auto">
        <a:xfrm>
          <a:off x="1746250" y="272967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AC59F77B-71B1-4F00-837C-C8775E5438AF}"/>
            </a:ext>
          </a:extLst>
        </xdr:cNvPr>
        <xdr:cNvSpPr txBox="1">
          <a:spLocks noChangeArrowheads="1"/>
        </xdr:cNvSpPr>
      </xdr:nvSpPr>
      <xdr:spPr bwMode="auto">
        <a:xfrm>
          <a:off x="1746250" y="272967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3" name="Text Box 6">
          <a:extLst>
            <a:ext uri="{FF2B5EF4-FFF2-40B4-BE49-F238E27FC236}">
              <a16:creationId xmlns:a16="http://schemas.microsoft.com/office/drawing/2014/main" id="{CCFA5BA1-7342-429D-BEFE-63DF024FE79A}"/>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4" name="Text Box 3">
          <a:extLst>
            <a:ext uri="{FF2B5EF4-FFF2-40B4-BE49-F238E27FC236}">
              <a16:creationId xmlns:a16="http://schemas.microsoft.com/office/drawing/2014/main" id="{DC35845B-E8A6-43A4-A054-6B4B1565D292}"/>
            </a:ext>
          </a:extLst>
        </xdr:cNvPr>
        <xdr:cNvSpPr txBox="1">
          <a:spLocks noChangeArrowheads="1"/>
        </xdr:cNvSpPr>
      </xdr:nvSpPr>
      <xdr:spPr bwMode="auto">
        <a:xfrm>
          <a:off x="1746250" y="29239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5" name="Text Box 6">
          <a:extLst>
            <a:ext uri="{FF2B5EF4-FFF2-40B4-BE49-F238E27FC236}">
              <a16:creationId xmlns:a16="http://schemas.microsoft.com/office/drawing/2014/main" id="{68BC0A66-2A3A-49D1-A9AD-C094516D8424}"/>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6" name="Text Box 3">
          <a:extLst>
            <a:ext uri="{FF2B5EF4-FFF2-40B4-BE49-F238E27FC236}">
              <a16:creationId xmlns:a16="http://schemas.microsoft.com/office/drawing/2014/main" id="{659D1ADF-4BDE-4185-8253-178B03921596}"/>
            </a:ext>
          </a:extLst>
        </xdr:cNvPr>
        <xdr:cNvSpPr txBox="1">
          <a:spLocks noChangeArrowheads="1"/>
        </xdr:cNvSpPr>
      </xdr:nvSpPr>
      <xdr:spPr bwMode="auto">
        <a:xfrm>
          <a:off x="1746250" y="29239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6BD448BD-BD12-4105-955F-448D4CF2412F}"/>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8" name="Text Box 3">
          <a:extLst>
            <a:ext uri="{FF2B5EF4-FFF2-40B4-BE49-F238E27FC236}">
              <a16:creationId xmlns:a16="http://schemas.microsoft.com/office/drawing/2014/main" id="{3E30AFAC-63C8-4E67-92AB-98C09AB4319D}"/>
            </a:ext>
          </a:extLst>
        </xdr:cNvPr>
        <xdr:cNvSpPr txBox="1">
          <a:spLocks noChangeArrowheads="1"/>
        </xdr:cNvSpPr>
      </xdr:nvSpPr>
      <xdr:spPr bwMode="auto">
        <a:xfrm>
          <a:off x="1746250" y="29239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931F6607-E0C1-40D2-AD65-2B742BC5B7B4}"/>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0" name="Text Box 3">
          <a:extLst>
            <a:ext uri="{FF2B5EF4-FFF2-40B4-BE49-F238E27FC236}">
              <a16:creationId xmlns:a16="http://schemas.microsoft.com/office/drawing/2014/main" id="{5A49E60E-FC9C-4F60-B013-790EDF3E422A}"/>
            </a:ext>
          </a:extLst>
        </xdr:cNvPr>
        <xdr:cNvSpPr txBox="1">
          <a:spLocks noChangeArrowheads="1"/>
        </xdr:cNvSpPr>
      </xdr:nvSpPr>
      <xdr:spPr bwMode="auto">
        <a:xfrm>
          <a:off x="1746250" y="29239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RECCION-PC1\Users\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nsrd-my.sharepoint.com/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nsrd-my.sharepoint.com/Users/Dell%20Inspiron/Desktop/POA/POA2018/Matriz%20Presupuesto%20PO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IRECCION-PC1\Users\Users\joelka\Desktop\2.%20POA%20Estandar%20Hosp.%20Regionales%20y%20Especializados%202024%20Rev.%20IG%2010082023%20COMPLET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IRECCION-PC1\Users\Users\joelka\Downloads\2.%20POA%20Estandar%20Hosp.%20Regionales%20y%20Especializados%202024%20Rev.%20IG%2010082023%20(2),%20desbloqueado%20copia%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nsrd-my.sharepoint.com/Users/sns2/Desktop/Carpeta%20Taller%20POA%202019%20SRS-GAS-CEAS/Matriz%20POA%202019%20SRS-SN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IRECCION-PC1\Users\Users\joelka\Downloads\Matriz%20POA%20corregido.xlsx%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Matriz%20Presupuesto%20POA.xlsm"/>
      <sheetName val="Prioridades Directivas"/>
      <sheetName val="Sheet1"/>
      <sheetName val="CATÁLOGO"/>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NE1"/>
      <sheetName val="PPNE2"/>
      <sheetName val="PPNE2.1"/>
      <sheetName val="PPNE3"/>
      <sheetName val="PPNE4"/>
      <sheetName val="PPNE5"/>
      <sheetName val="Sheet1"/>
      <sheetName val="Insumos"/>
    </sheetNames>
    <sheetDataSet>
      <sheetData sheetId="0">
        <row r="5">
          <cell r="C5">
            <v>2024</v>
          </cell>
        </row>
        <row r="6">
          <cell r="B6" t="str">
            <v>Metropolitano</v>
          </cell>
        </row>
      </sheetData>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2">
          <cell r="B2" t="str">
            <v>Servicio Nacional de Salud</v>
          </cell>
        </row>
        <row r="3">
          <cell r="B3" t="str">
            <v>Dirección de Planificación y Desarrollo</v>
          </cell>
        </row>
        <row r="5">
          <cell r="C5">
            <v>2024</v>
          </cell>
        </row>
      </sheetData>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PNE2"/>
      <sheetName val="Prioridades Directiva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1">
          <cell r="B1">
            <v>0</v>
          </cell>
        </row>
        <row r="5">
          <cell r="C5">
            <v>2024</v>
          </cell>
        </row>
        <row r="6">
          <cell r="B6" t="str">
            <v>Metropolitano</v>
          </cell>
        </row>
      </sheetData>
      <sheetData sheetId="1"/>
      <sheetData sheetId="2"/>
      <sheetData sheetId="3"/>
      <sheetData sheetId="4">
        <row r="18">
          <cell r="F18">
            <v>0</v>
          </cell>
        </row>
      </sheetData>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100" headerRowDxfId="28" dataDxfId="27" totalsRowDxfId="26">
  <autoFilter ref="B7:N100" xr:uid="{00000000-0009-0000-0100-000001000000}"/>
  <tableColumns count="13">
    <tableColumn id="13" xr3:uid="{00000000-0010-0000-0000-00000D000000}" name="ID_Dependendencia" dataDxfId="25" totalsRowDxfId="24">
      <calculatedColumnFormula>IF(PPNE2.1!$G8="","",CONCATENATE(PPNE2.1!$C8,".",PPNE2.1!$D8,".",PPNE2.1!$E8,".",PPNE2.1!$F8))</calculatedColumnFormula>
    </tableColumn>
    <tableColumn id="14" xr3:uid="{00000000-0010-0000-0000-00000E000000}" name="POA" dataDxfId="23" totalsRowDxfId="22">
      <calculatedColumnFormula>IF(PPNE2.1!$G8="","",'[6]Formulario PPGR1'!#REF!)</calculatedColumnFormula>
    </tableColumn>
    <tableColumn id="15" xr3:uid="{00000000-0010-0000-0000-00000F000000}" name="SRS" dataDxfId="21" totalsRowDxfId="20">
      <calculatedColumnFormula>IF(PPNE2.1!$G8="","",'[6]Formulario PPGR1'!#REF!)</calculatedColumnFormula>
    </tableColumn>
    <tableColumn id="16" xr3:uid="{00000000-0010-0000-0000-000010000000}" name="AREA" dataDxfId="19" totalsRowDxfId="18"/>
    <tableColumn id="17" xr3:uid="{00000000-0010-0000-0000-000011000000}" name="TIPO" dataDxfId="17" totalsRowDxfId="16">
      <calculatedColumnFormula>IF(PPNE2.1!$G8="","",'[6]Formulario PPGR1'!#REF!)</calculatedColumnFormula>
    </tableColumn>
    <tableColumn id="1" xr3:uid="{00000000-0010-0000-0000-000001000000}" name="Código_Actividad" totalsRowLabel="Total" dataDxfId="15" totalsRowDxfId="14"/>
    <tableColumn id="3" xr3:uid="{00000000-0010-0000-0000-000003000000}" name="Insumos" dataDxfId="13" totalsRowDxfId="12"/>
    <tableColumn id="4" xr3:uid="{00000000-0010-0000-0000-000004000000}" name="Unidad de Medida" dataDxfId="11" totalsRowDxfId="10"/>
    <tableColumn id="5" xr3:uid="{00000000-0010-0000-0000-000005000000}" name="Cantidad de Insumos" dataDxfId="9" totalsRowDxfId="8"/>
    <tableColumn id="6" xr3:uid="{00000000-0010-0000-0000-000006000000}" name="Precio Unitario" dataDxfId="7" totalsRowDxfId="6"/>
    <tableColumn id="7" xr3:uid="{00000000-0010-0000-0000-000007000000}" name="Valor Total" totalsRowFunction="sum" dataDxfId="5" totalsRowDxfId="4">
      <calculatedColumnFormula>+PPNE2.1!$K8*PPNE2.1!$J8</calculatedColumnFormula>
    </tableColumn>
    <tableColumn id="8" xr3:uid="{00000000-0010-0000-0000-000008000000}" name="Código Presupuestario" dataDxfId="3" totalsRowDxfId="2"/>
    <tableColumn id="9" xr3:uid="{00000000-0010-0000-0000-000009000000}" name="Fuente de Financiamiento"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zoomScaleNormal="100" workbookViewId="0">
      <selection activeCell="D8" sqref="D8:D9"/>
    </sheetView>
  </sheetViews>
  <sheetFormatPr baseColWidth="10"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42" customWidth="1"/>
    <col min="11" max="11" width="13.85546875" style="42" customWidth="1"/>
    <col min="12" max="71" width="11.42578125" style="42" customWidth="1"/>
    <col min="257" max="257" width="33.42578125" customWidth="1"/>
    <col min="258" max="259" width="13.5703125" customWidth="1"/>
    <col min="260" max="260" width="16.140625" customWidth="1"/>
    <col min="261" max="261" width="15.28515625" customWidth="1"/>
    <col min="262" max="262" width="13.28515625" customWidth="1"/>
    <col min="263" max="264" width="13.7109375" customWidth="1"/>
    <col min="265" max="265" width="13.5703125" customWidth="1"/>
    <col min="267" max="267" width="13.85546875" customWidth="1"/>
    <col min="513" max="513" width="33.42578125" customWidth="1"/>
    <col min="514" max="515" width="13.5703125" customWidth="1"/>
    <col min="516" max="516" width="16.140625" customWidth="1"/>
    <col min="517" max="517" width="15.28515625" customWidth="1"/>
    <col min="518" max="518" width="13.28515625" customWidth="1"/>
    <col min="519" max="520" width="13.7109375" customWidth="1"/>
    <col min="521" max="521" width="13.5703125" customWidth="1"/>
    <col min="523" max="523" width="13.85546875" customWidth="1"/>
    <col min="769" max="769" width="33.42578125" customWidth="1"/>
    <col min="770" max="771" width="13.5703125" customWidth="1"/>
    <col min="772" max="772" width="16.140625" customWidth="1"/>
    <col min="773" max="773" width="15.28515625" customWidth="1"/>
    <col min="774" max="774" width="13.28515625" customWidth="1"/>
    <col min="775" max="776" width="13.7109375" customWidth="1"/>
    <col min="777" max="777" width="13.5703125" customWidth="1"/>
    <col min="779" max="779" width="13.85546875" customWidth="1"/>
    <col min="1025" max="1025" width="33.42578125" customWidth="1"/>
    <col min="1026" max="1027" width="13.5703125" customWidth="1"/>
    <col min="1028" max="1028" width="16.140625" customWidth="1"/>
    <col min="1029" max="1029" width="15.28515625" customWidth="1"/>
    <col min="1030" max="1030" width="13.28515625" customWidth="1"/>
    <col min="1031" max="1032" width="13.7109375" customWidth="1"/>
    <col min="1033" max="1033" width="13.5703125" customWidth="1"/>
    <col min="1035" max="1035" width="13.85546875" customWidth="1"/>
    <col min="1281" max="1281" width="33.42578125" customWidth="1"/>
    <col min="1282" max="1283" width="13.5703125" customWidth="1"/>
    <col min="1284" max="1284" width="16.140625" customWidth="1"/>
    <col min="1285" max="1285" width="15.28515625" customWidth="1"/>
    <col min="1286" max="1286" width="13.28515625" customWidth="1"/>
    <col min="1287" max="1288" width="13.7109375" customWidth="1"/>
    <col min="1289" max="1289" width="13.5703125" customWidth="1"/>
    <col min="1291" max="1291" width="13.85546875" customWidth="1"/>
    <col min="1537" max="1537" width="33.42578125" customWidth="1"/>
    <col min="1538" max="1539" width="13.5703125" customWidth="1"/>
    <col min="1540" max="1540" width="16.140625" customWidth="1"/>
    <col min="1541" max="1541" width="15.28515625" customWidth="1"/>
    <col min="1542" max="1542" width="13.28515625" customWidth="1"/>
    <col min="1543" max="1544" width="13.7109375" customWidth="1"/>
    <col min="1545" max="1545" width="13.5703125" customWidth="1"/>
    <col min="1547" max="1547" width="13.85546875" customWidth="1"/>
    <col min="1793" max="1793" width="33.42578125" customWidth="1"/>
    <col min="1794" max="1795" width="13.5703125" customWidth="1"/>
    <col min="1796" max="1796" width="16.140625" customWidth="1"/>
    <col min="1797" max="1797" width="15.28515625" customWidth="1"/>
    <col min="1798" max="1798" width="13.28515625" customWidth="1"/>
    <col min="1799" max="1800" width="13.7109375" customWidth="1"/>
    <col min="1801" max="1801" width="13.5703125" customWidth="1"/>
    <col min="1803" max="1803" width="13.85546875" customWidth="1"/>
    <col min="2049" max="2049" width="33.42578125" customWidth="1"/>
    <col min="2050" max="2051" width="13.5703125" customWidth="1"/>
    <col min="2052" max="2052" width="16.140625" customWidth="1"/>
    <col min="2053" max="2053" width="15.28515625" customWidth="1"/>
    <col min="2054" max="2054" width="13.28515625" customWidth="1"/>
    <col min="2055" max="2056" width="13.7109375" customWidth="1"/>
    <col min="2057" max="2057" width="13.5703125" customWidth="1"/>
    <col min="2059" max="2059" width="13.85546875" customWidth="1"/>
    <col min="2305" max="2305" width="33.42578125" customWidth="1"/>
    <col min="2306" max="2307" width="13.5703125" customWidth="1"/>
    <col min="2308" max="2308" width="16.140625" customWidth="1"/>
    <col min="2309" max="2309" width="15.28515625" customWidth="1"/>
    <col min="2310" max="2310" width="13.28515625" customWidth="1"/>
    <col min="2311" max="2312" width="13.7109375" customWidth="1"/>
    <col min="2313" max="2313" width="13.5703125" customWidth="1"/>
    <col min="2315" max="2315" width="13.85546875" customWidth="1"/>
    <col min="2561" max="2561" width="33.42578125" customWidth="1"/>
    <col min="2562" max="2563" width="13.5703125" customWidth="1"/>
    <col min="2564" max="2564" width="16.140625" customWidth="1"/>
    <col min="2565" max="2565" width="15.28515625" customWidth="1"/>
    <col min="2566" max="2566" width="13.28515625" customWidth="1"/>
    <col min="2567" max="2568" width="13.7109375" customWidth="1"/>
    <col min="2569" max="2569" width="13.5703125" customWidth="1"/>
    <col min="2571" max="2571" width="13.85546875" customWidth="1"/>
    <col min="2817" max="2817" width="33.42578125" customWidth="1"/>
    <col min="2818" max="2819" width="13.5703125" customWidth="1"/>
    <col min="2820" max="2820" width="16.140625" customWidth="1"/>
    <col min="2821" max="2821" width="15.28515625" customWidth="1"/>
    <col min="2822" max="2822" width="13.28515625" customWidth="1"/>
    <col min="2823" max="2824" width="13.7109375" customWidth="1"/>
    <col min="2825" max="2825" width="13.5703125" customWidth="1"/>
    <col min="2827" max="2827" width="13.85546875" customWidth="1"/>
    <col min="3073" max="3073" width="33.42578125" customWidth="1"/>
    <col min="3074" max="3075" width="13.5703125" customWidth="1"/>
    <col min="3076" max="3076" width="16.140625" customWidth="1"/>
    <col min="3077" max="3077" width="15.28515625" customWidth="1"/>
    <col min="3078" max="3078" width="13.28515625" customWidth="1"/>
    <col min="3079" max="3080" width="13.7109375" customWidth="1"/>
    <col min="3081" max="3081" width="13.5703125" customWidth="1"/>
    <col min="3083" max="3083" width="13.85546875" customWidth="1"/>
    <col min="3329" max="3329" width="33.42578125" customWidth="1"/>
    <col min="3330" max="3331" width="13.5703125" customWidth="1"/>
    <col min="3332" max="3332" width="16.140625" customWidth="1"/>
    <col min="3333" max="3333" width="15.28515625" customWidth="1"/>
    <col min="3334" max="3334" width="13.28515625" customWidth="1"/>
    <col min="3335" max="3336" width="13.7109375" customWidth="1"/>
    <col min="3337" max="3337" width="13.5703125" customWidth="1"/>
    <col min="3339" max="3339" width="13.85546875" customWidth="1"/>
    <col min="3585" max="3585" width="33.42578125" customWidth="1"/>
    <col min="3586" max="3587" width="13.5703125" customWidth="1"/>
    <col min="3588" max="3588" width="16.140625" customWidth="1"/>
    <col min="3589" max="3589" width="15.28515625" customWidth="1"/>
    <col min="3590" max="3590" width="13.28515625" customWidth="1"/>
    <col min="3591" max="3592" width="13.7109375" customWidth="1"/>
    <col min="3593" max="3593" width="13.5703125" customWidth="1"/>
    <col min="3595" max="3595" width="13.85546875" customWidth="1"/>
    <col min="3841" max="3841" width="33.42578125" customWidth="1"/>
    <col min="3842" max="3843" width="13.5703125" customWidth="1"/>
    <col min="3844" max="3844" width="16.140625" customWidth="1"/>
    <col min="3845" max="3845" width="15.28515625" customWidth="1"/>
    <col min="3846" max="3846" width="13.28515625" customWidth="1"/>
    <col min="3847" max="3848" width="13.7109375" customWidth="1"/>
    <col min="3849" max="3849" width="13.5703125" customWidth="1"/>
    <col min="3851" max="3851" width="13.85546875" customWidth="1"/>
    <col min="4097" max="4097" width="33.42578125" customWidth="1"/>
    <col min="4098" max="4099" width="13.5703125" customWidth="1"/>
    <col min="4100" max="4100" width="16.140625" customWidth="1"/>
    <col min="4101" max="4101" width="15.28515625" customWidth="1"/>
    <col min="4102" max="4102" width="13.28515625" customWidth="1"/>
    <col min="4103" max="4104" width="13.7109375" customWidth="1"/>
    <col min="4105" max="4105" width="13.5703125" customWidth="1"/>
    <col min="4107" max="4107" width="13.85546875" customWidth="1"/>
    <col min="4353" max="4353" width="33.42578125" customWidth="1"/>
    <col min="4354" max="4355" width="13.5703125" customWidth="1"/>
    <col min="4356" max="4356" width="16.140625" customWidth="1"/>
    <col min="4357" max="4357" width="15.28515625" customWidth="1"/>
    <col min="4358" max="4358" width="13.28515625" customWidth="1"/>
    <col min="4359" max="4360" width="13.7109375" customWidth="1"/>
    <col min="4361" max="4361" width="13.5703125" customWidth="1"/>
    <col min="4363" max="4363" width="13.85546875" customWidth="1"/>
    <col min="4609" max="4609" width="33.42578125" customWidth="1"/>
    <col min="4610" max="4611" width="13.5703125" customWidth="1"/>
    <col min="4612" max="4612" width="16.140625" customWidth="1"/>
    <col min="4613" max="4613" width="15.28515625" customWidth="1"/>
    <col min="4614" max="4614" width="13.28515625" customWidth="1"/>
    <col min="4615" max="4616" width="13.7109375" customWidth="1"/>
    <col min="4617" max="4617" width="13.5703125" customWidth="1"/>
    <col min="4619" max="4619" width="13.85546875" customWidth="1"/>
    <col min="4865" max="4865" width="33.42578125" customWidth="1"/>
    <col min="4866" max="4867" width="13.5703125" customWidth="1"/>
    <col min="4868" max="4868" width="16.140625" customWidth="1"/>
    <col min="4869" max="4869" width="15.28515625" customWidth="1"/>
    <col min="4870" max="4870" width="13.28515625" customWidth="1"/>
    <col min="4871" max="4872" width="13.7109375" customWidth="1"/>
    <col min="4873" max="4873" width="13.5703125" customWidth="1"/>
    <col min="4875" max="4875" width="13.85546875" customWidth="1"/>
    <col min="5121" max="5121" width="33.42578125" customWidth="1"/>
    <col min="5122" max="5123" width="13.5703125" customWidth="1"/>
    <col min="5124" max="5124" width="16.140625" customWidth="1"/>
    <col min="5125" max="5125" width="15.28515625" customWidth="1"/>
    <col min="5126" max="5126" width="13.28515625" customWidth="1"/>
    <col min="5127" max="5128" width="13.7109375" customWidth="1"/>
    <col min="5129" max="5129" width="13.5703125" customWidth="1"/>
    <col min="5131" max="5131" width="13.85546875" customWidth="1"/>
    <col min="5377" max="5377" width="33.42578125" customWidth="1"/>
    <col min="5378" max="5379" width="13.5703125" customWidth="1"/>
    <col min="5380" max="5380" width="16.140625" customWidth="1"/>
    <col min="5381" max="5381" width="15.28515625" customWidth="1"/>
    <col min="5382" max="5382" width="13.28515625" customWidth="1"/>
    <col min="5383" max="5384" width="13.7109375" customWidth="1"/>
    <col min="5385" max="5385" width="13.5703125" customWidth="1"/>
    <col min="5387" max="5387" width="13.85546875" customWidth="1"/>
    <col min="5633" max="5633" width="33.42578125" customWidth="1"/>
    <col min="5634" max="5635" width="13.5703125" customWidth="1"/>
    <col min="5636" max="5636" width="16.140625" customWidth="1"/>
    <col min="5637" max="5637" width="15.28515625" customWidth="1"/>
    <col min="5638" max="5638" width="13.28515625" customWidth="1"/>
    <col min="5639" max="5640" width="13.7109375" customWidth="1"/>
    <col min="5641" max="5641" width="13.5703125" customWidth="1"/>
    <col min="5643" max="5643" width="13.85546875" customWidth="1"/>
    <col min="5889" max="5889" width="33.42578125" customWidth="1"/>
    <col min="5890" max="5891" width="13.5703125" customWidth="1"/>
    <col min="5892" max="5892" width="16.140625" customWidth="1"/>
    <col min="5893" max="5893" width="15.28515625" customWidth="1"/>
    <col min="5894" max="5894" width="13.28515625" customWidth="1"/>
    <col min="5895" max="5896" width="13.7109375" customWidth="1"/>
    <col min="5897" max="5897" width="13.5703125" customWidth="1"/>
    <col min="5899" max="5899" width="13.85546875" customWidth="1"/>
    <col min="6145" max="6145" width="33.42578125" customWidth="1"/>
    <col min="6146" max="6147" width="13.5703125" customWidth="1"/>
    <col min="6148" max="6148" width="16.140625" customWidth="1"/>
    <col min="6149" max="6149" width="15.28515625" customWidth="1"/>
    <col min="6150" max="6150" width="13.28515625" customWidth="1"/>
    <col min="6151" max="6152" width="13.7109375" customWidth="1"/>
    <col min="6153" max="6153" width="13.5703125" customWidth="1"/>
    <col min="6155" max="6155" width="13.85546875" customWidth="1"/>
    <col min="6401" max="6401" width="33.42578125" customWidth="1"/>
    <col min="6402" max="6403" width="13.5703125" customWidth="1"/>
    <col min="6404" max="6404" width="16.140625" customWidth="1"/>
    <col min="6405" max="6405" width="15.28515625" customWidth="1"/>
    <col min="6406" max="6406" width="13.28515625" customWidth="1"/>
    <col min="6407" max="6408" width="13.7109375" customWidth="1"/>
    <col min="6409" max="6409" width="13.5703125" customWidth="1"/>
    <col min="6411" max="6411" width="13.85546875" customWidth="1"/>
    <col min="6657" max="6657" width="33.42578125" customWidth="1"/>
    <col min="6658" max="6659" width="13.5703125" customWidth="1"/>
    <col min="6660" max="6660" width="16.140625" customWidth="1"/>
    <col min="6661" max="6661" width="15.28515625" customWidth="1"/>
    <col min="6662" max="6662" width="13.28515625" customWidth="1"/>
    <col min="6663" max="6664" width="13.7109375" customWidth="1"/>
    <col min="6665" max="6665" width="13.5703125" customWidth="1"/>
    <col min="6667" max="6667" width="13.85546875" customWidth="1"/>
    <col min="6913" max="6913" width="33.42578125" customWidth="1"/>
    <col min="6914" max="6915" width="13.5703125" customWidth="1"/>
    <col min="6916" max="6916" width="16.140625" customWidth="1"/>
    <col min="6917" max="6917" width="15.28515625" customWidth="1"/>
    <col min="6918" max="6918" width="13.28515625" customWidth="1"/>
    <col min="6919" max="6920" width="13.7109375" customWidth="1"/>
    <col min="6921" max="6921" width="13.5703125" customWidth="1"/>
    <col min="6923" max="6923" width="13.85546875" customWidth="1"/>
    <col min="7169" max="7169" width="33.42578125" customWidth="1"/>
    <col min="7170" max="7171" width="13.5703125" customWidth="1"/>
    <col min="7172" max="7172" width="16.140625" customWidth="1"/>
    <col min="7173" max="7173" width="15.28515625" customWidth="1"/>
    <col min="7174" max="7174" width="13.28515625" customWidth="1"/>
    <col min="7175" max="7176" width="13.7109375" customWidth="1"/>
    <col min="7177" max="7177" width="13.5703125" customWidth="1"/>
    <col min="7179" max="7179" width="13.85546875" customWidth="1"/>
    <col min="7425" max="7425" width="33.42578125" customWidth="1"/>
    <col min="7426" max="7427" width="13.5703125" customWidth="1"/>
    <col min="7428" max="7428" width="16.140625" customWidth="1"/>
    <col min="7429" max="7429" width="15.28515625" customWidth="1"/>
    <col min="7430" max="7430" width="13.28515625" customWidth="1"/>
    <col min="7431" max="7432" width="13.7109375" customWidth="1"/>
    <col min="7433" max="7433" width="13.5703125" customWidth="1"/>
    <col min="7435" max="7435" width="13.85546875" customWidth="1"/>
    <col min="7681" max="7681" width="33.42578125" customWidth="1"/>
    <col min="7682" max="7683" width="13.5703125" customWidth="1"/>
    <col min="7684" max="7684" width="16.140625" customWidth="1"/>
    <col min="7685" max="7685" width="15.28515625" customWidth="1"/>
    <col min="7686" max="7686" width="13.28515625" customWidth="1"/>
    <col min="7687" max="7688" width="13.7109375" customWidth="1"/>
    <col min="7689" max="7689" width="13.5703125" customWidth="1"/>
    <col min="7691" max="7691" width="13.85546875" customWidth="1"/>
    <col min="7937" max="7937" width="33.42578125" customWidth="1"/>
    <col min="7938" max="7939" width="13.5703125" customWidth="1"/>
    <col min="7940" max="7940" width="16.140625" customWidth="1"/>
    <col min="7941" max="7941" width="15.28515625" customWidth="1"/>
    <col min="7942" max="7942" width="13.28515625" customWidth="1"/>
    <col min="7943" max="7944" width="13.7109375" customWidth="1"/>
    <col min="7945" max="7945" width="13.5703125" customWidth="1"/>
    <col min="7947" max="7947" width="13.85546875" customWidth="1"/>
    <col min="8193" max="8193" width="33.42578125" customWidth="1"/>
    <col min="8194" max="8195" width="13.5703125" customWidth="1"/>
    <col min="8196" max="8196" width="16.140625" customWidth="1"/>
    <col min="8197" max="8197" width="15.28515625" customWidth="1"/>
    <col min="8198" max="8198" width="13.28515625" customWidth="1"/>
    <col min="8199" max="8200" width="13.7109375" customWidth="1"/>
    <col min="8201" max="8201" width="13.5703125" customWidth="1"/>
    <col min="8203" max="8203" width="13.85546875" customWidth="1"/>
    <col min="8449" max="8449" width="33.42578125" customWidth="1"/>
    <col min="8450" max="8451" width="13.5703125" customWidth="1"/>
    <col min="8452" max="8452" width="16.140625" customWidth="1"/>
    <col min="8453" max="8453" width="15.28515625" customWidth="1"/>
    <col min="8454" max="8454" width="13.28515625" customWidth="1"/>
    <col min="8455" max="8456" width="13.7109375" customWidth="1"/>
    <col min="8457" max="8457" width="13.5703125" customWidth="1"/>
    <col min="8459" max="8459" width="13.85546875" customWidth="1"/>
    <col min="8705" max="8705" width="33.42578125" customWidth="1"/>
    <col min="8706" max="8707" width="13.5703125" customWidth="1"/>
    <col min="8708" max="8708" width="16.140625" customWidth="1"/>
    <col min="8709" max="8709" width="15.28515625" customWidth="1"/>
    <col min="8710" max="8710" width="13.28515625" customWidth="1"/>
    <col min="8711" max="8712" width="13.7109375" customWidth="1"/>
    <col min="8713" max="8713" width="13.5703125" customWidth="1"/>
    <col min="8715" max="8715" width="13.85546875" customWidth="1"/>
    <col min="8961" max="8961" width="33.42578125" customWidth="1"/>
    <col min="8962" max="8963" width="13.5703125" customWidth="1"/>
    <col min="8964" max="8964" width="16.140625" customWidth="1"/>
    <col min="8965" max="8965" width="15.28515625" customWidth="1"/>
    <col min="8966" max="8966" width="13.28515625" customWidth="1"/>
    <col min="8967" max="8968" width="13.7109375" customWidth="1"/>
    <col min="8969" max="8969" width="13.5703125" customWidth="1"/>
    <col min="8971" max="8971" width="13.85546875" customWidth="1"/>
    <col min="9217" max="9217" width="33.42578125" customWidth="1"/>
    <col min="9218" max="9219" width="13.5703125" customWidth="1"/>
    <col min="9220" max="9220" width="16.140625" customWidth="1"/>
    <col min="9221" max="9221" width="15.28515625" customWidth="1"/>
    <col min="9222" max="9222" width="13.28515625" customWidth="1"/>
    <col min="9223" max="9224" width="13.7109375" customWidth="1"/>
    <col min="9225" max="9225" width="13.5703125" customWidth="1"/>
    <col min="9227" max="9227" width="13.85546875" customWidth="1"/>
    <col min="9473" max="9473" width="33.42578125" customWidth="1"/>
    <col min="9474" max="9475" width="13.5703125" customWidth="1"/>
    <col min="9476" max="9476" width="16.140625" customWidth="1"/>
    <col min="9477" max="9477" width="15.28515625" customWidth="1"/>
    <col min="9478" max="9478" width="13.28515625" customWidth="1"/>
    <col min="9479" max="9480" width="13.7109375" customWidth="1"/>
    <col min="9481" max="9481" width="13.5703125" customWidth="1"/>
    <col min="9483" max="9483" width="13.85546875" customWidth="1"/>
    <col min="9729" max="9729" width="33.42578125" customWidth="1"/>
    <col min="9730" max="9731" width="13.5703125" customWidth="1"/>
    <col min="9732" max="9732" width="16.140625" customWidth="1"/>
    <col min="9733" max="9733" width="15.28515625" customWidth="1"/>
    <col min="9734" max="9734" width="13.28515625" customWidth="1"/>
    <col min="9735" max="9736" width="13.7109375" customWidth="1"/>
    <col min="9737" max="9737" width="13.5703125" customWidth="1"/>
    <col min="9739" max="9739" width="13.85546875" customWidth="1"/>
    <col min="9985" max="9985" width="33.42578125" customWidth="1"/>
    <col min="9986" max="9987" width="13.5703125" customWidth="1"/>
    <col min="9988" max="9988" width="16.140625" customWidth="1"/>
    <col min="9989" max="9989" width="15.28515625" customWidth="1"/>
    <col min="9990" max="9990" width="13.28515625" customWidth="1"/>
    <col min="9991" max="9992" width="13.7109375" customWidth="1"/>
    <col min="9993" max="9993" width="13.5703125" customWidth="1"/>
    <col min="9995" max="9995" width="13.85546875" customWidth="1"/>
    <col min="10241" max="10241" width="33.42578125" customWidth="1"/>
    <col min="10242" max="10243" width="13.5703125" customWidth="1"/>
    <col min="10244" max="10244" width="16.140625" customWidth="1"/>
    <col min="10245" max="10245" width="15.28515625" customWidth="1"/>
    <col min="10246" max="10246" width="13.28515625" customWidth="1"/>
    <col min="10247" max="10248" width="13.7109375" customWidth="1"/>
    <col min="10249" max="10249" width="13.5703125" customWidth="1"/>
    <col min="10251" max="10251" width="13.85546875" customWidth="1"/>
    <col min="10497" max="10497" width="33.42578125" customWidth="1"/>
    <col min="10498" max="10499" width="13.5703125" customWidth="1"/>
    <col min="10500" max="10500" width="16.140625" customWidth="1"/>
    <col min="10501" max="10501" width="15.28515625" customWidth="1"/>
    <col min="10502" max="10502" width="13.28515625" customWidth="1"/>
    <col min="10503" max="10504" width="13.7109375" customWidth="1"/>
    <col min="10505" max="10505" width="13.5703125" customWidth="1"/>
    <col min="10507" max="10507" width="13.85546875" customWidth="1"/>
    <col min="10753" max="10753" width="33.42578125" customWidth="1"/>
    <col min="10754" max="10755" width="13.5703125" customWidth="1"/>
    <col min="10756" max="10756" width="16.140625" customWidth="1"/>
    <col min="10757" max="10757" width="15.28515625" customWidth="1"/>
    <col min="10758" max="10758" width="13.28515625" customWidth="1"/>
    <col min="10759" max="10760" width="13.7109375" customWidth="1"/>
    <col min="10761" max="10761" width="13.5703125" customWidth="1"/>
    <col min="10763" max="10763" width="13.85546875" customWidth="1"/>
    <col min="11009" max="11009" width="33.42578125" customWidth="1"/>
    <col min="11010" max="11011" width="13.5703125" customWidth="1"/>
    <col min="11012" max="11012" width="16.140625" customWidth="1"/>
    <col min="11013" max="11013" width="15.28515625" customWidth="1"/>
    <col min="11014" max="11014" width="13.28515625" customWidth="1"/>
    <col min="11015" max="11016" width="13.7109375" customWidth="1"/>
    <col min="11017" max="11017" width="13.5703125" customWidth="1"/>
    <col min="11019" max="11019" width="13.85546875" customWidth="1"/>
    <col min="11265" max="11265" width="33.42578125" customWidth="1"/>
    <col min="11266" max="11267" width="13.5703125" customWidth="1"/>
    <col min="11268" max="11268" width="16.140625" customWidth="1"/>
    <col min="11269" max="11269" width="15.28515625" customWidth="1"/>
    <col min="11270" max="11270" width="13.28515625" customWidth="1"/>
    <col min="11271" max="11272" width="13.7109375" customWidth="1"/>
    <col min="11273" max="11273" width="13.5703125" customWidth="1"/>
    <col min="11275" max="11275" width="13.85546875" customWidth="1"/>
    <col min="11521" max="11521" width="33.42578125" customWidth="1"/>
    <col min="11522" max="11523" width="13.5703125" customWidth="1"/>
    <col min="11524" max="11524" width="16.140625" customWidth="1"/>
    <col min="11525" max="11525" width="15.28515625" customWidth="1"/>
    <col min="11526" max="11526" width="13.28515625" customWidth="1"/>
    <col min="11527" max="11528" width="13.7109375" customWidth="1"/>
    <col min="11529" max="11529" width="13.5703125" customWidth="1"/>
    <col min="11531" max="11531" width="13.85546875" customWidth="1"/>
    <col min="11777" max="11777" width="33.42578125" customWidth="1"/>
    <col min="11778" max="11779" width="13.5703125" customWidth="1"/>
    <col min="11780" max="11780" width="16.140625" customWidth="1"/>
    <col min="11781" max="11781" width="15.28515625" customWidth="1"/>
    <col min="11782" max="11782" width="13.28515625" customWidth="1"/>
    <col min="11783" max="11784" width="13.7109375" customWidth="1"/>
    <col min="11785" max="11785" width="13.5703125" customWidth="1"/>
    <col min="11787" max="11787" width="13.85546875" customWidth="1"/>
    <col min="12033" max="12033" width="33.42578125" customWidth="1"/>
    <col min="12034" max="12035" width="13.5703125" customWidth="1"/>
    <col min="12036" max="12036" width="16.140625" customWidth="1"/>
    <col min="12037" max="12037" width="15.28515625" customWidth="1"/>
    <col min="12038" max="12038" width="13.28515625" customWidth="1"/>
    <col min="12039" max="12040" width="13.7109375" customWidth="1"/>
    <col min="12041" max="12041" width="13.5703125" customWidth="1"/>
    <col min="12043" max="12043" width="13.85546875" customWidth="1"/>
    <col min="12289" max="12289" width="33.42578125" customWidth="1"/>
    <col min="12290" max="12291" width="13.5703125" customWidth="1"/>
    <col min="12292" max="12292" width="16.140625" customWidth="1"/>
    <col min="12293" max="12293" width="15.28515625" customWidth="1"/>
    <col min="12294" max="12294" width="13.28515625" customWidth="1"/>
    <col min="12295" max="12296" width="13.7109375" customWidth="1"/>
    <col min="12297" max="12297" width="13.5703125" customWidth="1"/>
    <col min="12299" max="12299" width="13.85546875" customWidth="1"/>
    <col min="12545" max="12545" width="33.42578125" customWidth="1"/>
    <col min="12546" max="12547" width="13.5703125" customWidth="1"/>
    <col min="12548" max="12548" width="16.140625" customWidth="1"/>
    <col min="12549" max="12549" width="15.28515625" customWidth="1"/>
    <col min="12550" max="12550" width="13.28515625" customWidth="1"/>
    <col min="12551" max="12552" width="13.7109375" customWidth="1"/>
    <col min="12553" max="12553" width="13.5703125" customWidth="1"/>
    <col min="12555" max="12555" width="13.85546875" customWidth="1"/>
    <col min="12801" max="12801" width="33.42578125" customWidth="1"/>
    <col min="12802" max="12803" width="13.5703125" customWidth="1"/>
    <col min="12804" max="12804" width="16.140625" customWidth="1"/>
    <col min="12805" max="12805" width="15.28515625" customWidth="1"/>
    <col min="12806" max="12806" width="13.28515625" customWidth="1"/>
    <col min="12807" max="12808" width="13.7109375" customWidth="1"/>
    <col min="12809" max="12809" width="13.5703125" customWidth="1"/>
    <col min="12811" max="12811" width="13.85546875" customWidth="1"/>
    <col min="13057" max="13057" width="33.42578125" customWidth="1"/>
    <col min="13058" max="13059" width="13.5703125" customWidth="1"/>
    <col min="13060" max="13060" width="16.140625" customWidth="1"/>
    <col min="13061" max="13061" width="15.28515625" customWidth="1"/>
    <col min="13062" max="13062" width="13.28515625" customWidth="1"/>
    <col min="13063" max="13064" width="13.7109375" customWidth="1"/>
    <col min="13065" max="13065" width="13.5703125" customWidth="1"/>
    <col min="13067" max="13067" width="13.85546875" customWidth="1"/>
    <col min="13313" max="13313" width="33.42578125" customWidth="1"/>
    <col min="13314" max="13315" width="13.5703125" customWidth="1"/>
    <col min="13316" max="13316" width="16.140625" customWidth="1"/>
    <col min="13317" max="13317" width="15.28515625" customWidth="1"/>
    <col min="13318" max="13318" width="13.28515625" customWidth="1"/>
    <col min="13319" max="13320" width="13.7109375" customWidth="1"/>
    <col min="13321" max="13321" width="13.5703125" customWidth="1"/>
    <col min="13323" max="13323" width="13.85546875" customWidth="1"/>
    <col min="13569" max="13569" width="33.42578125" customWidth="1"/>
    <col min="13570" max="13571" width="13.5703125" customWidth="1"/>
    <col min="13572" max="13572" width="16.140625" customWidth="1"/>
    <col min="13573" max="13573" width="15.28515625" customWidth="1"/>
    <col min="13574" max="13574" width="13.28515625" customWidth="1"/>
    <col min="13575" max="13576" width="13.7109375" customWidth="1"/>
    <col min="13577" max="13577" width="13.5703125" customWidth="1"/>
    <col min="13579" max="13579" width="13.85546875" customWidth="1"/>
    <col min="13825" max="13825" width="33.42578125" customWidth="1"/>
    <col min="13826" max="13827" width="13.5703125" customWidth="1"/>
    <col min="13828" max="13828" width="16.140625" customWidth="1"/>
    <col min="13829" max="13829" width="15.28515625" customWidth="1"/>
    <col min="13830" max="13830" width="13.28515625" customWidth="1"/>
    <col min="13831" max="13832" width="13.7109375" customWidth="1"/>
    <col min="13833" max="13833" width="13.5703125" customWidth="1"/>
    <col min="13835" max="13835" width="13.85546875" customWidth="1"/>
    <col min="14081" max="14081" width="33.42578125" customWidth="1"/>
    <col min="14082" max="14083" width="13.5703125" customWidth="1"/>
    <col min="14084" max="14084" width="16.140625" customWidth="1"/>
    <col min="14085" max="14085" width="15.28515625" customWidth="1"/>
    <col min="14086" max="14086" width="13.28515625" customWidth="1"/>
    <col min="14087" max="14088" width="13.7109375" customWidth="1"/>
    <col min="14089" max="14089" width="13.5703125" customWidth="1"/>
    <col min="14091" max="14091" width="13.85546875" customWidth="1"/>
    <col min="14337" max="14337" width="33.42578125" customWidth="1"/>
    <col min="14338" max="14339" width="13.5703125" customWidth="1"/>
    <col min="14340" max="14340" width="16.140625" customWidth="1"/>
    <col min="14341" max="14341" width="15.28515625" customWidth="1"/>
    <col min="14342" max="14342" width="13.28515625" customWidth="1"/>
    <col min="14343" max="14344" width="13.7109375" customWidth="1"/>
    <col min="14345" max="14345" width="13.5703125" customWidth="1"/>
    <col min="14347" max="14347" width="13.85546875" customWidth="1"/>
    <col min="14593" max="14593" width="33.42578125" customWidth="1"/>
    <col min="14594" max="14595" width="13.5703125" customWidth="1"/>
    <col min="14596" max="14596" width="16.140625" customWidth="1"/>
    <col min="14597" max="14597" width="15.28515625" customWidth="1"/>
    <col min="14598" max="14598" width="13.28515625" customWidth="1"/>
    <col min="14599" max="14600" width="13.7109375" customWidth="1"/>
    <col min="14601" max="14601" width="13.5703125" customWidth="1"/>
    <col min="14603" max="14603" width="13.85546875" customWidth="1"/>
    <col min="14849" max="14849" width="33.42578125" customWidth="1"/>
    <col min="14850" max="14851" width="13.5703125" customWidth="1"/>
    <col min="14852" max="14852" width="16.140625" customWidth="1"/>
    <col min="14853" max="14853" width="15.28515625" customWidth="1"/>
    <col min="14854" max="14854" width="13.28515625" customWidth="1"/>
    <col min="14855" max="14856" width="13.7109375" customWidth="1"/>
    <col min="14857" max="14857" width="13.5703125" customWidth="1"/>
    <col min="14859" max="14859" width="13.85546875" customWidth="1"/>
    <col min="15105" max="15105" width="33.42578125" customWidth="1"/>
    <col min="15106" max="15107" width="13.5703125" customWidth="1"/>
    <col min="15108" max="15108" width="16.140625" customWidth="1"/>
    <col min="15109" max="15109" width="15.28515625" customWidth="1"/>
    <col min="15110" max="15110" width="13.28515625" customWidth="1"/>
    <col min="15111" max="15112" width="13.7109375" customWidth="1"/>
    <col min="15113" max="15113" width="13.5703125" customWidth="1"/>
    <col min="15115" max="15115" width="13.85546875" customWidth="1"/>
    <col min="15361" max="15361" width="33.42578125" customWidth="1"/>
    <col min="15362" max="15363" width="13.5703125" customWidth="1"/>
    <col min="15364" max="15364" width="16.140625" customWidth="1"/>
    <col min="15365" max="15365" width="15.28515625" customWidth="1"/>
    <col min="15366" max="15366" width="13.28515625" customWidth="1"/>
    <col min="15367" max="15368" width="13.7109375" customWidth="1"/>
    <col min="15369" max="15369" width="13.5703125" customWidth="1"/>
    <col min="15371" max="15371" width="13.85546875" customWidth="1"/>
    <col min="15617" max="15617" width="33.42578125" customWidth="1"/>
    <col min="15618" max="15619" width="13.5703125" customWidth="1"/>
    <col min="15620" max="15620" width="16.140625" customWidth="1"/>
    <col min="15621" max="15621" width="15.28515625" customWidth="1"/>
    <col min="15622" max="15622" width="13.28515625" customWidth="1"/>
    <col min="15623" max="15624" width="13.7109375" customWidth="1"/>
    <col min="15625" max="15625" width="13.5703125" customWidth="1"/>
    <col min="15627" max="15627" width="13.85546875" customWidth="1"/>
    <col min="15873" max="15873" width="33.42578125" customWidth="1"/>
    <col min="15874" max="15875" width="13.5703125" customWidth="1"/>
    <col min="15876" max="15876" width="16.140625" customWidth="1"/>
    <col min="15877" max="15877" width="15.28515625" customWidth="1"/>
    <col min="15878" max="15878" width="13.28515625" customWidth="1"/>
    <col min="15879" max="15880" width="13.7109375" customWidth="1"/>
    <col min="15881" max="15881" width="13.5703125" customWidth="1"/>
    <col min="15883" max="15883" width="13.85546875" customWidth="1"/>
    <col min="16129" max="16129" width="33.42578125" customWidth="1"/>
    <col min="16130" max="16131" width="13.5703125" customWidth="1"/>
    <col min="16132" max="16132" width="16.140625" customWidth="1"/>
    <col min="16133" max="16133" width="15.28515625" customWidth="1"/>
    <col min="16134" max="16134" width="13.28515625" customWidth="1"/>
    <col min="16135" max="16136" width="13.7109375" customWidth="1"/>
    <col min="16137" max="16137" width="13.5703125" customWidth="1"/>
    <col min="16139" max="16139" width="13.85546875" customWidth="1"/>
  </cols>
  <sheetData>
    <row r="1" spans="1:19" x14ac:dyDescent="0.2">
      <c r="B1" s="62"/>
      <c r="C1" s="62"/>
      <c r="D1" s="62"/>
      <c r="E1" s="62"/>
      <c r="F1" s="62"/>
      <c r="G1" s="62"/>
      <c r="H1" s="62"/>
      <c r="I1" s="62"/>
    </row>
    <row r="2" spans="1:19" ht="15.75" x14ac:dyDescent="0.25">
      <c r="B2" s="63" t="s">
        <v>270</v>
      </c>
      <c r="C2" s="63"/>
      <c r="D2" s="63"/>
      <c r="E2" s="63"/>
      <c r="F2" s="63"/>
      <c r="G2" s="63"/>
      <c r="H2" s="63"/>
      <c r="I2" s="63"/>
    </row>
    <row r="3" spans="1:19" ht="15" x14ac:dyDescent="0.25">
      <c r="B3" s="64" t="s">
        <v>271</v>
      </c>
      <c r="C3" s="64"/>
      <c r="D3" s="64"/>
      <c r="E3" s="64"/>
      <c r="F3" s="64"/>
      <c r="G3" s="64"/>
      <c r="H3" s="64"/>
      <c r="I3" s="64"/>
      <c r="K3" s="42">
        <v>2022</v>
      </c>
      <c r="L3" s="42">
        <v>2023</v>
      </c>
      <c r="M3" s="42">
        <v>2024</v>
      </c>
    </row>
    <row r="4" spans="1:19" x14ac:dyDescent="0.2">
      <c r="B4" s="65" t="s">
        <v>47</v>
      </c>
      <c r="C4" s="65"/>
      <c r="D4" s="65"/>
      <c r="E4" s="65"/>
      <c r="F4" s="65"/>
      <c r="G4" s="65"/>
      <c r="H4" s="65"/>
      <c r="I4" s="65"/>
      <c r="K4" s="42" t="s">
        <v>272</v>
      </c>
      <c r="L4" s="42" t="s">
        <v>273</v>
      </c>
      <c r="M4" s="42" t="s">
        <v>274</v>
      </c>
      <c r="N4" s="42" t="s">
        <v>275</v>
      </c>
      <c r="O4" s="42" t="s">
        <v>276</v>
      </c>
      <c r="P4" s="42" t="s">
        <v>277</v>
      </c>
      <c r="Q4" s="42" t="s">
        <v>278</v>
      </c>
      <c r="R4" s="42" t="s">
        <v>279</v>
      </c>
      <c r="S4" s="42" t="s">
        <v>280</v>
      </c>
    </row>
    <row r="5" spans="1:19" x14ac:dyDescent="0.2">
      <c r="A5" s="67"/>
      <c r="B5" s="65" t="s">
        <v>281</v>
      </c>
      <c r="C5" s="66">
        <v>2024</v>
      </c>
      <c r="D5" s="65"/>
      <c r="F5" s="65"/>
      <c r="G5" s="67"/>
      <c r="H5" s="67"/>
    </row>
    <row r="6" spans="1:19" x14ac:dyDescent="0.2">
      <c r="A6" s="4" t="s">
        <v>214</v>
      </c>
      <c r="B6" s="464" t="s">
        <v>272</v>
      </c>
      <c r="C6" s="464"/>
      <c r="D6" s="464"/>
      <c r="E6" s="464"/>
      <c r="F6" s="464"/>
      <c r="G6" s="464"/>
      <c r="H6" s="464"/>
      <c r="I6" s="465"/>
    </row>
    <row r="7" spans="1:19" x14ac:dyDescent="0.2">
      <c r="A7" s="40" t="s">
        <v>924</v>
      </c>
      <c r="B7" s="466" t="s">
        <v>1094</v>
      </c>
      <c r="C7" s="466"/>
      <c r="D7" s="466"/>
      <c r="E7" s="466"/>
      <c r="F7" s="466"/>
      <c r="G7" s="466"/>
      <c r="H7" s="466"/>
      <c r="I7" s="467"/>
    </row>
    <row r="8" spans="1:19" ht="12.75" customHeight="1" x14ac:dyDescent="0.2">
      <c r="A8" s="468" t="s">
        <v>36</v>
      </c>
      <c r="B8" s="462" t="s">
        <v>1</v>
      </c>
      <c r="C8" s="462" t="s">
        <v>1076</v>
      </c>
      <c r="D8" s="462" t="s">
        <v>1077</v>
      </c>
      <c r="E8" s="462" t="s">
        <v>1078</v>
      </c>
      <c r="F8" s="470" t="s">
        <v>43</v>
      </c>
      <c r="G8" s="470"/>
      <c r="H8" s="470"/>
      <c r="I8" s="470"/>
      <c r="K8" s="462" t="s">
        <v>1079</v>
      </c>
    </row>
    <row r="9" spans="1:19" ht="31.5" customHeight="1" x14ac:dyDescent="0.2">
      <c r="A9" s="469"/>
      <c r="B9" s="463"/>
      <c r="C9" s="463"/>
      <c r="D9" s="463"/>
      <c r="E9" s="463"/>
      <c r="F9" s="6" t="s">
        <v>5</v>
      </c>
      <c r="G9" s="6" t="s">
        <v>6</v>
      </c>
      <c r="H9" s="6" t="s">
        <v>7</v>
      </c>
      <c r="I9" s="6" t="s">
        <v>8</v>
      </c>
      <c r="K9" s="463"/>
    </row>
    <row r="10" spans="1:19" x14ac:dyDescent="0.2">
      <c r="A10" s="7" t="s">
        <v>12</v>
      </c>
      <c r="B10" s="8" t="s">
        <v>13</v>
      </c>
      <c r="C10" s="52">
        <v>73730</v>
      </c>
      <c r="D10" s="50">
        <v>92160</v>
      </c>
      <c r="E10" s="50">
        <v>115216.17482287837</v>
      </c>
      <c r="F10" s="50">
        <v>27575</v>
      </c>
      <c r="G10" s="50">
        <v>29025</v>
      </c>
      <c r="H10" s="50">
        <v>29732</v>
      </c>
      <c r="I10" s="50">
        <v>28884</v>
      </c>
      <c r="K10" s="50">
        <v>38400</v>
      </c>
    </row>
    <row r="11" spans="1:19" x14ac:dyDescent="0.2">
      <c r="A11" s="9" t="s">
        <v>14</v>
      </c>
      <c r="B11" s="60"/>
      <c r="C11" s="61">
        <v>30238</v>
      </c>
      <c r="D11" s="49">
        <v>38383.199999999997</v>
      </c>
      <c r="E11" s="234">
        <v>48722.469814141135</v>
      </c>
      <c r="F11" s="61">
        <v>11175</v>
      </c>
      <c r="G11" s="61">
        <v>12285</v>
      </c>
      <c r="H11" s="61">
        <v>12877</v>
      </c>
      <c r="I11" s="61">
        <v>12385</v>
      </c>
      <c r="K11" s="61">
        <v>15993</v>
      </c>
    </row>
    <row r="12" spans="1:19" x14ac:dyDescent="0.2">
      <c r="A12" s="9" t="s">
        <v>15</v>
      </c>
      <c r="B12" s="60"/>
      <c r="C12" s="61">
        <v>43492</v>
      </c>
      <c r="D12" s="49">
        <v>53776.799999999996</v>
      </c>
      <c r="E12" s="234">
        <v>66493.705008737234</v>
      </c>
      <c r="F12" s="53">
        <v>16400</v>
      </c>
      <c r="G12" s="53">
        <v>16740</v>
      </c>
      <c r="H12" s="53">
        <v>16855</v>
      </c>
      <c r="I12" s="53">
        <v>16499</v>
      </c>
      <c r="K12" s="53">
        <v>22407</v>
      </c>
    </row>
    <row r="13" spans="1:19" ht="15" customHeight="1" x14ac:dyDescent="0.2">
      <c r="A13" s="7" t="s">
        <v>16</v>
      </c>
      <c r="B13" s="8" t="s">
        <v>13</v>
      </c>
      <c r="C13" s="52">
        <v>23720</v>
      </c>
      <c r="D13" s="51">
        <v>24434.400000000001</v>
      </c>
      <c r="E13" s="50">
        <v>25170.316330522768</v>
      </c>
      <c r="F13" s="51">
        <v>6085</v>
      </c>
      <c r="G13" s="51">
        <v>6292</v>
      </c>
      <c r="H13" s="51">
        <v>6458</v>
      </c>
      <c r="I13" s="50">
        <v>6335</v>
      </c>
      <c r="K13" s="50">
        <v>10181</v>
      </c>
    </row>
    <row r="14" spans="1:19" x14ac:dyDescent="0.2">
      <c r="A14" s="9" t="s">
        <v>56</v>
      </c>
      <c r="B14" s="60"/>
      <c r="C14" s="61">
        <v>23720</v>
      </c>
      <c r="D14" s="49">
        <v>24434.400000000001</v>
      </c>
      <c r="E14" s="234">
        <v>25170.316330522768</v>
      </c>
      <c r="F14" s="54">
        <v>6085</v>
      </c>
      <c r="G14" s="54">
        <v>6292</v>
      </c>
      <c r="H14" s="54">
        <v>6458</v>
      </c>
      <c r="I14" s="54">
        <v>6335</v>
      </c>
      <c r="K14" s="54">
        <v>10181</v>
      </c>
    </row>
    <row r="15" spans="1:19" x14ac:dyDescent="0.2">
      <c r="A15" s="7" t="s">
        <v>9</v>
      </c>
      <c r="B15" s="8" t="s">
        <v>10</v>
      </c>
      <c r="C15" s="52">
        <v>14306</v>
      </c>
      <c r="D15" s="50">
        <v>14541.600000000002</v>
      </c>
      <c r="E15" s="50">
        <v>14831.608630012652</v>
      </c>
      <c r="F15" s="50">
        <v>3617</v>
      </c>
      <c r="G15" s="50">
        <v>3668</v>
      </c>
      <c r="H15" s="50">
        <v>3832</v>
      </c>
      <c r="I15" s="50">
        <v>3714</v>
      </c>
      <c r="K15" s="50">
        <v>6059</v>
      </c>
    </row>
    <row r="16" spans="1:19" x14ac:dyDescent="0.2">
      <c r="A16" s="10" t="s">
        <v>1081</v>
      </c>
      <c r="B16" s="60"/>
      <c r="C16" s="61"/>
      <c r="D16" s="49">
        <v>0</v>
      </c>
      <c r="E16" s="234">
        <v>0</v>
      </c>
      <c r="F16" s="53"/>
      <c r="G16" s="53"/>
      <c r="H16" s="53"/>
      <c r="I16" s="53"/>
      <c r="K16" s="53"/>
    </row>
    <row r="17" spans="1:11" x14ac:dyDescent="0.2">
      <c r="A17" s="10" t="s">
        <v>1082</v>
      </c>
      <c r="B17" s="60"/>
      <c r="C17" s="61"/>
      <c r="D17" s="49">
        <v>0</v>
      </c>
      <c r="E17" s="234">
        <v>0</v>
      </c>
      <c r="F17" s="53"/>
      <c r="G17" s="53"/>
      <c r="H17" s="53"/>
      <c r="I17" s="53"/>
      <c r="K17" s="53"/>
    </row>
    <row r="18" spans="1:11" x14ac:dyDescent="0.2">
      <c r="A18" s="10" t="s">
        <v>1083</v>
      </c>
      <c r="B18" s="60"/>
      <c r="C18" s="61">
        <v>855</v>
      </c>
      <c r="D18" s="49">
        <v>684</v>
      </c>
      <c r="E18" s="234">
        <v>547.20000000000005</v>
      </c>
      <c r="F18" s="53">
        <v>122</v>
      </c>
      <c r="G18" s="53">
        <v>132</v>
      </c>
      <c r="H18" s="53">
        <v>153</v>
      </c>
      <c r="I18" s="53">
        <v>140</v>
      </c>
      <c r="K18" s="53">
        <v>285</v>
      </c>
    </row>
    <row r="19" spans="1:11" x14ac:dyDescent="0.2">
      <c r="A19" s="10" t="s">
        <v>1084</v>
      </c>
      <c r="B19" s="60"/>
      <c r="C19" s="61">
        <v>11346</v>
      </c>
      <c r="D19" s="49">
        <v>11570.400000000001</v>
      </c>
      <c r="E19" s="234">
        <v>11799.238159703864</v>
      </c>
      <c r="F19" s="53">
        <v>2895</v>
      </c>
      <c r="G19" s="53">
        <v>2917</v>
      </c>
      <c r="H19" s="53">
        <v>3038</v>
      </c>
      <c r="I19" s="53">
        <v>2949</v>
      </c>
      <c r="K19" s="53">
        <v>4821</v>
      </c>
    </row>
    <row r="20" spans="1:11" x14ac:dyDescent="0.2">
      <c r="A20" s="10" t="s">
        <v>1085</v>
      </c>
      <c r="B20" s="60"/>
      <c r="C20" s="61">
        <v>2105</v>
      </c>
      <c r="D20" s="49">
        <v>2287.1999999999998</v>
      </c>
      <c r="E20" s="234">
        <v>2485.170470308788</v>
      </c>
      <c r="F20" s="53">
        <v>600</v>
      </c>
      <c r="G20" s="53">
        <v>619</v>
      </c>
      <c r="H20" s="53">
        <v>641</v>
      </c>
      <c r="I20" s="53">
        <v>625</v>
      </c>
      <c r="K20" s="53">
        <v>953</v>
      </c>
    </row>
    <row r="21" spans="1:11" x14ac:dyDescent="0.2">
      <c r="A21" s="10" t="s">
        <v>1086</v>
      </c>
      <c r="B21" s="60"/>
      <c r="C21" s="61"/>
      <c r="D21" s="49">
        <v>0</v>
      </c>
      <c r="E21" s="234">
        <v>0</v>
      </c>
      <c r="F21" s="53"/>
      <c r="G21" s="53"/>
      <c r="H21" s="53"/>
      <c r="I21" s="53"/>
      <c r="K21" s="53"/>
    </row>
    <row r="22" spans="1:11" x14ac:dyDescent="0.2">
      <c r="A22" s="10" t="s">
        <v>1087</v>
      </c>
      <c r="B22" s="60"/>
      <c r="C22" s="61"/>
      <c r="D22" s="49">
        <v>0</v>
      </c>
      <c r="E22" s="234">
        <v>0</v>
      </c>
      <c r="F22" s="53"/>
      <c r="G22" s="53"/>
      <c r="H22" s="53"/>
      <c r="I22" s="53"/>
      <c r="K22" s="53"/>
    </row>
    <row r="23" spans="1:11" x14ac:dyDescent="0.2">
      <c r="A23" s="10" t="s">
        <v>1088</v>
      </c>
      <c r="B23" s="60"/>
      <c r="C23" s="61"/>
      <c r="D23" s="49">
        <v>0</v>
      </c>
      <c r="E23" s="234">
        <v>0</v>
      </c>
      <c r="F23" s="53"/>
      <c r="G23" s="53"/>
      <c r="H23" s="53"/>
      <c r="I23" s="53"/>
      <c r="K23" s="53"/>
    </row>
    <row r="24" spans="1:11" x14ac:dyDescent="0.2">
      <c r="A24" s="10" t="s">
        <v>1089</v>
      </c>
      <c r="B24" s="60"/>
      <c r="C24" s="61"/>
      <c r="D24" s="49">
        <v>0</v>
      </c>
      <c r="E24" s="234">
        <v>0</v>
      </c>
      <c r="F24" s="53"/>
      <c r="G24" s="53"/>
      <c r="H24" s="53"/>
      <c r="I24" s="53"/>
      <c r="K24" s="53"/>
    </row>
    <row r="25" spans="1:11" x14ac:dyDescent="0.2">
      <c r="A25" s="10" t="s">
        <v>1090</v>
      </c>
      <c r="B25" s="60"/>
      <c r="C25" s="61"/>
      <c r="D25" s="49">
        <v>0</v>
      </c>
      <c r="E25" s="234">
        <v>0</v>
      </c>
      <c r="F25" s="53"/>
      <c r="G25" s="53"/>
      <c r="H25" s="53"/>
      <c r="I25" s="53"/>
      <c r="K25" s="53"/>
    </row>
    <row r="26" spans="1:11" x14ac:dyDescent="0.2">
      <c r="A26" s="10" t="s">
        <v>1091</v>
      </c>
      <c r="B26" s="60"/>
      <c r="C26" s="61"/>
      <c r="D26" s="49">
        <v>0</v>
      </c>
      <c r="E26" s="234">
        <v>0</v>
      </c>
      <c r="F26" s="53"/>
      <c r="G26" s="53"/>
      <c r="H26" s="53"/>
      <c r="I26" s="53"/>
      <c r="K26" s="53"/>
    </row>
    <row r="27" spans="1:11" x14ac:dyDescent="0.2">
      <c r="A27" s="10" t="s">
        <v>1092</v>
      </c>
      <c r="B27" s="60"/>
      <c r="C27" s="61"/>
      <c r="D27" s="49">
        <v>0</v>
      </c>
      <c r="E27" s="234">
        <v>0</v>
      </c>
      <c r="F27" s="53"/>
      <c r="G27" s="53"/>
      <c r="H27" s="53"/>
      <c r="I27" s="53"/>
      <c r="K27" s="53"/>
    </row>
    <row r="28" spans="1:11" x14ac:dyDescent="0.2">
      <c r="A28" s="10" t="s">
        <v>1093</v>
      </c>
      <c r="B28" s="60"/>
      <c r="C28" s="61"/>
      <c r="D28" s="49">
        <v>0</v>
      </c>
      <c r="E28" s="234">
        <v>0</v>
      </c>
      <c r="F28" s="53"/>
      <c r="G28" s="53"/>
      <c r="H28" s="53"/>
      <c r="I28" s="53"/>
      <c r="K28" s="53"/>
    </row>
    <row r="29" spans="1:11" x14ac:dyDescent="0.2">
      <c r="A29" s="10" t="s">
        <v>11</v>
      </c>
      <c r="B29" s="60"/>
      <c r="C29" s="61"/>
      <c r="D29" s="49">
        <v>0</v>
      </c>
      <c r="E29" s="234">
        <v>0</v>
      </c>
      <c r="F29" s="53"/>
      <c r="G29" s="53"/>
      <c r="H29" s="53"/>
      <c r="I29" s="53"/>
      <c r="K29" s="53"/>
    </row>
    <row r="30" spans="1:11" x14ac:dyDescent="0.2">
      <c r="A30" s="7" t="s">
        <v>37</v>
      </c>
      <c r="B30" s="8"/>
      <c r="C30" s="52">
        <v>557720</v>
      </c>
      <c r="D30" s="50">
        <v>634452</v>
      </c>
      <c r="E30" s="50">
        <v>722337.01495819911</v>
      </c>
      <c r="F30" s="50">
        <v>170283</v>
      </c>
      <c r="G30" s="50">
        <v>180393</v>
      </c>
      <c r="H30" s="50">
        <v>190871</v>
      </c>
      <c r="I30" s="50">
        <v>180790</v>
      </c>
      <c r="K30" s="50">
        <v>264355</v>
      </c>
    </row>
    <row r="31" spans="1:11" x14ac:dyDescent="0.2">
      <c r="A31" s="9" t="s">
        <v>38</v>
      </c>
      <c r="B31" s="9" t="s">
        <v>1080</v>
      </c>
      <c r="C31" s="61">
        <v>538439</v>
      </c>
      <c r="D31" s="49">
        <v>609187.19999999995</v>
      </c>
      <c r="E31" s="234">
        <v>689231.36073694506</v>
      </c>
      <c r="F31" s="53">
        <v>162307</v>
      </c>
      <c r="G31" s="53">
        <v>172268</v>
      </c>
      <c r="H31" s="53">
        <v>182348</v>
      </c>
      <c r="I31" s="53">
        <v>172308</v>
      </c>
      <c r="K31" s="53">
        <v>253828</v>
      </c>
    </row>
    <row r="32" spans="1:11" x14ac:dyDescent="0.2">
      <c r="A32" s="9" t="s">
        <v>17</v>
      </c>
      <c r="B32" s="9" t="s">
        <v>18</v>
      </c>
      <c r="C32" s="61">
        <v>19281</v>
      </c>
      <c r="D32" s="49">
        <v>25264.800000000003</v>
      </c>
      <c r="E32" s="234">
        <v>33105.654221254095</v>
      </c>
      <c r="F32" s="53">
        <v>7976</v>
      </c>
      <c r="G32" s="53">
        <v>8125</v>
      </c>
      <c r="H32" s="53">
        <v>8523</v>
      </c>
      <c r="I32" s="53">
        <v>8482</v>
      </c>
      <c r="K32" s="55">
        <v>10527</v>
      </c>
    </row>
    <row r="33" spans="1:9" x14ac:dyDescent="0.2">
      <c r="A33" s="11" t="s">
        <v>39</v>
      </c>
      <c r="B33" s="12"/>
      <c r="C33" s="12"/>
      <c r="D33" s="12"/>
      <c r="E33" s="12"/>
      <c r="F33" s="12"/>
      <c r="G33" s="12"/>
      <c r="H33" s="12"/>
      <c r="I33" s="12"/>
    </row>
    <row r="34" spans="1:9" ht="51" x14ac:dyDescent="0.2">
      <c r="A34" s="13" t="s">
        <v>220</v>
      </c>
      <c r="B34" s="48" t="s">
        <v>215</v>
      </c>
      <c r="C34" s="48" t="s">
        <v>219</v>
      </c>
      <c r="D34" s="48" t="s">
        <v>221</v>
      </c>
      <c r="E34" s="48" t="s">
        <v>216</v>
      </c>
      <c r="F34" s="48" t="s">
        <v>217</v>
      </c>
      <c r="G34" s="48" t="s">
        <v>218</v>
      </c>
      <c r="H34" s="48" t="s">
        <v>290</v>
      </c>
      <c r="I34" s="48" t="s">
        <v>289</v>
      </c>
    </row>
    <row r="35" spans="1:9" x14ac:dyDescent="0.2">
      <c r="A35" s="58">
        <v>2021</v>
      </c>
      <c r="B35" s="56">
        <v>182</v>
      </c>
      <c r="C35" s="56">
        <v>101</v>
      </c>
      <c r="D35" s="56">
        <v>66376</v>
      </c>
      <c r="E35" s="56">
        <v>59904</v>
      </c>
      <c r="F35" s="57">
        <v>3</v>
      </c>
      <c r="G35" s="56">
        <v>90</v>
      </c>
      <c r="H35" s="56">
        <v>0.12</v>
      </c>
      <c r="I35" s="56">
        <v>51</v>
      </c>
    </row>
    <row r="36" spans="1:9" x14ac:dyDescent="0.2">
      <c r="A36" s="58">
        <v>2022</v>
      </c>
      <c r="B36" s="56">
        <v>171</v>
      </c>
      <c r="C36" s="56">
        <v>84</v>
      </c>
      <c r="D36" s="56">
        <v>62029</v>
      </c>
      <c r="E36" s="56">
        <v>52442</v>
      </c>
      <c r="F36" s="57">
        <v>4</v>
      </c>
      <c r="G36" s="56">
        <v>85</v>
      </c>
      <c r="H36" s="56">
        <v>0.97</v>
      </c>
      <c r="I36" s="56">
        <v>55</v>
      </c>
    </row>
    <row r="37" spans="1:9" x14ac:dyDescent="0.2">
      <c r="A37" s="59">
        <v>2023</v>
      </c>
      <c r="B37" s="56">
        <v>165</v>
      </c>
      <c r="C37" s="56">
        <v>74</v>
      </c>
      <c r="D37" s="56">
        <v>60278</v>
      </c>
      <c r="E37" s="56">
        <v>52832</v>
      </c>
      <c r="F37" s="57">
        <v>4</v>
      </c>
      <c r="G37" s="56">
        <v>88</v>
      </c>
      <c r="H37" s="56">
        <v>1.0900000000000001</v>
      </c>
      <c r="I37" s="56">
        <v>62</v>
      </c>
    </row>
    <row r="38" spans="1:9" s="42" customFormat="1" x14ac:dyDescent="0.2">
      <c r="A38" s="43"/>
      <c r="B38" s="43"/>
      <c r="C38" s="43"/>
      <c r="D38" s="43"/>
      <c r="E38" s="43"/>
      <c r="F38" s="43"/>
      <c r="G38" s="43"/>
      <c r="H38" s="43"/>
      <c r="I38" s="43"/>
    </row>
    <row r="39" spans="1:9" s="42" customFormat="1" x14ac:dyDescent="0.2">
      <c r="A39" s="43"/>
      <c r="B39" s="43"/>
      <c r="C39" s="43"/>
      <c r="D39" s="43"/>
      <c r="E39" s="43"/>
      <c r="F39" s="43"/>
      <c r="G39" s="43"/>
      <c r="H39" s="43"/>
      <c r="I39" s="43"/>
    </row>
    <row r="40" spans="1:9" s="42" customFormat="1" x14ac:dyDescent="0.2">
      <c r="A40" s="43"/>
      <c r="B40" s="43"/>
      <c r="C40" s="43"/>
      <c r="D40" s="43"/>
      <c r="E40" s="43"/>
      <c r="F40" s="43"/>
      <c r="G40" s="43"/>
      <c r="H40" s="43"/>
      <c r="I40" s="43"/>
    </row>
    <row r="41" spans="1:9" s="42" customFormat="1" x14ac:dyDescent="0.2">
      <c r="A41" s="43"/>
      <c r="B41" s="43"/>
      <c r="C41" s="43"/>
      <c r="D41" s="43"/>
      <c r="E41" s="43"/>
      <c r="F41" s="43"/>
      <c r="G41" s="43"/>
      <c r="H41" s="43"/>
      <c r="I41" s="43"/>
    </row>
    <row r="42" spans="1:9" s="42" customFormat="1" x14ac:dyDescent="0.2">
      <c r="A42" s="43"/>
      <c r="B42" s="43"/>
      <c r="C42" s="43"/>
      <c r="D42" s="43"/>
      <c r="E42" s="43"/>
      <c r="F42" s="43"/>
      <c r="G42" s="43"/>
      <c r="H42" s="43"/>
      <c r="I42" s="43"/>
    </row>
    <row r="43" spans="1:9" s="42" customFormat="1" x14ac:dyDescent="0.2">
      <c r="A43" s="43"/>
      <c r="B43" s="43"/>
      <c r="C43" s="43"/>
      <c r="D43" s="43"/>
      <c r="E43" s="43"/>
      <c r="F43" s="43"/>
      <c r="G43" s="43"/>
      <c r="H43" s="43"/>
      <c r="I43" s="43"/>
    </row>
    <row r="44" spans="1:9" s="42" customFormat="1" x14ac:dyDescent="0.2">
      <c r="A44" s="43"/>
      <c r="B44" s="43"/>
      <c r="C44" s="43"/>
      <c r="D44" s="43"/>
      <c r="E44" s="43"/>
      <c r="F44" s="43"/>
      <c r="G44" s="43"/>
      <c r="H44" s="43"/>
      <c r="I44" s="43"/>
    </row>
    <row r="45" spans="1:9" s="42" customFormat="1" x14ac:dyDescent="0.2">
      <c r="A45" s="43"/>
      <c r="B45" s="43"/>
      <c r="C45" s="43"/>
      <c r="D45" s="43"/>
      <c r="E45" s="43"/>
      <c r="F45" s="43"/>
      <c r="G45" s="43"/>
      <c r="H45" s="43"/>
      <c r="I45" s="43"/>
    </row>
    <row r="46" spans="1:9" s="42" customFormat="1" x14ac:dyDescent="0.2">
      <c r="A46" s="43"/>
      <c r="B46" s="43"/>
      <c r="C46" s="43"/>
      <c r="D46" s="43"/>
      <c r="E46" s="43"/>
      <c r="F46" s="43"/>
      <c r="G46" s="43"/>
      <c r="H46" s="43"/>
      <c r="I46" s="43"/>
    </row>
    <row r="47" spans="1:9" s="42" customFormat="1" x14ac:dyDescent="0.2">
      <c r="A47" s="43"/>
      <c r="B47" s="43"/>
      <c r="C47" s="43"/>
      <c r="D47" s="43"/>
      <c r="E47" s="43"/>
      <c r="F47" s="43"/>
      <c r="G47" s="43"/>
      <c r="H47" s="43"/>
      <c r="I47" s="43"/>
    </row>
    <row r="48" spans="1:9" s="42" customFormat="1" x14ac:dyDescent="0.2">
      <c r="A48" s="43"/>
      <c r="B48" s="43"/>
      <c r="C48" s="43"/>
      <c r="D48" s="43"/>
      <c r="E48" s="43"/>
      <c r="F48" s="43"/>
      <c r="G48" s="43"/>
      <c r="H48" s="43"/>
      <c r="I48" s="43"/>
    </row>
    <row r="49" spans="1:9" s="42" customFormat="1" x14ac:dyDescent="0.2">
      <c r="A49" s="43"/>
      <c r="B49" s="43"/>
      <c r="C49" s="43"/>
      <c r="D49" s="43"/>
      <c r="E49" s="43"/>
      <c r="F49" s="43"/>
      <c r="G49" s="43"/>
      <c r="H49" s="43"/>
      <c r="I49" s="43"/>
    </row>
    <row r="50" spans="1:9" s="42" customFormat="1" x14ac:dyDescent="0.2">
      <c r="A50" s="43"/>
      <c r="B50" s="43"/>
      <c r="C50" s="43"/>
      <c r="D50" s="43"/>
      <c r="E50" s="43"/>
      <c r="F50" s="43"/>
      <c r="G50" s="43"/>
      <c r="H50" s="43"/>
      <c r="I50" s="43"/>
    </row>
    <row r="51" spans="1:9" s="42" customFormat="1" x14ac:dyDescent="0.2">
      <c r="A51" s="43"/>
      <c r="B51" s="43"/>
      <c r="C51" s="43"/>
      <c r="D51" s="43"/>
      <c r="E51" s="43"/>
      <c r="F51" s="43"/>
      <c r="G51" s="43"/>
      <c r="H51" s="43"/>
      <c r="I51" s="43"/>
    </row>
    <row r="52" spans="1:9" s="42" customFormat="1" x14ac:dyDescent="0.2">
      <c r="A52" s="43"/>
      <c r="B52" s="43"/>
      <c r="C52" s="43"/>
      <c r="D52" s="43"/>
      <c r="E52" s="43"/>
      <c r="F52" s="43"/>
      <c r="G52" s="43"/>
      <c r="H52" s="43"/>
      <c r="I52" s="43"/>
    </row>
    <row r="53" spans="1:9" s="42" customFormat="1" x14ac:dyDescent="0.2">
      <c r="A53" s="43"/>
      <c r="B53" s="43"/>
      <c r="C53" s="43"/>
      <c r="D53" s="43"/>
      <c r="E53" s="43"/>
      <c r="F53" s="43"/>
      <c r="G53" s="43"/>
      <c r="H53" s="43"/>
      <c r="I53" s="43"/>
    </row>
    <row r="54" spans="1:9" s="42" customFormat="1" x14ac:dyDescent="0.2">
      <c r="A54" s="43"/>
      <c r="B54" s="43"/>
      <c r="C54" s="43"/>
      <c r="D54" s="43"/>
      <c r="E54" s="43"/>
      <c r="F54" s="43"/>
      <c r="G54" s="43"/>
      <c r="H54" s="43"/>
      <c r="I54" s="43"/>
    </row>
    <row r="55" spans="1:9" s="42" customFormat="1" x14ac:dyDescent="0.2">
      <c r="A55" s="43"/>
      <c r="B55" s="43"/>
      <c r="C55" s="43"/>
      <c r="D55" s="43"/>
      <c r="E55" s="43"/>
      <c r="F55" s="43"/>
      <c r="G55" s="43"/>
      <c r="H55" s="43"/>
      <c r="I55" s="43"/>
    </row>
    <row r="56" spans="1:9" s="42" customFormat="1" x14ac:dyDescent="0.2">
      <c r="A56" s="43"/>
      <c r="B56" s="43"/>
      <c r="C56" s="43"/>
      <c r="D56" s="43"/>
      <c r="E56" s="43"/>
      <c r="F56" s="43"/>
      <c r="G56" s="43"/>
      <c r="H56" s="43"/>
      <c r="I56" s="43"/>
    </row>
    <row r="57" spans="1:9" s="42" customFormat="1" x14ac:dyDescent="0.2">
      <c r="A57" s="43"/>
      <c r="B57" s="43"/>
      <c r="C57" s="43"/>
      <c r="D57" s="43"/>
      <c r="E57" s="43"/>
      <c r="F57" s="43"/>
      <c r="G57" s="43"/>
      <c r="H57" s="43"/>
      <c r="I57" s="43"/>
    </row>
    <row r="58" spans="1:9" s="42" customFormat="1" x14ac:dyDescent="0.2">
      <c r="A58" s="43"/>
      <c r="B58" s="43"/>
      <c r="C58" s="43"/>
      <c r="D58" s="43"/>
      <c r="E58" s="43"/>
      <c r="F58" s="43"/>
      <c r="G58" s="43"/>
      <c r="H58" s="43"/>
      <c r="I58" s="43"/>
    </row>
    <row r="59" spans="1:9" s="42" customFormat="1" x14ac:dyDescent="0.2">
      <c r="A59" s="43"/>
      <c r="B59" s="43"/>
      <c r="C59" s="43"/>
      <c r="D59" s="43"/>
      <c r="E59" s="43"/>
      <c r="F59" s="43"/>
      <c r="G59" s="43"/>
      <c r="H59" s="43"/>
      <c r="I59" s="43"/>
    </row>
    <row r="60" spans="1:9" s="42" customFormat="1" x14ac:dyDescent="0.2">
      <c r="A60" s="43"/>
      <c r="B60" s="43"/>
      <c r="C60" s="43"/>
      <c r="D60" s="43"/>
      <c r="E60" s="43"/>
      <c r="F60" s="43"/>
      <c r="G60" s="43"/>
      <c r="H60" s="43"/>
      <c r="I60" s="43"/>
    </row>
    <row r="61" spans="1:9" s="42" customFormat="1" x14ac:dyDescent="0.2">
      <c r="A61" s="43"/>
      <c r="B61" s="43"/>
      <c r="C61" s="43"/>
      <c r="D61" s="43"/>
      <c r="E61" s="43"/>
      <c r="F61" s="43"/>
      <c r="G61" s="43"/>
      <c r="H61" s="43"/>
      <c r="I61" s="43"/>
    </row>
    <row r="62" spans="1:9" s="42" customFormat="1" x14ac:dyDescent="0.2">
      <c r="A62" s="43"/>
      <c r="B62" s="43"/>
      <c r="C62" s="43"/>
      <c r="D62" s="43"/>
      <c r="E62" s="43"/>
      <c r="F62" s="43"/>
      <c r="G62" s="43"/>
      <c r="H62" s="43"/>
      <c r="I62" s="43"/>
    </row>
    <row r="63" spans="1:9" s="42" customFormat="1" x14ac:dyDescent="0.2">
      <c r="A63" s="43"/>
      <c r="B63" s="43"/>
      <c r="C63" s="43"/>
      <c r="D63" s="43"/>
      <c r="E63" s="43"/>
      <c r="F63" s="43"/>
      <c r="G63" s="43"/>
      <c r="H63" s="43"/>
      <c r="I63" s="43"/>
    </row>
    <row r="64" spans="1:9" s="42" customFormat="1" x14ac:dyDescent="0.2">
      <c r="A64" s="43"/>
      <c r="B64" s="43"/>
      <c r="C64" s="43"/>
      <c r="D64" s="43"/>
      <c r="E64" s="43"/>
      <c r="F64" s="43"/>
      <c r="G64" s="43"/>
      <c r="H64" s="43"/>
      <c r="I64" s="43"/>
    </row>
    <row r="65" spans="1:9" s="42" customFormat="1" x14ac:dyDescent="0.2">
      <c r="A65" s="43"/>
      <c r="B65" s="43"/>
      <c r="C65" s="43"/>
      <c r="D65" s="43"/>
      <c r="E65" s="43"/>
      <c r="F65" s="43"/>
      <c r="G65" s="43"/>
      <c r="H65" s="43"/>
      <c r="I65" s="43"/>
    </row>
    <row r="66" spans="1:9" s="42" customFormat="1" x14ac:dyDescent="0.2">
      <c r="A66" s="43"/>
      <c r="B66" s="43"/>
      <c r="C66" s="43"/>
      <c r="D66" s="43"/>
      <c r="E66" s="43"/>
      <c r="F66" s="43"/>
      <c r="G66" s="43"/>
      <c r="H66" s="43"/>
      <c r="I66" s="43"/>
    </row>
    <row r="67" spans="1:9" s="42" customFormat="1" x14ac:dyDescent="0.2">
      <c r="A67" s="43"/>
      <c r="B67" s="43"/>
      <c r="C67" s="43"/>
      <c r="D67" s="43"/>
      <c r="E67" s="43"/>
      <c r="F67" s="43"/>
      <c r="G67" s="43"/>
      <c r="H67" s="43"/>
      <c r="I67" s="43"/>
    </row>
    <row r="68" spans="1:9" s="42" customFormat="1" x14ac:dyDescent="0.2">
      <c r="A68" s="43"/>
      <c r="B68" s="43"/>
      <c r="C68" s="43"/>
      <c r="D68" s="43"/>
      <c r="E68" s="43"/>
      <c r="F68" s="43"/>
      <c r="G68" s="43"/>
      <c r="H68" s="43"/>
      <c r="I68" s="43"/>
    </row>
    <row r="69" spans="1:9" s="42" customFormat="1" x14ac:dyDescent="0.2">
      <c r="A69" s="43"/>
      <c r="B69" s="43"/>
      <c r="C69" s="43"/>
      <c r="D69" s="43"/>
      <c r="E69" s="43"/>
      <c r="F69" s="43"/>
      <c r="G69" s="43"/>
      <c r="H69" s="43"/>
      <c r="I69" s="43"/>
    </row>
    <row r="70" spans="1:9" s="42" customFormat="1" x14ac:dyDescent="0.2">
      <c r="A70" s="43"/>
      <c r="B70" s="43"/>
      <c r="C70" s="43"/>
      <c r="D70" s="43"/>
      <c r="E70" s="43"/>
      <c r="F70" s="43"/>
      <c r="G70" s="43"/>
      <c r="H70" s="43"/>
      <c r="I70" s="43"/>
    </row>
    <row r="71" spans="1:9" s="42" customFormat="1" x14ac:dyDescent="0.2">
      <c r="A71" s="43"/>
      <c r="B71" s="43"/>
      <c r="C71" s="43"/>
      <c r="D71" s="43"/>
      <c r="E71" s="43"/>
      <c r="F71" s="43"/>
      <c r="G71" s="43"/>
      <c r="H71" s="43"/>
      <c r="I71" s="43"/>
    </row>
    <row r="72" spans="1:9" s="42" customFormat="1" x14ac:dyDescent="0.2">
      <c r="A72" s="43"/>
      <c r="B72" s="43"/>
      <c r="C72" s="43"/>
      <c r="D72" s="43"/>
      <c r="E72" s="43"/>
      <c r="F72" s="43"/>
      <c r="G72" s="43"/>
      <c r="H72" s="43"/>
      <c r="I72" s="43"/>
    </row>
    <row r="73" spans="1:9" s="42" customFormat="1" x14ac:dyDescent="0.2">
      <c r="A73" s="43"/>
      <c r="B73" s="43"/>
      <c r="C73" s="43"/>
      <c r="D73" s="43"/>
      <c r="E73" s="43"/>
      <c r="F73" s="43"/>
      <c r="G73" s="43"/>
      <c r="H73" s="43"/>
      <c r="I73" s="43"/>
    </row>
    <row r="74" spans="1:9" s="42" customFormat="1" x14ac:dyDescent="0.2">
      <c r="A74" s="43"/>
      <c r="B74" s="43"/>
      <c r="C74" s="43"/>
      <c r="D74" s="43"/>
      <c r="E74" s="43"/>
      <c r="F74" s="43"/>
      <c r="G74" s="43"/>
      <c r="H74" s="43"/>
      <c r="I74" s="43"/>
    </row>
    <row r="75" spans="1:9" s="42" customFormat="1" x14ac:dyDescent="0.2">
      <c r="A75" s="43"/>
      <c r="B75" s="43"/>
      <c r="C75" s="43"/>
      <c r="D75" s="43"/>
      <c r="E75" s="43"/>
      <c r="F75" s="43"/>
      <c r="G75" s="43"/>
      <c r="H75" s="43"/>
      <c r="I75" s="43"/>
    </row>
    <row r="76" spans="1:9" s="42" customFormat="1" x14ac:dyDescent="0.2">
      <c r="A76" s="43"/>
      <c r="B76" s="43"/>
      <c r="C76" s="43"/>
      <c r="D76" s="43"/>
      <c r="E76" s="43"/>
      <c r="F76" s="43"/>
      <c r="G76" s="43"/>
      <c r="H76" s="43"/>
      <c r="I76" s="43"/>
    </row>
    <row r="77" spans="1:9" s="42" customFormat="1" x14ac:dyDescent="0.2">
      <c r="A77" s="43"/>
      <c r="B77" s="43"/>
      <c r="C77" s="43"/>
      <c r="D77" s="43"/>
      <c r="E77" s="43"/>
      <c r="F77" s="43"/>
      <c r="G77" s="43"/>
      <c r="H77" s="43"/>
      <c r="I77" s="43"/>
    </row>
    <row r="78" spans="1:9" s="42" customFormat="1" x14ac:dyDescent="0.2">
      <c r="A78" s="43"/>
      <c r="B78" s="43"/>
      <c r="C78" s="43"/>
      <c r="D78" s="43"/>
      <c r="E78" s="43"/>
      <c r="F78" s="43"/>
      <c r="G78" s="43"/>
      <c r="H78" s="43"/>
      <c r="I78" s="43"/>
    </row>
    <row r="79" spans="1:9" s="42" customFormat="1" x14ac:dyDescent="0.2">
      <c r="A79" s="43"/>
      <c r="B79" s="43"/>
      <c r="C79" s="43"/>
      <c r="D79" s="43"/>
      <c r="E79" s="43"/>
      <c r="F79" s="43"/>
      <c r="G79" s="43"/>
      <c r="H79" s="43"/>
      <c r="I79" s="43"/>
    </row>
    <row r="80" spans="1:9" s="42" customFormat="1" x14ac:dyDescent="0.2">
      <c r="A80" s="43"/>
      <c r="B80" s="43"/>
      <c r="C80" s="43"/>
      <c r="D80" s="43"/>
      <c r="E80" s="43"/>
      <c r="F80" s="43"/>
      <c r="G80" s="43"/>
      <c r="H80" s="43"/>
      <c r="I80" s="43"/>
    </row>
    <row r="81" spans="1:9" s="42" customFormat="1" x14ac:dyDescent="0.2">
      <c r="A81" s="43"/>
      <c r="B81" s="43"/>
      <c r="C81" s="43"/>
      <c r="D81" s="43"/>
      <c r="E81" s="43"/>
      <c r="F81" s="43"/>
      <c r="G81" s="43"/>
      <c r="H81" s="43"/>
      <c r="I81" s="43"/>
    </row>
    <row r="82" spans="1:9" s="42" customFormat="1" x14ac:dyDescent="0.2">
      <c r="A82" s="43"/>
      <c r="B82" s="43"/>
      <c r="C82" s="43"/>
      <c r="D82" s="43"/>
      <c r="E82" s="43"/>
      <c r="F82" s="43"/>
      <c r="G82" s="43"/>
      <c r="H82" s="43"/>
      <c r="I82" s="43"/>
    </row>
    <row r="83" spans="1:9" s="42" customFormat="1" x14ac:dyDescent="0.2">
      <c r="A83" s="43"/>
      <c r="B83" s="43"/>
      <c r="C83" s="43"/>
      <c r="D83" s="43"/>
      <c r="E83" s="43"/>
      <c r="F83" s="43"/>
      <c r="G83" s="43"/>
      <c r="H83" s="43"/>
      <c r="I83" s="43"/>
    </row>
    <row r="84" spans="1:9" s="42" customFormat="1" x14ac:dyDescent="0.2">
      <c r="A84" s="43"/>
      <c r="B84" s="43"/>
      <c r="C84" s="43"/>
      <c r="D84" s="43"/>
      <c r="E84" s="43"/>
      <c r="F84" s="43"/>
      <c r="G84" s="43"/>
      <c r="H84" s="43"/>
      <c r="I84" s="43"/>
    </row>
    <row r="85" spans="1:9" s="42" customFormat="1" x14ac:dyDescent="0.2">
      <c r="A85" s="43"/>
      <c r="B85" s="43"/>
      <c r="C85" s="43"/>
      <c r="D85" s="43"/>
      <c r="E85" s="43"/>
      <c r="F85" s="43"/>
      <c r="G85" s="43"/>
      <c r="H85" s="43"/>
      <c r="I85" s="43"/>
    </row>
    <row r="86" spans="1:9" s="42" customFormat="1" x14ac:dyDescent="0.2">
      <c r="A86" s="43"/>
      <c r="B86" s="43"/>
      <c r="C86" s="43"/>
      <c r="D86" s="43"/>
      <c r="E86" s="43"/>
      <c r="F86" s="43"/>
      <c r="G86" s="43"/>
      <c r="H86" s="43"/>
      <c r="I86" s="43"/>
    </row>
    <row r="87" spans="1:9" s="42" customFormat="1" x14ac:dyDescent="0.2">
      <c r="A87" s="43"/>
      <c r="B87" s="43"/>
      <c r="C87" s="43"/>
      <c r="D87" s="43"/>
      <c r="E87" s="43"/>
      <c r="F87" s="43"/>
      <c r="G87" s="43"/>
      <c r="H87" s="43"/>
      <c r="I87" s="43"/>
    </row>
    <row r="88" spans="1:9" s="42" customFormat="1" x14ac:dyDescent="0.2">
      <c r="A88" s="43"/>
      <c r="B88" s="43"/>
      <c r="C88" s="43"/>
      <c r="D88" s="43"/>
      <c r="E88" s="43"/>
      <c r="F88" s="43"/>
      <c r="G88" s="43"/>
      <c r="H88" s="43"/>
      <c r="I88" s="43"/>
    </row>
    <row r="89" spans="1:9" s="42" customFormat="1" x14ac:dyDescent="0.2">
      <c r="A89" s="43"/>
      <c r="B89" s="43"/>
      <c r="C89" s="43"/>
      <c r="D89" s="43"/>
      <c r="E89" s="43"/>
      <c r="F89" s="43"/>
      <c r="G89" s="43"/>
      <c r="H89" s="43"/>
      <c r="I89" s="43"/>
    </row>
    <row r="90" spans="1:9" s="42" customFormat="1" x14ac:dyDescent="0.2">
      <c r="A90" s="43"/>
      <c r="B90" s="43"/>
      <c r="C90" s="43"/>
      <c r="D90" s="43"/>
      <c r="E90" s="43"/>
      <c r="F90" s="43"/>
      <c r="G90" s="43"/>
      <c r="H90" s="43"/>
      <c r="I90" s="43"/>
    </row>
    <row r="91" spans="1:9" s="42" customFormat="1" x14ac:dyDescent="0.2">
      <c r="A91" s="43"/>
      <c r="B91" s="43"/>
      <c r="C91" s="43"/>
      <c r="D91" s="43"/>
      <c r="E91" s="43"/>
      <c r="F91" s="43"/>
      <c r="G91" s="43"/>
      <c r="H91" s="43"/>
      <c r="I91" s="43"/>
    </row>
    <row r="92" spans="1:9" s="42" customFormat="1" x14ac:dyDescent="0.2">
      <c r="A92" s="43"/>
      <c r="B92" s="43"/>
      <c r="C92" s="43"/>
      <c r="D92" s="43"/>
      <c r="E92" s="43"/>
      <c r="F92" s="43"/>
      <c r="G92" s="43"/>
      <c r="H92" s="43"/>
      <c r="I92" s="43"/>
    </row>
    <row r="93" spans="1:9" s="42" customFormat="1" x14ac:dyDescent="0.2">
      <c r="A93" s="43"/>
      <c r="B93" s="43"/>
      <c r="C93" s="43"/>
      <c r="D93" s="43"/>
      <c r="E93" s="43"/>
      <c r="F93" s="43"/>
      <c r="G93" s="43"/>
      <c r="H93" s="43"/>
      <c r="I93" s="43"/>
    </row>
    <row r="94" spans="1:9" s="42" customFormat="1" x14ac:dyDescent="0.2">
      <c r="A94" s="43"/>
      <c r="B94" s="43"/>
      <c r="C94" s="43"/>
      <c r="D94" s="43"/>
      <c r="E94" s="43"/>
      <c r="F94" s="43"/>
      <c r="G94" s="43"/>
      <c r="H94" s="43"/>
      <c r="I94" s="43"/>
    </row>
    <row r="95" spans="1:9" s="42" customFormat="1" x14ac:dyDescent="0.2">
      <c r="A95" s="43"/>
      <c r="B95" s="43"/>
      <c r="C95" s="43"/>
      <c r="D95" s="43"/>
      <c r="E95" s="43"/>
      <c r="F95" s="43"/>
      <c r="G95" s="43"/>
      <c r="H95" s="43"/>
      <c r="I95" s="43"/>
    </row>
    <row r="96" spans="1:9" s="42" customFormat="1" x14ac:dyDescent="0.2">
      <c r="A96" s="43"/>
      <c r="B96" s="43"/>
      <c r="C96" s="43"/>
      <c r="D96" s="43"/>
      <c r="E96" s="43"/>
      <c r="F96" s="43"/>
      <c r="G96" s="43"/>
      <c r="H96" s="43"/>
      <c r="I96" s="43"/>
    </row>
    <row r="97" spans="1:9" s="42" customFormat="1" x14ac:dyDescent="0.2">
      <c r="A97" s="43"/>
      <c r="B97" s="43"/>
      <c r="C97" s="43"/>
      <c r="D97" s="43"/>
      <c r="E97" s="43"/>
      <c r="F97" s="43"/>
      <c r="G97" s="43"/>
      <c r="H97" s="43"/>
      <c r="I97" s="43"/>
    </row>
    <row r="98" spans="1:9" s="42" customFormat="1" x14ac:dyDescent="0.2">
      <c r="A98" s="43"/>
      <c r="B98" s="43"/>
      <c r="C98" s="43"/>
      <c r="D98" s="43"/>
      <c r="E98" s="43"/>
      <c r="F98" s="43"/>
      <c r="G98" s="43"/>
      <c r="H98" s="43"/>
      <c r="I98" s="43"/>
    </row>
    <row r="99" spans="1:9" s="42" customFormat="1" x14ac:dyDescent="0.2">
      <c r="A99" s="43"/>
      <c r="B99" s="43"/>
      <c r="C99" s="43"/>
      <c r="D99" s="43"/>
      <c r="E99" s="43"/>
      <c r="F99" s="43"/>
      <c r="G99" s="43"/>
      <c r="H99" s="43"/>
      <c r="I99" s="43"/>
    </row>
    <row r="100" spans="1:9" s="42" customFormat="1" x14ac:dyDescent="0.2">
      <c r="A100" s="43"/>
      <c r="B100" s="43"/>
      <c r="C100" s="43"/>
      <c r="D100" s="43"/>
      <c r="E100" s="43"/>
      <c r="F100" s="43"/>
      <c r="G100" s="43"/>
      <c r="H100" s="43"/>
      <c r="I100" s="43"/>
    </row>
    <row r="101" spans="1:9" s="42" customFormat="1" x14ac:dyDescent="0.2">
      <c r="A101" s="43"/>
      <c r="B101" s="43"/>
      <c r="C101" s="43"/>
      <c r="D101" s="43"/>
      <c r="E101" s="43"/>
      <c r="F101" s="43"/>
      <c r="G101" s="43"/>
      <c r="H101" s="43"/>
      <c r="I101" s="43"/>
    </row>
    <row r="102" spans="1:9" s="42" customFormat="1" x14ac:dyDescent="0.2">
      <c r="A102" s="43"/>
      <c r="B102" s="43"/>
      <c r="C102" s="43"/>
      <c r="D102" s="43"/>
      <c r="E102" s="43"/>
      <c r="F102" s="43"/>
      <c r="G102" s="43"/>
      <c r="H102" s="43"/>
      <c r="I102" s="43"/>
    </row>
    <row r="103" spans="1:9" s="42" customFormat="1" x14ac:dyDescent="0.2">
      <c r="A103" s="43"/>
      <c r="B103" s="43"/>
      <c r="C103" s="43"/>
      <c r="D103" s="43"/>
      <c r="E103" s="43"/>
      <c r="F103" s="43"/>
      <c r="G103" s="43"/>
      <c r="H103" s="43"/>
      <c r="I103" s="43"/>
    </row>
    <row r="104" spans="1:9" s="42" customFormat="1" x14ac:dyDescent="0.2">
      <c r="A104" s="43"/>
      <c r="B104" s="43"/>
      <c r="C104" s="43"/>
      <c r="D104" s="43"/>
      <c r="E104" s="43"/>
      <c r="F104" s="43"/>
      <c r="G104" s="43"/>
      <c r="H104" s="43"/>
      <c r="I104" s="43"/>
    </row>
    <row r="105" spans="1:9" s="42" customFormat="1" x14ac:dyDescent="0.2">
      <c r="A105" s="43"/>
      <c r="B105" s="43"/>
      <c r="C105" s="43"/>
      <c r="D105" s="43"/>
      <c r="E105" s="43"/>
      <c r="F105" s="43"/>
      <c r="G105" s="43"/>
      <c r="H105" s="43"/>
      <c r="I105" s="43"/>
    </row>
    <row r="106" spans="1:9" s="42" customFormat="1" x14ac:dyDescent="0.2">
      <c r="A106" s="43"/>
      <c r="B106" s="43"/>
      <c r="C106" s="43"/>
      <c r="D106" s="43"/>
      <c r="E106" s="43"/>
      <c r="F106" s="43"/>
      <c r="G106" s="43"/>
      <c r="H106" s="43"/>
      <c r="I106" s="43"/>
    </row>
    <row r="107" spans="1:9" s="42" customFormat="1" x14ac:dyDescent="0.2">
      <c r="A107" s="43"/>
      <c r="B107" s="43"/>
      <c r="C107" s="43"/>
      <c r="D107" s="43"/>
      <c r="E107" s="43"/>
      <c r="F107" s="43"/>
      <c r="G107" s="43"/>
      <c r="H107" s="43"/>
      <c r="I107" s="43"/>
    </row>
    <row r="108" spans="1:9" s="42" customFormat="1" x14ac:dyDescent="0.2">
      <c r="A108" s="43"/>
      <c r="B108" s="43"/>
      <c r="C108" s="43"/>
      <c r="D108" s="43"/>
      <c r="E108" s="43"/>
      <c r="F108" s="43"/>
      <c r="G108" s="43"/>
      <c r="H108" s="43"/>
      <c r="I108" s="43"/>
    </row>
    <row r="109" spans="1:9" s="42" customFormat="1" x14ac:dyDescent="0.2">
      <c r="A109" s="43"/>
      <c r="B109" s="43"/>
      <c r="C109" s="43"/>
      <c r="D109" s="43"/>
      <c r="E109" s="43"/>
      <c r="F109" s="43"/>
      <c r="G109" s="43"/>
      <c r="H109" s="43"/>
      <c r="I109" s="43"/>
    </row>
    <row r="110" spans="1:9" s="42" customFormat="1" x14ac:dyDescent="0.2">
      <c r="A110" s="43"/>
      <c r="B110" s="43"/>
      <c r="C110" s="43"/>
      <c r="D110" s="43"/>
      <c r="E110" s="43"/>
      <c r="F110" s="43"/>
      <c r="G110" s="43"/>
      <c r="H110" s="43"/>
      <c r="I110" s="43"/>
    </row>
    <row r="111" spans="1:9" s="42" customFormat="1" x14ac:dyDescent="0.2">
      <c r="A111" s="43"/>
      <c r="B111" s="43"/>
      <c r="C111" s="43"/>
      <c r="D111" s="43"/>
      <c r="E111" s="43"/>
      <c r="F111" s="43"/>
      <c r="G111" s="43"/>
      <c r="H111" s="43"/>
      <c r="I111" s="43"/>
    </row>
    <row r="112" spans="1:9" s="42" customFormat="1" x14ac:dyDescent="0.2">
      <c r="A112" s="43"/>
      <c r="B112" s="43"/>
      <c r="C112" s="43"/>
      <c r="D112" s="43"/>
      <c r="E112" s="43"/>
      <c r="F112" s="43"/>
      <c r="G112" s="43"/>
      <c r="H112" s="43"/>
      <c r="I112" s="43"/>
    </row>
    <row r="113" spans="1:9" s="42" customFormat="1" x14ac:dyDescent="0.2">
      <c r="A113" s="43"/>
      <c r="B113" s="43"/>
      <c r="C113" s="43"/>
      <c r="D113" s="43"/>
      <c r="E113" s="43"/>
      <c r="F113" s="43"/>
      <c r="G113" s="43"/>
      <c r="H113" s="43"/>
      <c r="I113" s="43"/>
    </row>
    <row r="114" spans="1:9" s="42" customFormat="1" x14ac:dyDescent="0.2">
      <c r="A114" s="43"/>
      <c r="B114" s="43"/>
      <c r="C114" s="43"/>
      <c r="D114" s="43"/>
      <c r="E114" s="43"/>
      <c r="F114" s="43"/>
      <c r="G114" s="43"/>
      <c r="H114" s="43"/>
      <c r="I114" s="43"/>
    </row>
    <row r="115" spans="1:9" s="42" customFormat="1" x14ac:dyDescent="0.2">
      <c r="A115" s="43"/>
      <c r="B115" s="43"/>
      <c r="C115" s="43"/>
      <c r="D115" s="43"/>
      <c r="E115" s="43"/>
      <c r="F115" s="43"/>
      <c r="G115" s="43"/>
      <c r="H115" s="43"/>
      <c r="I115" s="43"/>
    </row>
    <row r="116" spans="1:9" s="42" customFormat="1" x14ac:dyDescent="0.2">
      <c r="A116" s="43"/>
      <c r="B116" s="43"/>
      <c r="C116" s="43"/>
      <c r="D116" s="43"/>
      <c r="E116" s="43"/>
      <c r="F116" s="43"/>
      <c r="G116" s="43"/>
      <c r="H116" s="43"/>
      <c r="I116" s="43"/>
    </row>
    <row r="117" spans="1:9" s="42" customFormat="1" x14ac:dyDescent="0.2">
      <c r="A117" s="43"/>
      <c r="B117" s="43"/>
      <c r="C117" s="43"/>
      <c r="D117" s="43"/>
      <c r="E117" s="43"/>
      <c r="F117" s="43"/>
      <c r="G117" s="43"/>
      <c r="H117" s="43"/>
      <c r="I117" s="43"/>
    </row>
    <row r="118" spans="1:9" s="42" customFormat="1" x14ac:dyDescent="0.2">
      <c r="A118" s="43"/>
      <c r="B118" s="43"/>
      <c r="C118" s="43"/>
      <c r="D118" s="43"/>
      <c r="E118" s="43"/>
      <c r="F118" s="43"/>
      <c r="G118" s="43"/>
      <c r="H118" s="43"/>
      <c r="I118" s="43"/>
    </row>
    <row r="119" spans="1:9" s="42" customFormat="1" x14ac:dyDescent="0.2">
      <c r="A119" s="43"/>
      <c r="B119" s="43"/>
      <c r="C119" s="43"/>
      <c r="D119" s="43"/>
      <c r="E119" s="43"/>
      <c r="F119" s="43"/>
      <c r="G119" s="43"/>
      <c r="H119" s="43"/>
      <c r="I119" s="43"/>
    </row>
    <row r="120" spans="1:9" s="42" customFormat="1" x14ac:dyDescent="0.2">
      <c r="A120" s="43"/>
      <c r="B120" s="43"/>
      <c r="C120" s="43"/>
      <c r="D120" s="43"/>
      <c r="E120" s="43"/>
      <c r="F120" s="43"/>
      <c r="G120" s="43"/>
      <c r="H120" s="43"/>
      <c r="I120" s="43"/>
    </row>
    <row r="121" spans="1:9" s="42" customFormat="1" x14ac:dyDescent="0.2">
      <c r="A121" s="43"/>
      <c r="B121" s="43"/>
      <c r="C121" s="43"/>
      <c r="D121" s="43"/>
      <c r="E121" s="43"/>
      <c r="F121" s="43"/>
      <c r="G121" s="43"/>
      <c r="H121" s="43"/>
      <c r="I121" s="43"/>
    </row>
    <row r="122" spans="1:9" s="42" customFormat="1" x14ac:dyDescent="0.2">
      <c r="A122" s="43"/>
      <c r="B122" s="43"/>
      <c r="C122" s="43"/>
      <c r="D122" s="43"/>
      <c r="E122" s="43"/>
      <c r="F122" s="43"/>
      <c r="G122" s="43"/>
      <c r="H122" s="43"/>
      <c r="I122" s="43"/>
    </row>
    <row r="123" spans="1:9" s="42" customFormat="1" x14ac:dyDescent="0.2">
      <c r="A123" s="43"/>
      <c r="B123" s="43"/>
      <c r="C123" s="43"/>
      <c r="D123" s="43"/>
      <c r="E123" s="43"/>
      <c r="F123" s="43"/>
      <c r="G123" s="43"/>
      <c r="H123" s="43"/>
      <c r="I123" s="43"/>
    </row>
    <row r="124" spans="1:9" s="42" customFormat="1" x14ac:dyDescent="0.2">
      <c r="A124" s="43"/>
      <c r="B124" s="43"/>
      <c r="C124" s="43"/>
      <c r="D124" s="43"/>
      <c r="E124" s="43"/>
      <c r="F124" s="43"/>
      <c r="G124" s="43"/>
      <c r="H124" s="43"/>
      <c r="I124" s="43"/>
    </row>
    <row r="125" spans="1:9" s="42" customFormat="1" x14ac:dyDescent="0.2">
      <c r="A125" s="43"/>
      <c r="B125" s="43"/>
      <c r="C125" s="43"/>
      <c r="D125" s="43"/>
      <c r="E125" s="43"/>
      <c r="F125" s="43"/>
      <c r="G125" s="43"/>
      <c r="H125" s="43"/>
      <c r="I125" s="43"/>
    </row>
    <row r="126" spans="1:9" s="42" customFormat="1" x14ac:dyDescent="0.2">
      <c r="A126" s="43"/>
      <c r="B126" s="43"/>
      <c r="C126" s="43"/>
      <c r="D126" s="43"/>
      <c r="E126" s="43"/>
      <c r="F126" s="43"/>
      <c r="G126" s="43"/>
      <c r="H126" s="43"/>
      <c r="I126" s="43"/>
    </row>
    <row r="127" spans="1:9" s="42" customFormat="1" x14ac:dyDescent="0.2">
      <c r="A127" s="43"/>
      <c r="B127" s="43"/>
      <c r="C127" s="43"/>
      <c r="D127" s="43"/>
      <c r="E127" s="43"/>
      <c r="F127" s="43"/>
      <c r="G127" s="43"/>
      <c r="H127" s="43"/>
      <c r="I127" s="43"/>
    </row>
    <row r="128" spans="1:9" s="42" customFormat="1" x14ac:dyDescent="0.2">
      <c r="A128" s="43"/>
      <c r="B128" s="43"/>
      <c r="C128" s="43"/>
      <c r="D128" s="43"/>
      <c r="E128" s="43"/>
      <c r="F128" s="43"/>
      <c r="G128" s="43"/>
      <c r="H128" s="43"/>
      <c r="I128" s="43"/>
    </row>
    <row r="129" spans="1:9" s="42" customFormat="1" x14ac:dyDescent="0.2">
      <c r="A129" s="43"/>
      <c r="B129" s="43"/>
      <c r="C129" s="43"/>
      <c r="D129" s="43"/>
      <c r="E129" s="43"/>
      <c r="F129" s="43"/>
      <c r="G129" s="43"/>
      <c r="H129" s="43"/>
      <c r="I129" s="43"/>
    </row>
    <row r="130" spans="1:9" s="42" customFormat="1" x14ac:dyDescent="0.2">
      <c r="A130" s="43"/>
      <c r="B130" s="43"/>
      <c r="C130" s="43"/>
      <c r="D130" s="43"/>
      <c r="E130" s="43"/>
      <c r="F130" s="43"/>
      <c r="G130" s="43"/>
      <c r="H130" s="43"/>
      <c r="I130" s="43"/>
    </row>
    <row r="131" spans="1:9" s="42" customFormat="1" x14ac:dyDescent="0.2">
      <c r="A131" s="43"/>
      <c r="B131" s="43"/>
      <c r="C131" s="43"/>
      <c r="D131" s="43"/>
      <c r="E131" s="43"/>
      <c r="F131" s="43"/>
      <c r="G131" s="43"/>
      <c r="H131" s="43"/>
      <c r="I131" s="43"/>
    </row>
    <row r="132" spans="1:9" s="42" customFormat="1" x14ac:dyDescent="0.2">
      <c r="A132" s="43"/>
      <c r="B132" s="43"/>
      <c r="C132" s="43"/>
      <c r="D132" s="43"/>
      <c r="E132" s="43"/>
      <c r="F132" s="43"/>
      <c r="G132" s="43"/>
      <c r="H132" s="43"/>
      <c r="I132" s="43"/>
    </row>
    <row r="133" spans="1:9" s="42" customFormat="1" x14ac:dyDescent="0.2">
      <c r="A133" s="43"/>
      <c r="B133" s="43"/>
      <c r="C133" s="43"/>
      <c r="D133" s="43"/>
      <c r="E133" s="43"/>
      <c r="F133" s="43"/>
      <c r="G133" s="43"/>
      <c r="H133" s="43"/>
      <c r="I133" s="43"/>
    </row>
    <row r="134" spans="1:9" s="42" customFormat="1" x14ac:dyDescent="0.2">
      <c r="A134" s="43"/>
      <c r="B134" s="43"/>
      <c r="C134" s="43"/>
      <c r="D134" s="43"/>
      <c r="E134" s="43"/>
      <c r="F134" s="43"/>
      <c r="G134" s="43"/>
      <c r="H134" s="43"/>
      <c r="I134" s="43"/>
    </row>
    <row r="135" spans="1:9" s="42" customFormat="1" x14ac:dyDescent="0.2">
      <c r="A135" s="43"/>
      <c r="B135" s="43"/>
      <c r="C135" s="43"/>
      <c r="D135" s="43"/>
      <c r="E135" s="43"/>
      <c r="F135" s="43"/>
      <c r="G135" s="43"/>
      <c r="H135" s="43"/>
      <c r="I135" s="43"/>
    </row>
    <row r="136" spans="1:9" s="42" customFormat="1" x14ac:dyDescent="0.2">
      <c r="A136" s="43"/>
      <c r="B136" s="43"/>
      <c r="C136" s="43"/>
      <c r="D136" s="43"/>
      <c r="E136" s="43"/>
      <c r="F136" s="43"/>
      <c r="G136" s="43"/>
      <c r="H136" s="43"/>
      <c r="I136" s="43"/>
    </row>
    <row r="137" spans="1:9" s="42" customFormat="1" x14ac:dyDescent="0.2">
      <c r="A137" s="43"/>
      <c r="B137" s="43"/>
      <c r="C137" s="43"/>
      <c r="D137" s="43"/>
      <c r="E137" s="43"/>
      <c r="F137" s="43"/>
      <c r="G137" s="43"/>
      <c r="H137" s="43"/>
      <c r="I137" s="43"/>
    </row>
    <row r="138" spans="1:9" s="42" customFormat="1" x14ac:dyDescent="0.2">
      <c r="A138" s="43"/>
      <c r="B138" s="43"/>
      <c r="C138" s="43"/>
      <c r="D138" s="43"/>
      <c r="E138" s="43"/>
      <c r="F138" s="43"/>
      <c r="G138" s="43"/>
      <c r="H138" s="43"/>
      <c r="I138" s="43"/>
    </row>
    <row r="139" spans="1:9" s="42" customFormat="1" x14ac:dyDescent="0.2">
      <c r="A139" s="43"/>
      <c r="B139" s="43"/>
      <c r="C139" s="43"/>
      <c r="D139" s="43"/>
      <c r="E139" s="43"/>
      <c r="F139" s="43"/>
      <c r="G139" s="43"/>
      <c r="H139" s="43"/>
      <c r="I139" s="43"/>
    </row>
    <row r="140" spans="1:9" s="42" customFormat="1" x14ac:dyDescent="0.2">
      <c r="A140" s="43"/>
      <c r="B140" s="43"/>
      <c r="C140" s="43"/>
      <c r="D140" s="43"/>
      <c r="E140" s="43"/>
      <c r="F140" s="43"/>
      <c r="G140" s="43"/>
      <c r="H140" s="43"/>
      <c r="I140" s="43"/>
    </row>
    <row r="141" spans="1:9" s="42" customFormat="1" x14ac:dyDescent="0.2">
      <c r="A141" s="43"/>
      <c r="B141" s="43"/>
      <c r="C141" s="43"/>
      <c r="D141" s="43"/>
      <c r="E141" s="43"/>
      <c r="F141" s="43"/>
      <c r="G141" s="43"/>
      <c r="H141" s="43"/>
      <c r="I141" s="43"/>
    </row>
    <row r="142" spans="1:9" s="42" customFormat="1" x14ac:dyDescent="0.2">
      <c r="A142" s="43"/>
      <c r="B142" s="43"/>
      <c r="C142" s="43"/>
      <c r="D142" s="43"/>
      <c r="E142" s="43"/>
      <c r="F142" s="43"/>
      <c r="G142" s="43"/>
      <c r="H142" s="43"/>
      <c r="I142" s="43"/>
    </row>
    <row r="143" spans="1:9" s="42" customFormat="1" x14ac:dyDescent="0.2">
      <c r="A143" s="43"/>
      <c r="B143" s="43"/>
      <c r="C143" s="43"/>
      <c r="D143" s="43"/>
      <c r="E143" s="43"/>
      <c r="F143" s="43"/>
      <c r="G143" s="43"/>
      <c r="H143" s="43"/>
      <c r="I143" s="43"/>
    </row>
    <row r="144" spans="1:9" s="42" customFormat="1" x14ac:dyDescent="0.2">
      <c r="A144" s="43"/>
      <c r="B144" s="43"/>
      <c r="C144" s="43"/>
      <c r="D144" s="43"/>
      <c r="E144" s="43"/>
      <c r="F144" s="43"/>
      <c r="G144" s="43"/>
      <c r="H144" s="43"/>
      <c r="I144" s="43"/>
    </row>
    <row r="145" spans="1:9" s="42" customFormat="1" x14ac:dyDescent="0.2">
      <c r="A145" s="43"/>
      <c r="B145" s="43"/>
      <c r="C145" s="43"/>
      <c r="D145" s="43"/>
      <c r="E145" s="43"/>
      <c r="F145" s="43"/>
      <c r="G145" s="43"/>
      <c r="H145" s="43"/>
      <c r="I145" s="43"/>
    </row>
    <row r="146" spans="1:9" s="42" customFormat="1" x14ac:dyDescent="0.2">
      <c r="A146" s="43"/>
      <c r="B146" s="43"/>
      <c r="C146" s="43"/>
      <c r="D146" s="43"/>
      <c r="E146" s="43"/>
      <c r="F146" s="43"/>
      <c r="G146" s="43"/>
      <c r="H146" s="43"/>
      <c r="I146" s="43"/>
    </row>
    <row r="147" spans="1:9" s="42" customFormat="1" x14ac:dyDescent="0.2">
      <c r="A147" s="43"/>
      <c r="B147" s="43"/>
      <c r="C147" s="43"/>
      <c r="D147" s="43"/>
      <c r="E147" s="43"/>
      <c r="F147" s="43"/>
      <c r="G147" s="43"/>
      <c r="H147" s="43"/>
      <c r="I147" s="43"/>
    </row>
    <row r="148" spans="1:9" s="42" customFormat="1" x14ac:dyDescent="0.2">
      <c r="A148" s="43"/>
      <c r="B148" s="43"/>
      <c r="C148" s="43"/>
      <c r="D148" s="43"/>
      <c r="E148" s="43"/>
      <c r="F148" s="43"/>
      <c r="G148" s="43"/>
      <c r="H148" s="43"/>
      <c r="I148" s="43"/>
    </row>
    <row r="149" spans="1:9" s="42" customFormat="1" x14ac:dyDescent="0.2">
      <c r="A149" s="43"/>
      <c r="B149" s="43"/>
      <c r="C149" s="43"/>
      <c r="D149" s="43"/>
      <c r="E149" s="43"/>
      <c r="F149" s="43"/>
      <c r="G149" s="43"/>
      <c r="H149" s="43"/>
      <c r="I149" s="43"/>
    </row>
    <row r="150" spans="1:9" s="42" customFormat="1" x14ac:dyDescent="0.2">
      <c r="A150" s="43"/>
      <c r="B150" s="43"/>
      <c r="C150" s="43"/>
      <c r="D150" s="43"/>
      <c r="E150" s="43"/>
      <c r="F150" s="43"/>
      <c r="G150" s="43"/>
      <c r="H150" s="43"/>
      <c r="I150" s="43"/>
    </row>
    <row r="151" spans="1:9" s="42" customFormat="1" x14ac:dyDescent="0.2">
      <c r="A151" s="43"/>
      <c r="B151" s="43"/>
      <c r="C151" s="43"/>
      <c r="D151" s="43"/>
      <c r="E151" s="43"/>
      <c r="F151" s="43"/>
      <c r="G151" s="43"/>
      <c r="H151" s="43"/>
      <c r="I151" s="43"/>
    </row>
    <row r="152" spans="1:9" s="42" customFormat="1" x14ac:dyDescent="0.2">
      <c r="A152" s="43"/>
      <c r="B152" s="43"/>
      <c r="C152" s="43"/>
      <c r="D152" s="43"/>
      <c r="E152" s="43"/>
      <c r="F152" s="43"/>
      <c r="G152" s="43"/>
      <c r="H152" s="43"/>
      <c r="I152" s="43"/>
    </row>
    <row r="153" spans="1:9" s="42" customFormat="1" x14ac:dyDescent="0.2">
      <c r="A153" s="43"/>
      <c r="B153" s="43"/>
      <c r="C153" s="43"/>
      <c r="D153" s="43"/>
      <c r="E153" s="43"/>
      <c r="F153" s="43"/>
      <c r="G153" s="43"/>
      <c r="H153" s="43"/>
      <c r="I153" s="43"/>
    </row>
    <row r="154" spans="1:9" s="42" customFormat="1" x14ac:dyDescent="0.2">
      <c r="A154" s="43"/>
      <c r="B154" s="43"/>
      <c r="C154" s="43"/>
      <c r="D154" s="43"/>
      <c r="E154" s="43"/>
      <c r="F154" s="43"/>
      <c r="G154" s="43"/>
      <c r="H154" s="43"/>
      <c r="I154" s="43"/>
    </row>
    <row r="155" spans="1:9" s="42" customFormat="1" x14ac:dyDescent="0.2">
      <c r="A155" s="43"/>
      <c r="B155" s="43"/>
      <c r="C155" s="43"/>
      <c r="D155" s="43"/>
      <c r="E155" s="43"/>
      <c r="F155" s="43"/>
      <c r="G155" s="43"/>
      <c r="H155" s="43"/>
      <c r="I155" s="43"/>
    </row>
    <row r="156" spans="1:9" s="42" customFormat="1" x14ac:dyDescent="0.2">
      <c r="A156" s="43"/>
      <c r="B156" s="43"/>
      <c r="C156" s="43"/>
      <c r="D156" s="43"/>
      <c r="E156" s="43"/>
      <c r="F156" s="43"/>
      <c r="G156" s="43"/>
      <c r="H156" s="43"/>
      <c r="I156" s="43"/>
    </row>
    <row r="157" spans="1:9" s="42" customFormat="1" x14ac:dyDescent="0.2">
      <c r="A157" s="43"/>
      <c r="B157" s="43"/>
      <c r="C157" s="43"/>
      <c r="D157" s="43"/>
      <c r="E157" s="43"/>
      <c r="F157" s="43"/>
      <c r="G157" s="43"/>
      <c r="H157" s="43"/>
      <c r="I157" s="43"/>
    </row>
    <row r="158" spans="1:9" s="42" customFormat="1" x14ac:dyDescent="0.2">
      <c r="A158" s="43"/>
      <c r="B158" s="43"/>
      <c r="C158" s="43"/>
      <c r="D158" s="43"/>
      <c r="E158" s="43"/>
      <c r="F158" s="43"/>
      <c r="G158" s="43"/>
      <c r="H158" s="43"/>
      <c r="I158" s="43"/>
    </row>
    <row r="159" spans="1:9" s="42" customFormat="1" x14ac:dyDescent="0.2">
      <c r="A159" s="43"/>
      <c r="B159" s="43"/>
      <c r="C159" s="43"/>
      <c r="D159" s="43"/>
      <c r="E159" s="43"/>
      <c r="F159" s="43"/>
      <c r="G159" s="43"/>
      <c r="H159" s="43"/>
      <c r="I159" s="43"/>
    </row>
    <row r="160" spans="1:9" s="42" customFormat="1" x14ac:dyDescent="0.2">
      <c r="A160" s="43"/>
      <c r="B160" s="43"/>
      <c r="C160" s="43"/>
      <c r="D160" s="43"/>
      <c r="E160" s="43"/>
      <c r="F160" s="43"/>
      <c r="G160" s="43"/>
      <c r="H160" s="43"/>
      <c r="I160" s="43"/>
    </row>
    <row r="161" spans="1:9" s="42" customFormat="1" x14ac:dyDescent="0.2">
      <c r="A161" s="43"/>
      <c r="B161" s="43"/>
      <c r="C161" s="43"/>
      <c r="D161" s="43"/>
      <c r="E161" s="43"/>
      <c r="F161" s="43"/>
      <c r="G161" s="43"/>
      <c r="H161" s="43"/>
      <c r="I161" s="43"/>
    </row>
    <row r="162" spans="1:9" s="42" customFormat="1" x14ac:dyDescent="0.2">
      <c r="A162" s="43"/>
      <c r="B162" s="43"/>
      <c r="C162" s="43"/>
      <c r="D162" s="43"/>
      <c r="E162" s="43"/>
      <c r="F162" s="43"/>
      <c r="G162" s="43"/>
      <c r="H162" s="43"/>
      <c r="I162" s="43"/>
    </row>
    <row r="163" spans="1:9" s="42" customFormat="1" x14ac:dyDescent="0.2">
      <c r="A163" s="43"/>
      <c r="B163" s="43"/>
      <c r="C163" s="43"/>
      <c r="D163" s="43"/>
      <c r="E163" s="43"/>
      <c r="F163" s="43"/>
      <c r="G163" s="43"/>
      <c r="H163" s="43"/>
      <c r="I163" s="43"/>
    </row>
    <row r="164" spans="1:9" s="42" customFormat="1" x14ac:dyDescent="0.2">
      <c r="A164" s="43"/>
      <c r="B164" s="43"/>
      <c r="C164" s="43"/>
      <c r="D164" s="43"/>
      <c r="E164" s="43"/>
      <c r="F164" s="43"/>
      <c r="G164" s="43"/>
      <c r="H164" s="43"/>
      <c r="I164" s="43"/>
    </row>
    <row r="165" spans="1:9" s="42" customFormat="1" x14ac:dyDescent="0.2">
      <c r="A165" s="43"/>
      <c r="B165" s="43"/>
      <c r="C165" s="43"/>
      <c r="D165" s="43"/>
      <c r="E165" s="43"/>
      <c r="F165" s="43"/>
      <c r="G165" s="43"/>
      <c r="H165" s="43"/>
      <c r="I165" s="43"/>
    </row>
    <row r="166" spans="1:9" s="42" customFormat="1" x14ac:dyDescent="0.2">
      <c r="A166" s="43"/>
      <c r="B166" s="43"/>
      <c r="C166" s="43"/>
      <c r="D166" s="43"/>
      <c r="E166" s="43"/>
      <c r="F166" s="43"/>
      <c r="G166" s="43"/>
      <c r="H166" s="43"/>
      <c r="I166" s="43"/>
    </row>
    <row r="167" spans="1:9" s="42" customFormat="1" x14ac:dyDescent="0.2">
      <c r="A167" s="43"/>
      <c r="B167" s="43"/>
      <c r="C167" s="43"/>
      <c r="D167" s="43"/>
      <c r="E167" s="43"/>
      <c r="F167" s="43"/>
      <c r="G167" s="43"/>
      <c r="H167" s="43"/>
      <c r="I167" s="43"/>
    </row>
    <row r="168" spans="1:9" s="42" customFormat="1" x14ac:dyDescent="0.2">
      <c r="A168" s="43"/>
      <c r="B168" s="43"/>
      <c r="C168" s="43"/>
      <c r="D168" s="43"/>
      <c r="E168" s="43"/>
      <c r="F168" s="43"/>
      <c r="G168" s="43"/>
      <c r="H168" s="43"/>
      <c r="I168" s="43"/>
    </row>
    <row r="169" spans="1:9" s="42" customFormat="1" x14ac:dyDescent="0.2">
      <c r="A169" s="43"/>
      <c r="B169" s="43"/>
      <c r="C169" s="43"/>
      <c r="D169" s="43"/>
      <c r="E169" s="43"/>
      <c r="F169" s="43"/>
      <c r="G169" s="43"/>
      <c r="H169" s="43"/>
      <c r="I169" s="43"/>
    </row>
    <row r="170" spans="1:9" s="42" customFormat="1" x14ac:dyDescent="0.2">
      <c r="A170" s="43"/>
      <c r="B170" s="43"/>
      <c r="C170" s="43"/>
      <c r="D170" s="43"/>
      <c r="E170" s="43"/>
      <c r="F170" s="43"/>
      <c r="G170" s="43"/>
      <c r="H170" s="43"/>
      <c r="I170" s="43"/>
    </row>
    <row r="171" spans="1:9" s="42" customFormat="1" x14ac:dyDescent="0.2">
      <c r="A171" s="43"/>
      <c r="B171" s="43"/>
      <c r="C171" s="43"/>
      <c r="D171" s="43"/>
      <c r="E171" s="43"/>
      <c r="F171" s="43"/>
      <c r="G171" s="43"/>
      <c r="H171" s="43"/>
      <c r="I171" s="43"/>
    </row>
    <row r="172" spans="1:9" s="42" customFormat="1" x14ac:dyDescent="0.2">
      <c r="A172" s="43"/>
      <c r="B172" s="43"/>
      <c r="C172" s="43"/>
      <c r="D172" s="43"/>
      <c r="E172" s="43"/>
      <c r="F172" s="43"/>
      <c r="G172" s="43"/>
      <c r="H172" s="43"/>
      <c r="I172" s="43"/>
    </row>
    <row r="173" spans="1:9" s="42" customFormat="1" x14ac:dyDescent="0.2">
      <c r="A173" s="43"/>
      <c r="B173" s="43"/>
      <c r="C173" s="43"/>
      <c r="D173" s="43"/>
      <c r="E173" s="43"/>
      <c r="F173" s="43"/>
      <c r="G173" s="43"/>
      <c r="H173" s="43"/>
      <c r="I173" s="43"/>
    </row>
    <row r="174" spans="1:9" s="42" customFormat="1" x14ac:dyDescent="0.2">
      <c r="A174" s="43"/>
      <c r="B174" s="43"/>
      <c r="C174" s="43"/>
      <c r="D174" s="43"/>
      <c r="E174" s="43"/>
      <c r="F174" s="43"/>
      <c r="G174" s="43"/>
      <c r="H174" s="43"/>
      <c r="I174" s="43"/>
    </row>
    <row r="175" spans="1:9" s="42" customFormat="1" x14ac:dyDescent="0.2">
      <c r="A175" s="43"/>
      <c r="B175" s="43"/>
      <c r="C175" s="43"/>
      <c r="D175" s="43"/>
      <c r="E175" s="43"/>
      <c r="F175" s="43"/>
      <c r="G175" s="43"/>
      <c r="H175" s="43"/>
      <c r="I175" s="43"/>
    </row>
    <row r="176" spans="1:9" s="42" customFormat="1" x14ac:dyDescent="0.2">
      <c r="A176" s="43"/>
      <c r="B176" s="43"/>
      <c r="C176" s="43"/>
      <c r="D176" s="43"/>
      <c r="E176" s="43"/>
      <c r="F176" s="43"/>
      <c r="G176" s="43"/>
      <c r="H176" s="43"/>
      <c r="I176" s="43"/>
    </row>
    <row r="177" spans="1:9" s="42" customFormat="1" x14ac:dyDescent="0.2">
      <c r="A177" s="43"/>
      <c r="B177" s="43"/>
      <c r="C177" s="43"/>
      <c r="D177" s="43"/>
      <c r="E177" s="43"/>
      <c r="F177" s="43"/>
      <c r="G177" s="43"/>
      <c r="H177" s="43"/>
      <c r="I177" s="43"/>
    </row>
    <row r="178" spans="1:9" s="42" customFormat="1" x14ac:dyDescent="0.2">
      <c r="A178" s="43"/>
      <c r="B178" s="43"/>
      <c r="C178" s="43"/>
      <c r="D178" s="43"/>
      <c r="E178" s="43"/>
      <c r="F178" s="43"/>
      <c r="G178" s="43"/>
      <c r="H178" s="43"/>
      <c r="I178" s="43"/>
    </row>
    <row r="179" spans="1:9" s="42" customFormat="1" x14ac:dyDescent="0.2">
      <c r="A179" s="43"/>
      <c r="B179" s="43"/>
      <c r="C179" s="43"/>
      <c r="D179" s="43"/>
      <c r="E179" s="43"/>
      <c r="F179" s="43"/>
      <c r="G179" s="43"/>
      <c r="H179" s="43"/>
      <c r="I179" s="43"/>
    </row>
    <row r="180" spans="1:9" s="42" customFormat="1" x14ac:dyDescent="0.2">
      <c r="A180" s="43"/>
      <c r="B180" s="43"/>
      <c r="C180" s="43"/>
      <c r="D180" s="43"/>
      <c r="E180" s="43"/>
      <c r="F180" s="43"/>
      <c r="G180" s="43"/>
      <c r="H180" s="43"/>
      <c r="I180" s="43"/>
    </row>
    <row r="181" spans="1:9" s="42" customFormat="1" x14ac:dyDescent="0.2">
      <c r="A181" s="43"/>
      <c r="B181" s="43"/>
      <c r="C181" s="43"/>
      <c r="D181" s="43"/>
      <c r="E181" s="43"/>
      <c r="F181" s="43"/>
      <c r="G181" s="43"/>
      <c r="H181" s="43"/>
      <c r="I181" s="43"/>
    </row>
    <row r="182" spans="1:9" s="42" customFormat="1" x14ac:dyDescent="0.2">
      <c r="A182" s="43"/>
      <c r="B182" s="43"/>
      <c r="C182" s="43"/>
      <c r="D182" s="43"/>
      <c r="E182" s="43"/>
      <c r="F182" s="43"/>
      <c r="G182" s="43"/>
      <c r="H182" s="43"/>
      <c r="I182" s="43"/>
    </row>
    <row r="183" spans="1:9" s="42" customFormat="1" x14ac:dyDescent="0.2">
      <c r="A183" s="43"/>
      <c r="B183" s="43"/>
      <c r="C183" s="43"/>
      <c r="D183" s="43"/>
      <c r="E183" s="43"/>
      <c r="F183" s="43"/>
      <c r="G183" s="43"/>
      <c r="H183" s="43"/>
      <c r="I183" s="43"/>
    </row>
    <row r="184" spans="1:9" s="42" customFormat="1" x14ac:dyDescent="0.2">
      <c r="A184" s="43"/>
      <c r="B184" s="43"/>
      <c r="C184" s="43"/>
      <c r="D184" s="43"/>
      <c r="E184" s="43"/>
      <c r="F184" s="43"/>
      <c r="G184" s="43"/>
      <c r="H184" s="43"/>
      <c r="I184" s="43"/>
    </row>
    <row r="185" spans="1:9" s="42" customFormat="1" x14ac:dyDescent="0.2">
      <c r="A185" s="43"/>
      <c r="B185" s="43"/>
      <c r="C185" s="43"/>
      <c r="D185" s="43"/>
      <c r="E185" s="43"/>
      <c r="F185" s="43"/>
      <c r="G185" s="43"/>
      <c r="H185" s="43"/>
      <c r="I185" s="43"/>
    </row>
    <row r="186" spans="1:9" s="42" customFormat="1" x14ac:dyDescent="0.2">
      <c r="A186" s="43"/>
      <c r="B186" s="43"/>
      <c r="C186" s="43"/>
      <c r="D186" s="43"/>
      <c r="E186" s="43"/>
      <c r="F186" s="43"/>
      <c r="G186" s="43"/>
      <c r="H186" s="43"/>
      <c r="I186" s="43"/>
    </row>
    <row r="187" spans="1:9" s="42" customFormat="1" x14ac:dyDescent="0.2">
      <c r="A187" s="43"/>
      <c r="B187" s="43"/>
      <c r="C187" s="43"/>
      <c r="D187" s="43"/>
      <c r="E187" s="43"/>
      <c r="F187" s="43"/>
      <c r="G187" s="43"/>
      <c r="H187" s="43"/>
      <c r="I187" s="43"/>
    </row>
    <row r="188" spans="1:9" s="42" customFormat="1" x14ac:dyDescent="0.2">
      <c r="A188" s="43"/>
      <c r="B188" s="43"/>
      <c r="C188" s="43"/>
      <c r="D188" s="43"/>
      <c r="E188" s="43"/>
      <c r="F188" s="43"/>
      <c r="G188" s="43"/>
      <c r="H188" s="43"/>
      <c r="I188" s="43"/>
    </row>
    <row r="189" spans="1:9" s="42" customFormat="1" x14ac:dyDescent="0.2">
      <c r="A189" s="43"/>
      <c r="B189" s="43"/>
      <c r="C189" s="43"/>
      <c r="D189" s="43"/>
      <c r="E189" s="43"/>
      <c r="F189" s="43"/>
      <c r="G189" s="43"/>
      <c r="H189" s="43"/>
      <c r="I189" s="43"/>
    </row>
    <row r="190" spans="1:9" s="42" customFormat="1" x14ac:dyDescent="0.2">
      <c r="A190" s="43"/>
      <c r="B190" s="43"/>
      <c r="C190" s="43"/>
      <c r="D190" s="43"/>
      <c r="E190" s="43"/>
      <c r="F190" s="43"/>
      <c r="G190" s="43"/>
      <c r="H190" s="43"/>
      <c r="I190" s="43"/>
    </row>
    <row r="191" spans="1:9" s="42" customFormat="1" x14ac:dyDescent="0.2">
      <c r="A191" s="43"/>
      <c r="B191" s="43"/>
      <c r="C191" s="43"/>
      <c r="D191" s="43"/>
      <c r="E191" s="43"/>
      <c r="F191" s="43"/>
      <c r="G191" s="43"/>
      <c r="H191" s="43"/>
      <c r="I191" s="43"/>
    </row>
    <row r="192" spans="1:9" s="42" customFormat="1" x14ac:dyDescent="0.2">
      <c r="A192" s="43"/>
      <c r="B192" s="43"/>
      <c r="C192" s="43"/>
      <c r="D192" s="43"/>
      <c r="E192" s="43"/>
      <c r="F192" s="43"/>
      <c r="G192" s="43"/>
      <c r="H192" s="43"/>
      <c r="I192" s="43"/>
    </row>
    <row r="193" spans="1:9" s="42" customFormat="1" x14ac:dyDescent="0.2">
      <c r="A193" s="43"/>
      <c r="B193" s="43"/>
      <c r="C193" s="43"/>
      <c r="D193" s="43"/>
      <c r="E193" s="43"/>
      <c r="F193" s="43"/>
      <c r="G193" s="43"/>
      <c r="H193" s="43"/>
      <c r="I193" s="43"/>
    </row>
    <row r="194" spans="1:9" s="42" customFormat="1" x14ac:dyDescent="0.2">
      <c r="A194" s="43"/>
      <c r="B194" s="43"/>
      <c r="C194" s="43"/>
      <c r="D194" s="43"/>
      <c r="E194" s="43"/>
      <c r="F194" s="43"/>
      <c r="G194" s="43"/>
      <c r="H194" s="43"/>
      <c r="I194" s="43"/>
    </row>
    <row r="195" spans="1:9" s="42" customFormat="1" x14ac:dyDescent="0.2">
      <c r="A195" s="43"/>
      <c r="B195" s="43"/>
      <c r="C195" s="43"/>
      <c r="D195" s="43"/>
      <c r="E195" s="43"/>
      <c r="F195" s="43"/>
      <c r="G195" s="43"/>
      <c r="H195" s="43"/>
      <c r="I195" s="43"/>
    </row>
    <row r="196" spans="1:9" s="42" customFormat="1" x14ac:dyDescent="0.2">
      <c r="A196" s="43"/>
      <c r="B196" s="43"/>
      <c r="C196" s="43"/>
      <c r="D196" s="43"/>
      <c r="E196" s="43"/>
      <c r="F196" s="43"/>
      <c r="G196" s="43"/>
      <c r="H196" s="43"/>
      <c r="I196" s="43"/>
    </row>
    <row r="197" spans="1:9" s="42" customFormat="1" x14ac:dyDescent="0.2">
      <c r="A197" s="43"/>
      <c r="B197" s="43"/>
      <c r="C197" s="43"/>
      <c r="D197" s="43"/>
      <c r="E197" s="43"/>
      <c r="F197" s="43"/>
      <c r="G197" s="43"/>
      <c r="H197" s="43"/>
      <c r="I197" s="43"/>
    </row>
    <row r="198" spans="1:9" s="42" customFormat="1" x14ac:dyDescent="0.2">
      <c r="A198" s="43"/>
      <c r="B198" s="43"/>
      <c r="C198" s="43"/>
      <c r="D198" s="43"/>
      <c r="E198" s="43"/>
      <c r="F198" s="43"/>
      <c r="G198" s="43"/>
      <c r="H198" s="43"/>
      <c r="I198" s="43"/>
    </row>
    <row r="199" spans="1:9" s="42" customFormat="1" x14ac:dyDescent="0.2">
      <c r="A199" s="43"/>
      <c r="B199" s="43"/>
      <c r="C199" s="43"/>
      <c r="D199" s="43"/>
      <c r="E199" s="43"/>
      <c r="F199" s="43"/>
      <c r="G199" s="43"/>
      <c r="H199" s="43"/>
      <c r="I199" s="43"/>
    </row>
    <row r="200" spans="1:9" s="42" customFormat="1" x14ac:dyDescent="0.2">
      <c r="A200" s="43"/>
      <c r="B200" s="43"/>
      <c r="C200" s="43"/>
      <c r="D200" s="43"/>
      <c r="E200" s="43"/>
      <c r="F200" s="43"/>
      <c r="G200" s="43"/>
      <c r="H200" s="43"/>
      <c r="I200" s="43"/>
    </row>
    <row r="201" spans="1:9" s="42" customFormat="1" x14ac:dyDescent="0.2">
      <c r="A201" s="43"/>
      <c r="B201" s="43"/>
      <c r="C201" s="43"/>
      <c r="D201" s="43"/>
      <c r="E201" s="43"/>
      <c r="F201" s="43"/>
      <c r="G201" s="43"/>
      <c r="H201" s="43"/>
      <c r="I201" s="43"/>
    </row>
    <row r="202" spans="1:9" s="42" customFormat="1" x14ac:dyDescent="0.2">
      <c r="A202" s="43"/>
      <c r="B202" s="43"/>
      <c r="C202" s="43"/>
      <c r="D202" s="43"/>
      <c r="E202" s="43"/>
      <c r="F202" s="43"/>
      <c r="G202" s="43"/>
      <c r="H202" s="43"/>
      <c r="I202" s="43"/>
    </row>
    <row r="203" spans="1:9" s="42" customFormat="1" x14ac:dyDescent="0.2">
      <c r="A203" s="43"/>
      <c r="B203" s="43"/>
      <c r="C203" s="43"/>
      <c r="D203" s="43"/>
      <c r="E203" s="43"/>
      <c r="F203" s="43"/>
      <c r="G203" s="43"/>
      <c r="H203" s="43"/>
      <c r="I203" s="43"/>
    </row>
    <row r="204" spans="1:9" s="42" customFormat="1" x14ac:dyDescent="0.2">
      <c r="A204" s="43"/>
      <c r="B204" s="43"/>
      <c r="C204" s="43"/>
      <c r="D204" s="43"/>
      <c r="E204" s="43"/>
      <c r="F204" s="43"/>
      <c r="G204" s="43"/>
      <c r="H204" s="43"/>
      <c r="I204" s="43"/>
    </row>
    <row r="205" spans="1:9" s="42" customFormat="1" x14ac:dyDescent="0.2">
      <c r="A205" s="43"/>
      <c r="B205" s="43"/>
      <c r="C205" s="43"/>
      <c r="D205" s="43"/>
      <c r="E205" s="43"/>
      <c r="F205" s="43"/>
      <c r="G205" s="43"/>
      <c r="H205" s="43"/>
      <c r="I205" s="43"/>
    </row>
    <row r="206" spans="1:9" s="42" customFormat="1" x14ac:dyDescent="0.2">
      <c r="A206" s="43"/>
      <c r="B206" s="43"/>
      <c r="C206" s="43"/>
      <c r="D206" s="43"/>
      <c r="E206" s="43"/>
      <c r="F206" s="43"/>
      <c r="G206" s="43"/>
      <c r="H206" s="43"/>
      <c r="I206" s="43"/>
    </row>
    <row r="207" spans="1:9" s="42" customFormat="1" x14ac:dyDescent="0.2">
      <c r="A207" s="43"/>
      <c r="B207" s="43"/>
      <c r="C207" s="43"/>
      <c r="D207" s="43"/>
      <c r="E207" s="43"/>
      <c r="F207" s="43"/>
      <c r="G207" s="43"/>
      <c r="H207" s="43"/>
      <c r="I207" s="43"/>
    </row>
    <row r="208" spans="1:9" s="42" customFormat="1" x14ac:dyDescent="0.2">
      <c r="A208" s="43"/>
      <c r="B208" s="43"/>
      <c r="C208" s="43"/>
      <c r="D208" s="43"/>
      <c r="E208" s="43"/>
      <c r="F208" s="43"/>
      <c r="G208" s="43"/>
      <c r="H208" s="43"/>
      <c r="I208" s="43"/>
    </row>
    <row r="209" spans="1:9" s="42" customFormat="1" x14ac:dyDescent="0.2">
      <c r="A209" s="43"/>
      <c r="B209" s="43"/>
      <c r="C209" s="43"/>
      <c r="D209" s="43"/>
      <c r="E209" s="43"/>
      <c r="F209" s="43"/>
      <c r="G209" s="43"/>
      <c r="H209" s="43"/>
      <c r="I209" s="43"/>
    </row>
    <row r="210" spans="1:9" s="42" customFormat="1" x14ac:dyDescent="0.2">
      <c r="A210" s="43"/>
      <c r="B210" s="43"/>
      <c r="C210" s="43"/>
      <c r="D210" s="43"/>
      <c r="E210" s="43"/>
      <c r="F210" s="43"/>
      <c r="G210" s="43"/>
      <c r="H210" s="43"/>
      <c r="I210" s="43"/>
    </row>
    <row r="211" spans="1:9" s="42" customFormat="1" x14ac:dyDescent="0.2">
      <c r="A211" s="43"/>
      <c r="B211" s="43"/>
      <c r="C211" s="43"/>
      <c r="D211" s="43"/>
      <c r="E211" s="43"/>
      <c r="F211" s="43"/>
      <c r="G211" s="43"/>
      <c r="H211" s="43"/>
      <c r="I211" s="43"/>
    </row>
    <row r="212" spans="1:9" s="42" customFormat="1" x14ac:dyDescent="0.2">
      <c r="A212" s="43"/>
      <c r="B212" s="43"/>
      <c r="C212" s="43"/>
      <c r="D212" s="43"/>
      <c r="E212" s="43"/>
      <c r="F212" s="43"/>
      <c r="G212" s="43"/>
      <c r="H212" s="43"/>
      <c r="I212" s="43"/>
    </row>
    <row r="213" spans="1:9" s="42" customFormat="1" x14ac:dyDescent="0.2">
      <c r="A213" s="43"/>
      <c r="B213" s="43"/>
      <c r="C213" s="43"/>
      <c r="D213" s="43"/>
      <c r="E213" s="43"/>
      <c r="F213" s="43"/>
      <c r="G213" s="43"/>
      <c r="H213" s="43"/>
      <c r="I213" s="43"/>
    </row>
    <row r="214" spans="1:9" s="42" customFormat="1" x14ac:dyDescent="0.2">
      <c r="A214" s="43"/>
      <c r="B214" s="43"/>
      <c r="C214" s="43"/>
      <c r="D214" s="43"/>
      <c r="E214" s="43"/>
      <c r="F214" s="43"/>
      <c r="G214" s="43"/>
      <c r="H214" s="43"/>
      <c r="I214" s="43"/>
    </row>
    <row r="215" spans="1:9" s="42" customFormat="1" x14ac:dyDescent="0.2">
      <c r="A215" s="43"/>
      <c r="B215" s="43"/>
      <c r="C215" s="43"/>
      <c r="D215" s="43"/>
      <c r="E215" s="43"/>
      <c r="F215" s="43"/>
      <c r="G215" s="43"/>
      <c r="H215" s="43"/>
      <c r="I215" s="43"/>
    </row>
    <row r="216" spans="1:9" s="42" customFormat="1" x14ac:dyDescent="0.2">
      <c r="A216" s="43"/>
      <c r="B216" s="43"/>
      <c r="C216" s="43"/>
      <c r="D216" s="43"/>
      <c r="E216" s="43"/>
      <c r="F216" s="43"/>
      <c r="G216" s="43"/>
      <c r="H216" s="43"/>
      <c r="I216" s="43"/>
    </row>
    <row r="217" spans="1:9" s="42" customFormat="1" x14ac:dyDescent="0.2">
      <c r="A217" s="43"/>
      <c r="B217" s="43"/>
      <c r="C217" s="43"/>
      <c r="D217" s="43"/>
      <c r="E217" s="43"/>
      <c r="F217" s="43"/>
      <c r="G217" s="43"/>
      <c r="H217" s="43"/>
      <c r="I217" s="43"/>
    </row>
    <row r="218" spans="1:9" s="42" customFormat="1" x14ac:dyDescent="0.2">
      <c r="A218" s="43"/>
      <c r="B218" s="43"/>
      <c r="C218" s="43"/>
      <c r="D218" s="43"/>
      <c r="E218" s="43"/>
      <c r="F218" s="43"/>
      <c r="G218" s="43"/>
      <c r="H218" s="43"/>
      <c r="I218" s="43"/>
    </row>
    <row r="219" spans="1:9" s="42" customFormat="1" x14ac:dyDescent="0.2">
      <c r="A219" s="43"/>
      <c r="B219" s="43"/>
      <c r="C219" s="43"/>
      <c r="D219" s="43"/>
      <c r="E219" s="43"/>
      <c r="F219" s="43"/>
      <c r="G219" s="43"/>
      <c r="H219" s="43"/>
      <c r="I219" s="43"/>
    </row>
    <row r="220" spans="1:9" s="42" customFormat="1" x14ac:dyDescent="0.2">
      <c r="A220" s="43"/>
      <c r="B220" s="43"/>
      <c r="C220" s="43"/>
      <c r="D220" s="43"/>
      <c r="E220" s="43"/>
      <c r="F220" s="43"/>
      <c r="G220" s="43"/>
      <c r="H220" s="43"/>
      <c r="I220" s="43"/>
    </row>
    <row r="221" spans="1:9" s="42" customFormat="1" x14ac:dyDescent="0.2">
      <c r="A221" s="43"/>
      <c r="B221" s="43"/>
      <c r="C221" s="43"/>
      <c r="D221" s="43"/>
      <c r="E221" s="43"/>
      <c r="F221" s="43"/>
      <c r="G221" s="43"/>
      <c r="H221" s="43"/>
      <c r="I221" s="43"/>
    </row>
    <row r="222" spans="1:9" s="42" customFormat="1" x14ac:dyDescent="0.2">
      <c r="A222" s="43"/>
      <c r="B222" s="43"/>
      <c r="C222" s="43"/>
      <c r="D222" s="43"/>
      <c r="E222" s="43"/>
      <c r="F222" s="43"/>
      <c r="G222" s="43"/>
      <c r="H222" s="43"/>
      <c r="I222" s="43"/>
    </row>
    <row r="223" spans="1:9" s="42" customFormat="1" x14ac:dyDescent="0.2">
      <c r="A223" s="43"/>
      <c r="B223" s="43"/>
      <c r="C223" s="43"/>
      <c r="D223" s="43"/>
      <c r="E223" s="43"/>
      <c r="F223" s="43"/>
      <c r="G223" s="43"/>
      <c r="H223" s="43"/>
      <c r="I223" s="43"/>
    </row>
    <row r="224" spans="1:9" s="42" customFormat="1" x14ac:dyDescent="0.2">
      <c r="A224" s="43"/>
      <c r="B224" s="43"/>
      <c r="C224" s="43"/>
      <c r="D224" s="43"/>
      <c r="E224" s="43"/>
      <c r="F224" s="43"/>
      <c r="G224" s="43"/>
      <c r="H224" s="43"/>
      <c r="I224" s="43"/>
    </row>
    <row r="225" spans="1:9" s="42" customFormat="1" x14ac:dyDescent="0.2">
      <c r="A225" s="43"/>
      <c r="B225" s="43"/>
      <c r="C225" s="43"/>
      <c r="D225" s="43"/>
      <c r="E225" s="43"/>
      <c r="F225" s="43"/>
      <c r="G225" s="43"/>
      <c r="H225" s="43"/>
      <c r="I225" s="43"/>
    </row>
    <row r="226" spans="1:9" s="42" customFormat="1" x14ac:dyDescent="0.2">
      <c r="A226" s="43"/>
      <c r="B226" s="43"/>
      <c r="C226" s="43"/>
      <c r="D226" s="43"/>
      <c r="E226" s="43"/>
      <c r="F226" s="43"/>
      <c r="G226" s="43"/>
      <c r="H226" s="43"/>
      <c r="I226" s="43"/>
    </row>
    <row r="227" spans="1:9" s="42" customFormat="1" x14ac:dyDescent="0.2">
      <c r="A227" s="43"/>
      <c r="B227" s="43"/>
      <c r="C227" s="43"/>
      <c r="D227" s="43"/>
      <c r="E227" s="43"/>
      <c r="F227" s="43"/>
      <c r="G227" s="43"/>
      <c r="H227" s="43"/>
      <c r="I227" s="43"/>
    </row>
    <row r="228" spans="1:9" s="42" customFormat="1" x14ac:dyDescent="0.2">
      <c r="A228" s="43"/>
      <c r="B228" s="43"/>
      <c r="C228" s="43"/>
      <c r="D228" s="43"/>
      <c r="E228" s="43"/>
      <c r="F228" s="43"/>
      <c r="G228" s="43"/>
      <c r="H228" s="43"/>
      <c r="I228" s="43"/>
    </row>
    <row r="229" spans="1:9" s="42" customFormat="1" x14ac:dyDescent="0.2">
      <c r="A229" s="43"/>
      <c r="B229" s="43"/>
      <c r="C229" s="43"/>
      <c r="D229" s="43"/>
      <c r="E229" s="43"/>
      <c r="F229" s="43"/>
      <c r="G229" s="43"/>
      <c r="H229" s="43"/>
      <c r="I229" s="43"/>
    </row>
    <row r="230" spans="1:9" s="42" customFormat="1" x14ac:dyDescent="0.2">
      <c r="A230" s="43"/>
      <c r="B230" s="43"/>
      <c r="C230" s="43"/>
      <c r="D230" s="43"/>
      <c r="E230" s="43"/>
      <c r="F230" s="43"/>
      <c r="G230" s="43"/>
      <c r="H230" s="43"/>
      <c r="I230" s="43"/>
    </row>
    <row r="231" spans="1:9" s="42" customFormat="1" x14ac:dyDescent="0.2">
      <c r="A231" s="43"/>
      <c r="B231" s="43"/>
      <c r="C231" s="43"/>
      <c r="D231" s="43"/>
      <c r="E231" s="43"/>
      <c r="F231" s="43"/>
      <c r="G231" s="43"/>
      <c r="H231" s="43"/>
      <c r="I231" s="43"/>
    </row>
    <row r="232" spans="1:9" s="42" customFormat="1" x14ac:dyDescent="0.2">
      <c r="A232" s="43"/>
      <c r="B232" s="43"/>
      <c r="C232" s="43"/>
      <c r="D232" s="43"/>
      <c r="E232" s="43"/>
      <c r="F232" s="43"/>
      <c r="G232" s="43"/>
      <c r="H232" s="43"/>
      <c r="I232" s="43"/>
    </row>
    <row r="233" spans="1:9" s="42" customFormat="1" x14ac:dyDescent="0.2">
      <c r="A233" s="43"/>
      <c r="B233" s="43"/>
      <c r="C233" s="43"/>
      <c r="D233" s="43"/>
      <c r="E233" s="43"/>
      <c r="F233" s="43"/>
      <c r="G233" s="43"/>
      <c r="H233" s="43"/>
      <c r="I233" s="43"/>
    </row>
    <row r="234" spans="1:9" s="42" customFormat="1" x14ac:dyDescent="0.2">
      <c r="A234" s="43"/>
      <c r="B234" s="43"/>
      <c r="C234" s="43"/>
      <c r="D234" s="43"/>
      <c r="E234" s="43"/>
      <c r="F234" s="43"/>
      <c r="G234" s="43"/>
      <c r="H234" s="43"/>
      <c r="I234" s="43"/>
    </row>
    <row r="235" spans="1:9" s="42" customFormat="1" x14ac:dyDescent="0.2">
      <c r="A235" s="43"/>
      <c r="B235" s="43"/>
      <c r="C235" s="43"/>
      <c r="D235" s="43"/>
      <c r="E235" s="43"/>
      <c r="F235" s="43"/>
      <c r="G235" s="43"/>
      <c r="H235" s="43"/>
      <c r="I235" s="43"/>
    </row>
    <row r="236" spans="1:9" s="42" customFormat="1" x14ac:dyDescent="0.2">
      <c r="A236" s="43"/>
      <c r="B236" s="43"/>
      <c r="C236" s="43"/>
      <c r="D236" s="43"/>
      <c r="E236" s="43"/>
      <c r="F236" s="43"/>
      <c r="G236" s="43"/>
      <c r="H236" s="43"/>
      <c r="I236" s="43"/>
    </row>
    <row r="237" spans="1:9" s="42" customFormat="1" x14ac:dyDescent="0.2">
      <c r="A237" s="43"/>
      <c r="B237" s="43"/>
      <c r="C237" s="43"/>
      <c r="D237" s="43"/>
      <c r="E237" s="43"/>
      <c r="F237" s="43"/>
      <c r="G237" s="43"/>
      <c r="H237" s="43"/>
      <c r="I237" s="43"/>
    </row>
    <row r="238" spans="1:9" s="42" customFormat="1" x14ac:dyDescent="0.2">
      <c r="A238" s="43"/>
      <c r="B238" s="43"/>
      <c r="C238" s="43"/>
      <c r="D238" s="43"/>
      <c r="E238" s="43"/>
      <c r="F238" s="43"/>
      <c r="G238" s="43"/>
      <c r="H238" s="43"/>
      <c r="I238" s="43"/>
    </row>
    <row r="239" spans="1:9" s="42" customFormat="1" x14ac:dyDescent="0.2">
      <c r="A239" s="43"/>
      <c r="B239" s="43"/>
      <c r="C239" s="43"/>
      <c r="D239" s="43"/>
      <c r="E239" s="43"/>
      <c r="F239" s="43"/>
      <c r="G239" s="43"/>
      <c r="H239" s="43"/>
      <c r="I239" s="43"/>
    </row>
    <row r="240" spans="1:9" s="42" customFormat="1" x14ac:dyDescent="0.2">
      <c r="A240" s="43"/>
      <c r="B240" s="43"/>
      <c r="C240" s="43"/>
      <c r="D240" s="43"/>
      <c r="E240" s="43"/>
      <c r="F240" s="43"/>
      <c r="G240" s="43"/>
      <c r="H240" s="43"/>
      <c r="I240" s="43"/>
    </row>
    <row r="241" spans="1:9" s="42" customFormat="1" x14ac:dyDescent="0.2">
      <c r="A241" s="43"/>
      <c r="B241" s="43"/>
      <c r="C241" s="43"/>
      <c r="D241" s="43"/>
      <c r="E241" s="43"/>
      <c r="F241" s="43"/>
      <c r="G241" s="43"/>
      <c r="H241" s="43"/>
      <c r="I241" s="43"/>
    </row>
    <row r="242" spans="1:9" s="42" customFormat="1" x14ac:dyDescent="0.2">
      <c r="A242" s="43"/>
      <c r="B242" s="43"/>
      <c r="C242" s="43"/>
      <c r="D242" s="43"/>
      <c r="E242" s="43"/>
      <c r="F242" s="43"/>
      <c r="G242" s="43"/>
      <c r="H242" s="43"/>
      <c r="I242" s="43"/>
    </row>
    <row r="243" spans="1:9" s="42" customFormat="1" x14ac:dyDescent="0.2">
      <c r="A243" s="43"/>
      <c r="B243" s="43"/>
      <c r="C243" s="43"/>
      <c r="D243" s="43"/>
      <c r="E243" s="43"/>
      <c r="F243" s="43"/>
      <c r="G243" s="43"/>
      <c r="H243" s="43"/>
      <c r="I243" s="43"/>
    </row>
    <row r="244" spans="1:9" s="42" customFormat="1" x14ac:dyDescent="0.2">
      <c r="A244" s="43"/>
      <c r="B244" s="43"/>
      <c r="C244" s="43"/>
      <c r="D244" s="43"/>
      <c r="E244" s="43"/>
      <c r="F244" s="43"/>
      <c r="G244" s="43"/>
      <c r="H244" s="43"/>
      <c r="I244" s="43"/>
    </row>
    <row r="245" spans="1:9" s="42" customFormat="1" x14ac:dyDescent="0.2">
      <c r="A245" s="43"/>
      <c r="B245" s="43"/>
      <c r="C245" s="43"/>
      <c r="D245" s="43"/>
      <c r="E245" s="43"/>
      <c r="F245" s="43"/>
      <c r="G245" s="43"/>
      <c r="H245" s="43"/>
      <c r="I245" s="43"/>
    </row>
    <row r="246" spans="1:9" s="42" customFormat="1" x14ac:dyDescent="0.2">
      <c r="A246" s="43"/>
      <c r="B246" s="43"/>
      <c r="C246" s="43"/>
      <c r="D246" s="43"/>
      <c r="E246" s="43"/>
      <c r="F246" s="43"/>
      <c r="G246" s="43"/>
      <c r="H246" s="43"/>
      <c r="I246" s="43"/>
    </row>
    <row r="247" spans="1:9" s="42" customFormat="1" x14ac:dyDescent="0.2">
      <c r="A247" s="43"/>
      <c r="B247" s="43"/>
      <c r="C247" s="43"/>
      <c r="D247" s="43"/>
      <c r="E247" s="43"/>
      <c r="F247" s="43"/>
      <c r="G247" s="43"/>
      <c r="H247" s="43"/>
      <c r="I247" s="43"/>
    </row>
    <row r="248" spans="1:9" s="42" customFormat="1" x14ac:dyDescent="0.2">
      <c r="A248" s="43"/>
      <c r="B248" s="43"/>
      <c r="C248" s="43"/>
      <c r="D248" s="43"/>
      <c r="E248" s="43"/>
      <c r="F248" s="43"/>
      <c r="G248" s="43"/>
      <c r="H248" s="43"/>
      <c r="I248" s="43"/>
    </row>
    <row r="249" spans="1:9" s="42" customFormat="1" x14ac:dyDescent="0.2">
      <c r="A249" s="43"/>
      <c r="B249" s="43"/>
      <c r="C249" s="43"/>
      <c r="D249" s="43"/>
      <c r="E249" s="43"/>
      <c r="F249" s="43"/>
      <c r="G249" s="43"/>
      <c r="H249" s="43"/>
      <c r="I249" s="43"/>
    </row>
    <row r="250" spans="1:9" s="42" customFormat="1" x14ac:dyDescent="0.2">
      <c r="A250" s="43"/>
      <c r="B250" s="43"/>
      <c r="C250" s="43"/>
      <c r="D250" s="43"/>
      <c r="E250" s="43"/>
      <c r="F250" s="43"/>
      <c r="G250" s="43"/>
      <c r="H250" s="43"/>
      <c r="I250" s="43"/>
    </row>
    <row r="251" spans="1:9" s="42" customFormat="1" x14ac:dyDescent="0.2">
      <c r="A251" s="43"/>
      <c r="B251" s="43"/>
      <c r="C251" s="43"/>
      <c r="D251" s="43"/>
      <c r="E251" s="43"/>
      <c r="F251" s="43"/>
      <c r="G251" s="43"/>
      <c r="H251" s="43"/>
      <c r="I251" s="43"/>
    </row>
    <row r="252" spans="1:9" s="42" customFormat="1" x14ac:dyDescent="0.2">
      <c r="A252" s="43"/>
      <c r="B252" s="43"/>
      <c r="C252" s="43"/>
      <c r="D252" s="43"/>
      <c r="E252" s="43"/>
      <c r="F252" s="43"/>
      <c r="G252" s="43"/>
      <c r="H252" s="43"/>
      <c r="I252" s="43"/>
    </row>
    <row r="253" spans="1:9" s="42" customFormat="1" x14ac:dyDescent="0.2">
      <c r="A253" s="43"/>
      <c r="B253" s="43"/>
      <c r="C253" s="43"/>
      <c r="D253" s="43"/>
      <c r="E253" s="43"/>
      <c r="F253" s="43"/>
      <c r="G253" s="43"/>
      <c r="H253" s="43"/>
      <c r="I253" s="43"/>
    </row>
    <row r="254" spans="1:9" s="42" customFormat="1" x14ac:dyDescent="0.2">
      <c r="A254" s="43"/>
      <c r="B254" s="43"/>
      <c r="C254" s="43"/>
      <c r="D254" s="43"/>
      <c r="E254" s="43"/>
      <c r="F254" s="43"/>
      <c r="G254" s="43"/>
      <c r="H254" s="43"/>
      <c r="I254" s="43"/>
    </row>
    <row r="255" spans="1:9" s="42" customFormat="1" x14ac:dyDescent="0.2">
      <c r="A255" s="43"/>
      <c r="B255" s="43"/>
      <c r="C255" s="43"/>
      <c r="D255" s="43"/>
      <c r="E255" s="43"/>
      <c r="F255" s="43"/>
      <c r="G255" s="43"/>
      <c r="H255" s="43"/>
      <c r="I255" s="43"/>
    </row>
    <row r="256" spans="1:9" s="42" customFormat="1" x14ac:dyDescent="0.2">
      <c r="A256" s="43"/>
      <c r="B256" s="43"/>
      <c r="C256" s="43"/>
      <c r="D256" s="43"/>
      <c r="E256" s="43"/>
      <c r="F256" s="43"/>
      <c r="G256" s="43"/>
      <c r="H256" s="43"/>
      <c r="I256" s="43"/>
    </row>
    <row r="257" spans="1:9" s="42" customFormat="1" x14ac:dyDescent="0.2">
      <c r="A257" s="43"/>
      <c r="B257" s="43"/>
      <c r="C257" s="43"/>
      <c r="D257" s="43"/>
      <c r="E257" s="43"/>
      <c r="F257" s="43"/>
      <c r="G257" s="43"/>
      <c r="H257" s="43"/>
      <c r="I257" s="43"/>
    </row>
    <row r="258" spans="1:9" s="42" customFormat="1" x14ac:dyDescent="0.2">
      <c r="A258" s="43"/>
      <c r="B258" s="43"/>
      <c r="C258" s="43"/>
      <c r="D258" s="43"/>
      <c r="E258" s="43"/>
      <c r="F258" s="43"/>
      <c r="G258" s="43"/>
      <c r="H258" s="43"/>
      <c r="I258" s="43"/>
    </row>
    <row r="259" spans="1:9" s="42" customFormat="1" x14ac:dyDescent="0.2">
      <c r="A259" s="43"/>
      <c r="B259" s="43"/>
      <c r="C259" s="43"/>
      <c r="D259" s="43"/>
      <c r="E259" s="43"/>
      <c r="F259" s="43"/>
      <c r="G259" s="43"/>
      <c r="H259" s="43"/>
      <c r="I259" s="43"/>
    </row>
    <row r="260" spans="1:9" s="42" customFormat="1" x14ac:dyDescent="0.2">
      <c r="A260" s="43"/>
      <c r="B260" s="43"/>
      <c r="C260" s="43"/>
      <c r="D260" s="43"/>
      <c r="E260" s="43"/>
      <c r="F260" s="43"/>
      <c r="G260" s="43"/>
      <c r="H260" s="43"/>
      <c r="I260" s="43"/>
    </row>
    <row r="261" spans="1:9" s="42" customFormat="1" x14ac:dyDescent="0.2">
      <c r="A261" s="43"/>
      <c r="B261" s="43"/>
      <c r="C261" s="43"/>
      <c r="D261" s="43"/>
      <c r="E261" s="43"/>
      <c r="F261" s="43"/>
      <c r="G261" s="43"/>
      <c r="H261" s="43"/>
      <c r="I261" s="43"/>
    </row>
    <row r="262" spans="1:9" s="42" customFormat="1" x14ac:dyDescent="0.2">
      <c r="A262" s="43"/>
      <c r="B262" s="43"/>
      <c r="C262" s="43"/>
      <c r="D262" s="43"/>
      <c r="E262" s="43"/>
      <c r="F262" s="43"/>
      <c r="G262" s="43"/>
      <c r="H262" s="43"/>
      <c r="I262" s="43"/>
    </row>
    <row r="263" spans="1:9" s="42" customFormat="1" x14ac:dyDescent="0.2">
      <c r="A263" s="43"/>
      <c r="B263" s="43"/>
      <c r="C263" s="43"/>
      <c r="D263" s="43"/>
      <c r="E263" s="43"/>
      <c r="F263" s="43"/>
      <c r="G263" s="43"/>
      <c r="H263" s="43"/>
      <c r="I263" s="43"/>
    </row>
    <row r="264" spans="1:9" s="42" customFormat="1" x14ac:dyDescent="0.2">
      <c r="A264" s="43"/>
      <c r="B264" s="43"/>
      <c r="C264" s="43"/>
      <c r="D264" s="43"/>
      <c r="E264" s="43"/>
      <c r="F264" s="43"/>
      <c r="G264" s="43"/>
      <c r="H264" s="43"/>
      <c r="I264" s="43"/>
    </row>
    <row r="265" spans="1:9" s="42" customFormat="1" x14ac:dyDescent="0.2">
      <c r="A265" s="43"/>
      <c r="B265" s="43"/>
      <c r="C265" s="43"/>
      <c r="D265" s="43"/>
      <c r="E265" s="43"/>
      <c r="F265" s="43"/>
      <c r="G265" s="43"/>
      <c r="H265" s="43"/>
      <c r="I265" s="43"/>
    </row>
    <row r="266" spans="1:9" s="42" customFormat="1" x14ac:dyDescent="0.2">
      <c r="A266" s="43"/>
      <c r="B266" s="43"/>
      <c r="C266" s="43"/>
      <c r="D266" s="43"/>
      <c r="E266" s="43"/>
      <c r="F266" s="43"/>
      <c r="G266" s="43"/>
      <c r="H266" s="43"/>
      <c r="I266" s="43"/>
    </row>
    <row r="267" spans="1:9" s="42" customFormat="1" x14ac:dyDescent="0.2">
      <c r="A267" s="43"/>
      <c r="B267" s="43"/>
      <c r="C267" s="43"/>
      <c r="D267" s="43"/>
      <c r="E267" s="43"/>
      <c r="F267" s="43"/>
      <c r="G267" s="43"/>
      <c r="H267" s="43"/>
      <c r="I267" s="43"/>
    </row>
    <row r="268" spans="1:9" s="42" customFormat="1" x14ac:dyDescent="0.2">
      <c r="A268" s="43"/>
      <c r="B268" s="43"/>
      <c r="C268" s="43"/>
      <c r="D268" s="43"/>
      <c r="E268" s="43"/>
      <c r="F268" s="43"/>
      <c r="G268" s="43"/>
      <c r="H268" s="43"/>
      <c r="I268" s="43"/>
    </row>
    <row r="269" spans="1:9" s="42" customFormat="1" x14ac:dyDescent="0.2">
      <c r="A269" s="43"/>
      <c r="B269" s="43"/>
      <c r="C269" s="43"/>
      <c r="D269" s="43"/>
      <c r="E269" s="43"/>
      <c r="F269" s="43"/>
      <c r="G269" s="43"/>
      <c r="H269" s="43"/>
      <c r="I269" s="43"/>
    </row>
    <row r="270" spans="1:9" s="42" customFormat="1" x14ac:dyDescent="0.2">
      <c r="A270" s="43"/>
      <c r="B270" s="43"/>
      <c r="C270" s="43"/>
      <c r="D270" s="43"/>
      <c r="E270" s="43"/>
      <c r="F270" s="43"/>
      <c r="G270" s="43"/>
      <c r="H270" s="43"/>
      <c r="I270" s="43"/>
    </row>
    <row r="271" spans="1:9" s="42" customFormat="1" x14ac:dyDescent="0.2">
      <c r="A271" s="43"/>
      <c r="B271" s="43"/>
      <c r="C271" s="43"/>
      <c r="D271" s="43"/>
      <c r="E271" s="43"/>
      <c r="F271" s="43"/>
      <c r="G271" s="43"/>
      <c r="H271" s="43"/>
      <c r="I271" s="43"/>
    </row>
    <row r="272" spans="1:9" s="42" customFormat="1" x14ac:dyDescent="0.2">
      <c r="A272" s="43"/>
      <c r="B272" s="43"/>
      <c r="C272" s="43"/>
      <c r="D272" s="43"/>
      <c r="E272" s="43"/>
      <c r="F272" s="43"/>
      <c r="G272" s="43"/>
      <c r="H272" s="43"/>
      <c r="I272" s="43"/>
    </row>
    <row r="273" spans="1:9" s="42" customFormat="1" x14ac:dyDescent="0.2">
      <c r="A273" s="43"/>
      <c r="B273" s="43"/>
      <c r="C273" s="43"/>
      <c r="D273" s="43"/>
      <c r="E273" s="43"/>
      <c r="F273" s="43"/>
      <c r="G273" s="43"/>
      <c r="H273" s="43"/>
      <c r="I273" s="43"/>
    </row>
    <row r="274" spans="1:9" s="42" customFormat="1" x14ac:dyDescent="0.2">
      <c r="A274" s="43"/>
      <c r="B274" s="43"/>
      <c r="C274" s="43"/>
      <c r="D274" s="43"/>
      <c r="E274" s="43"/>
      <c r="F274" s="43"/>
      <c r="G274" s="43"/>
      <c r="H274" s="43"/>
      <c r="I274" s="43"/>
    </row>
    <row r="275" spans="1:9" s="42" customFormat="1" x14ac:dyDescent="0.2">
      <c r="A275" s="43"/>
      <c r="B275" s="43"/>
      <c r="C275" s="43"/>
      <c r="D275" s="43"/>
      <c r="E275" s="43"/>
      <c r="F275" s="43"/>
      <c r="G275" s="43"/>
      <c r="H275" s="43"/>
      <c r="I275" s="43"/>
    </row>
    <row r="276" spans="1:9" s="42" customFormat="1" x14ac:dyDescent="0.2">
      <c r="A276" s="43"/>
      <c r="B276" s="43"/>
      <c r="C276" s="43"/>
      <c r="D276" s="43"/>
      <c r="E276" s="43"/>
      <c r="F276" s="43"/>
      <c r="G276" s="43"/>
      <c r="H276" s="43"/>
      <c r="I276" s="43"/>
    </row>
    <row r="277" spans="1:9" s="42" customFormat="1" x14ac:dyDescent="0.2">
      <c r="A277" s="43"/>
      <c r="B277" s="43"/>
      <c r="C277" s="43"/>
      <c r="D277" s="43"/>
      <c r="E277" s="43"/>
      <c r="F277" s="43"/>
      <c r="G277" s="43"/>
      <c r="H277" s="43"/>
      <c r="I277" s="43"/>
    </row>
    <row r="278" spans="1:9" s="42" customFormat="1" x14ac:dyDescent="0.2">
      <c r="A278" s="43"/>
      <c r="B278" s="43"/>
      <c r="C278" s="43"/>
      <c r="D278" s="43"/>
      <c r="E278" s="43"/>
      <c r="F278" s="43"/>
      <c r="G278" s="43"/>
      <c r="H278" s="43"/>
      <c r="I278" s="43"/>
    </row>
    <row r="279" spans="1:9" s="42" customFormat="1" x14ac:dyDescent="0.2">
      <c r="A279" s="43"/>
      <c r="B279" s="43"/>
      <c r="C279" s="43"/>
      <c r="D279" s="43"/>
      <c r="E279" s="43"/>
      <c r="F279" s="43"/>
      <c r="G279" s="43"/>
      <c r="H279" s="43"/>
      <c r="I279" s="43"/>
    </row>
    <row r="280" spans="1:9" s="42" customFormat="1" x14ac:dyDescent="0.2">
      <c r="A280" s="43"/>
      <c r="B280" s="43"/>
      <c r="C280" s="43"/>
      <c r="D280" s="43"/>
      <c r="E280" s="43"/>
      <c r="F280" s="43"/>
      <c r="G280" s="43"/>
      <c r="H280" s="43"/>
      <c r="I280" s="43"/>
    </row>
    <row r="281" spans="1:9" s="42" customFormat="1" x14ac:dyDescent="0.2">
      <c r="A281" s="43"/>
      <c r="B281" s="43"/>
      <c r="C281" s="43"/>
      <c r="D281" s="43"/>
      <c r="E281" s="43"/>
      <c r="F281" s="43"/>
      <c r="G281" s="43"/>
      <c r="H281" s="43"/>
      <c r="I281" s="43"/>
    </row>
    <row r="282" spans="1:9" s="42" customFormat="1" x14ac:dyDescent="0.2">
      <c r="A282" s="43"/>
      <c r="B282" s="43"/>
      <c r="C282" s="43"/>
      <c r="D282" s="43"/>
      <c r="E282" s="43"/>
      <c r="F282" s="43"/>
      <c r="G282" s="43"/>
      <c r="H282" s="43"/>
      <c r="I282" s="43"/>
    </row>
    <row r="283" spans="1:9" s="42" customFormat="1" x14ac:dyDescent="0.2">
      <c r="A283" s="43"/>
      <c r="B283" s="43"/>
      <c r="C283" s="43"/>
      <c r="D283" s="43"/>
      <c r="E283" s="43"/>
      <c r="F283" s="43"/>
      <c r="G283" s="43"/>
      <c r="H283" s="43"/>
      <c r="I283" s="43"/>
    </row>
    <row r="284" spans="1:9" s="42" customFormat="1" x14ac:dyDescent="0.2">
      <c r="A284" s="43"/>
      <c r="B284" s="43"/>
      <c r="C284" s="43"/>
      <c r="D284" s="43"/>
      <c r="E284" s="43"/>
      <c r="F284" s="43"/>
      <c r="G284" s="43"/>
      <c r="H284" s="43"/>
      <c r="I284" s="43"/>
    </row>
    <row r="285" spans="1:9" s="42" customFormat="1" x14ac:dyDescent="0.2">
      <c r="A285" s="43"/>
      <c r="B285" s="43"/>
      <c r="C285" s="43"/>
      <c r="D285" s="43"/>
      <c r="E285" s="43"/>
      <c r="F285" s="43"/>
      <c r="G285" s="43"/>
      <c r="H285" s="43"/>
      <c r="I285" s="43"/>
    </row>
    <row r="286" spans="1:9" s="42" customFormat="1" x14ac:dyDescent="0.2">
      <c r="A286" s="43"/>
      <c r="B286" s="43"/>
      <c r="C286" s="43"/>
      <c r="D286" s="43"/>
      <c r="E286" s="43"/>
      <c r="F286" s="43"/>
      <c r="G286" s="43"/>
      <c r="H286" s="43"/>
      <c r="I286" s="43"/>
    </row>
    <row r="287" spans="1:9" s="42" customFormat="1" x14ac:dyDescent="0.2">
      <c r="A287" s="43"/>
      <c r="B287" s="43"/>
      <c r="C287" s="43"/>
      <c r="D287" s="43"/>
      <c r="E287" s="43"/>
      <c r="F287" s="43"/>
      <c r="G287" s="43"/>
      <c r="H287" s="43"/>
      <c r="I287" s="43"/>
    </row>
    <row r="288" spans="1:9" s="42" customFormat="1" x14ac:dyDescent="0.2">
      <c r="A288" s="43"/>
      <c r="B288" s="43"/>
      <c r="C288" s="43"/>
      <c r="D288" s="43"/>
      <c r="E288" s="43"/>
      <c r="F288" s="43"/>
      <c r="G288" s="43"/>
      <c r="H288" s="43"/>
      <c r="I288" s="43"/>
    </row>
    <row r="289" spans="1:9" s="42" customFormat="1" x14ac:dyDescent="0.2">
      <c r="A289" s="43"/>
      <c r="B289" s="43"/>
      <c r="C289" s="43"/>
      <c r="D289" s="43"/>
      <c r="E289" s="43"/>
      <c r="F289" s="43"/>
      <c r="G289" s="43"/>
      <c r="H289" s="43"/>
      <c r="I289" s="43"/>
    </row>
    <row r="290" spans="1:9" s="42" customFormat="1" x14ac:dyDescent="0.2">
      <c r="A290" s="43"/>
      <c r="B290" s="43"/>
      <c r="C290" s="43"/>
      <c r="D290" s="43"/>
      <c r="E290" s="43"/>
      <c r="F290" s="43"/>
      <c r="G290" s="43"/>
      <c r="H290" s="43"/>
      <c r="I290" s="43"/>
    </row>
    <row r="291" spans="1:9" s="42" customFormat="1" x14ac:dyDescent="0.2">
      <c r="A291" s="43"/>
      <c r="B291" s="43"/>
      <c r="C291" s="43"/>
      <c r="D291" s="43"/>
      <c r="E291" s="43"/>
      <c r="F291" s="43"/>
      <c r="G291" s="43"/>
      <c r="H291" s="43"/>
      <c r="I291" s="43"/>
    </row>
    <row r="292" spans="1:9" s="42" customFormat="1" x14ac:dyDescent="0.2">
      <c r="A292" s="43"/>
      <c r="B292" s="43"/>
      <c r="C292" s="43"/>
      <c r="D292" s="43"/>
      <c r="E292" s="43"/>
      <c r="F292" s="43"/>
      <c r="G292" s="43"/>
      <c r="H292" s="43"/>
      <c r="I292" s="43"/>
    </row>
    <row r="293" spans="1:9" s="42" customFormat="1" x14ac:dyDescent="0.2">
      <c r="A293" s="43"/>
      <c r="B293" s="43"/>
      <c r="C293" s="43"/>
      <c r="D293" s="43"/>
      <c r="E293" s="43"/>
      <c r="F293" s="43"/>
      <c r="G293" s="43"/>
      <c r="H293" s="43"/>
      <c r="I293" s="43"/>
    </row>
    <row r="294" spans="1:9" s="42" customFormat="1" x14ac:dyDescent="0.2">
      <c r="A294" s="43"/>
      <c r="B294" s="43"/>
      <c r="C294" s="43"/>
      <c r="D294" s="43"/>
      <c r="E294" s="43"/>
      <c r="F294" s="43"/>
      <c r="G294" s="43"/>
      <c r="H294" s="43"/>
      <c r="I294" s="43"/>
    </row>
    <row r="295" spans="1:9" s="42" customFormat="1" x14ac:dyDescent="0.2">
      <c r="A295" s="43"/>
      <c r="B295" s="43"/>
      <c r="C295" s="43"/>
      <c r="D295" s="43"/>
      <c r="E295" s="43"/>
      <c r="F295" s="43"/>
      <c r="G295" s="43"/>
      <c r="H295" s="43"/>
      <c r="I295" s="43"/>
    </row>
    <row r="296" spans="1:9" s="42" customFormat="1" x14ac:dyDescent="0.2">
      <c r="A296" s="43"/>
      <c r="B296" s="43"/>
      <c r="C296" s="43"/>
      <c r="D296" s="43"/>
      <c r="E296" s="43"/>
      <c r="F296" s="43"/>
      <c r="G296" s="43"/>
      <c r="H296" s="43"/>
      <c r="I296" s="43"/>
    </row>
    <row r="297" spans="1:9" s="42" customFormat="1" x14ac:dyDescent="0.2">
      <c r="A297" s="43"/>
      <c r="B297" s="43"/>
      <c r="C297" s="43"/>
      <c r="D297" s="43"/>
      <c r="E297" s="43"/>
      <c r="F297" s="43"/>
      <c r="G297" s="43"/>
      <c r="H297" s="43"/>
      <c r="I297" s="43"/>
    </row>
    <row r="298" spans="1:9" s="42" customFormat="1" x14ac:dyDescent="0.2">
      <c r="A298" s="43"/>
      <c r="B298" s="43"/>
      <c r="C298" s="43"/>
      <c r="D298" s="43"/>
      <c r="E298" s="43"/>
      <c r="F298" s="43"/>
      <c r="G298" s="43"/>
      <c r="H298" s="43"/>
      <c r="I298" s="43"/>
    </row>
  </sheetData>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B6:I6 IX6:JE6 ST6:TA6 ACP6:ACW6 AML6:AMS6 AWH6:AWO6 BGD6:BGK6 BPZ6:BQG6 BZV6:CAC6 CJR6:CJY6 CTN6:CTU6 DDJ6:DDQ6 DNF6:DNM6 DXB6:DXI6 EGX6:EHE6 EQT6:ERA6 FAP6:FAW6 FKL6:FKS6 FUH6:FUO6 GED6:GEK6 GNZ6:GOG6 GXV6:GYC6 HHR6:HHY6 HRN6:HRU6 IBJ6:IBQ6 ILF6:ILM6 IVB6:IVI6 JEX6:JFE6 JOT6:JPA6 JYP6:JYW6 KIL6:KIS6 KSH6:KSO6 LCD6:LCK6 LLZ6:LMG6 LVV6:LWC6 MFR6:MFY6 MPN6:MPU6 MZJ6:MZQ6 NJF6:NJM6 NTB6:NTI6 OCX6:ODE6 OMT6:ONA6 OWP6:OWW6 PGL6:PGS6 PQH6:PQO6 QAD6:QAK6 QJZ6:QKG6 QTV6:QUC6 RDR6:RDY6 RNN6:RNU6 RXJ6:RXQ6 SHF6:SHM6 SRB6:SRI6 TAX6:TBE6 TKT6:TLA6 TUP6:TUW6 UEL6:UES6 UOH6:UOO6 UYD6:UYK6 VHZ6:VIG6 VRV6:VSC6 WBR6:WBY6 WLN6:WLU6 WVJ6:WVQ6 B65542:I65542 IX65542:JE65542 ST65542:TA65542 ACP65542:ACW65542 AML65542:AMS65542 AWH65542:AWO65542 BGD65542:BGK65542 BPZ65542:BQG65542 BZV65542:CAC65542 CJR65542:CJY65542 CTN65542:CTU65542 DDJ65542:DDQ65542 DNF65542:DNM65542 DXB65542:DXI65542 EGX65542:EHE65542 EQT65542:ERA65542 FAP65542:FAW65542 FKL65542:FKS65542 FUH65542:FUO65542 GED65542:GEK65542 GNZ65542:GOG65542 GXV65542:GYC65542 HHR65542:HHY65542 HRN65542:HRU65542 IBJ65542:IBQ65542 ILF65542:ILM65542 IVB65542:IVI65542 JEX65542:JFE65542 JOT65542:JPA65542 JYP65542:JYW65542 KIL65542:KIS65542 KSH65542:KSO65542 LCD65542:LCK65542 LLZ65542:LMG65542 LVV65542:LWC65542 MFR65542:MFY65542 MPN65542:MPU65542 MZJ65542:MZQ65542 NJF65542:NJM65542 NTB65542:NTI65542 OCX65542:ODE65542 OMT65542:ONA65542 OWP65542:OWW65542 PGL65542:PGS65542 PQH65542:PQO65542 QAD65542:QAK65542 QJZ65542:QKG65542 QTV65542:QUC65542 RDR65542:RDY65542 RNN65542:RNU65542 RXJ65542:RXQ65542 SHF65542:SHM65542 SRB65542:SRI65542 TAX65542:TBE65542 TKT65542:TLA65542 TUP65542:TUW65542 UEL65542:UES65542 UOH65542:UOO65542 UYD65542:UYK65542 VHZ65542:VIG65542 VRV65542:VSC65542 WBR65542:WBY65542 WLN65542:WLU65542 WVJ65542:WVQ65542 B131078:I131078 IX131078:JE131078 ST131078:TA131078 ACP131078:ACW131078 AML131078:AMS131078 AWH131078:AWO131078 BGD131078:BGK131078 BPZ131078:BQG131078 BZV131078:CAC131078 CJR131078:CJY131078 CTN131078:CTU131078 DDJ131078:DDQ131078 DNF131078:DNM131078 DXB131078:DXI131078 EGX131078:EHE131078 EQT131078:ERA131078 FAP131078:FAW131078 FKL131078:FKS131078 FUH131078:FUO131078 GED131078:GEK131078 GNZ131078:GOG131078 GXV131078:GYC131078 HHR131078:HHY131078 HRN131078:HRU131078 IBJ131078:IBQ131078 ILF131078:ILM131078 IVB131078:IVI131078 JEX131078:JFE131078 JOT131078:JPA131078 JYP131078:JYW131078 KIL131078:KIS131078 KSH131078:KSO131078 LCD131078:LCK131078 LLZ131078:LMG131078 LVV131078:LWC131078 MFR131078:MFY131078 MPN131078:MPU131078 MZJ131078:MZQ131078 NJF131078:NJM131078 NTB131078:NTI131078 OCX131078:ODE131078 OMT131078:ONA131078 OWP131078:OWW131078 PGL131078:PGS131078 PQH131078:PQO131078 QAD131078:QAK131078 QJZ131078:QKG131078 QTV131078:QUC131078 RDR131078:RDY131078 RNN131078:RNU131078 RXJ131078:RXQ131078 SHF131078:SHM131078 SRB131078:SRI131078 TAX131078:TBE131078 TKT131078:TLA131078 TUP131078:TUW131078 UEL131078:UES131078 UOH131078:UOO131078 UYD131078:UYK131078 VHZ131078:VIG131078 VRV131078:VSC131078 WBR131078:WBY131078 WLN131078:WLU131078 WVJ131078:WVQ131078 B196614:I196614 IX196614:JE196614 ST196614:TA196614 ACP196614:ACW196614 AML196614:AMS196614 AWH196614:AWO196614 BGD196614:BGK196614 BPZ196614:BQG196614 BZV196614:CAC196614 CJR196614:CJY196614 CTN196614:CTU196614 DDJ196614:DDQ196614 DNF196614:DNM196614 DXB196614:DXI196614 EGX196614:EHE196614 EQT196614:ERA196614 FAP196614:FAW196614 FKL196614:FKS196614 FUH196614:FUO196614 GED196614:GEK196614 GNZ196614:GOG196614 GXV196614:GYC196614 HHR196614:HHY196614 HRN196614:HRU196614 IBJ196614:IBQ196614 ILF196614:ILM196614 IVB196614:IVI196614 JEX196614:JFE196614 JOT196614:JPA196614 JYP196614:JYW196614 KIL196614:KIS196614 KSH196614:KSO196614 LCD196614:LCK196614 LLZ196614:LMG196614 LVV196614:LWC196614 MFR196614:MFY196614 MPN196614:MPU196614 MZJ196614:MZQ196614 NJF196614:NJM196614 NTB196614:NTI196614 OCX196614:ODE196614 OMT196614:ONA196614 OWP196614:OWW196614 PGL196614:PGS196614 PQH196614:PQO196614 QAD196614:QAK196614 QJZ196614:QKG196614 QTV196614:QUC196614 RDR196614:RDY196614 RNN196614:RNU196614 RXJ196614:RXQ196614 SHF196614:SHM196614 SRB196614:SRI196614 TAX196614:TBE196614 TKT196614:TLA196614 TUP196614:TUW196614 UEL196614:UES196614 UOH196614:UOO196614 UYD196614:UYK196614 VHZ196614:VIG196614 VRV196614:VSC196614 WBR196614:WBY196614 WLN196614:WLU196614 WVJ196614:WVQ196614 B262150:I262150 IX262150:JE262150 ST262150:TA262150 ACP262150:ACW262150 AML262150:AMS262150 AWH262150:AWO262150 BGD262150:BGK262150 BPZ262150:BQG262150 BZV262150:CAC262150 CJR262150:CJY262150 CTN262150:CTU262150 DDJ262150:DDQ262150 DNF262150:DNM262150 DXB262150:DXI262150 EGX262150:EHE262150 EQT262150:ERA262150 FAP262150:FAW262150 FKL262150:FKS262150 FUH262150:FUO262150 GED262150:GEK262150 GNZ262150:GOG262150 GXV262150:GYC262150 HHR262150:HHY262150 HRN262150:HRU262150 IBJ262150:IBQ262150 ILF262150:ILM262150 IVB262150:IVI262150 JEX262150:JFE262150 JOT262150:JPA262150 JYP262150:JYW262150 KIL262150:KIS262150 KSH262150:KSO262150 LCD262150:LCK262150 LLZ262150:LMG262150 LVV262150:LWC262150 MFR262150:MFY262150 MPN262150:MPU262150 MZJ262150:MZQ262150 NJF262150:NJM262150 NTB262150:NTI262150 OCX262150:ODE262150 OMT262150:ONA262150 OWP262150:OWW262150 PGL262150:PGS262150 PQH262150:PQO262150 QAD262150:QAK262150 QJZ262150:QKG262150 QTV262150:QUC262150 RDR262150:RDY262150 RNN262150:RNU262150 RXJ262150:RXQ262150 SHF262150:SHM262150 SRB262150:SRI262150 TAX262150:TBE262150 TKT262150:TLA262150 TUP262150:TUW262150 UEL262150:UES262150 UOH262150:UOO262150 UYD262150:UYK262150 VHZ262150:VIG262150 VRV262150:VSC262150 WBR262150:WBY262150 WLN262150:WLU262150 WVJ262150:WVQ262150 B327686:I327686 IX327686:JE327686 ST327686:TA327686 ACP327686:ACW327686 AML327686:AMS327686 AWH327686:AWO327686 BGD327686:BGK327686 BPZ327686:BQG327686 BZV327686:CAC327686 CJR327686:CJY327686 CTN327686:CTU327686 DDJ327686:DDQ327686 DNF327686:DNM327686 DXB327686:DXI327686 EGX327686:EHE327686 EQT327686:ERA327686 FAP327686:FAW327686 FKL327686:FKS327686 FUH327686:FUO327686 GED327686:GEK327686 GNZ327686:GOG327686 GXV327686:GYC327686 HHR327686:HHY327686 HRN327686:HRU327686 IBJ327686:IBQ327686 ILF327686:ILM327686 IVB327686:IVI327686 JEX327686:JFE327686 JOT327686:JPA327686 JYP327686:JYW327686 KIL327686:KIS327686 KSH327686:KSO327686 LCD327686:LCK327686 LLZ327686:LMG327686 LVV327686:LWC327686 MFR327686:MFY327686 MPN327686:MPU327686 MZJ327686:MZQ327686 NJF327686:NJM327686 NTB327686:NTI327686 OCX327686:ODE327686 OMT327686:ONA327686 OWP327686:OWW327686 PGL327686:PGS327686 PQH327686:PQO327686 QAD327686:QAK327686 QJZ327686:QKG327686 QTV327686:QUC327686 RDR327686:RDY327686 RNN327686:RNU327686 RXJ327686:RXQ327686 SHF327686:SHM327686 SRB327686:SRI327686 TAX327686:TBE327686 TKT327686:TLA327686 TUP327686:TUW327686 UEL327686:UES327686 UOH327686:UOO327686 UYD327686:UYK327686 VHZ327686:VIG327686 VRV327686:VSC327686 WBR327686:WBY327686 WLN327686:WLU327686 WVJ327686:WVQ327686 B393222:I393222 IX393222:JE393222 ST393222:TA393222 ACP393222:ACW393222 AML393222:AMS393222 AWH393222:AWO393222 BGD393222:BGK393222 BPZ393222:BQG393222 BZV393222:CAC393222 CJR393222:CJY393222 CTN393222:CTU393222 DDJ393222:DDQ393222 DNF393222:DNM393222 DXB393222:DXI393222 EGX393222:EHE393222 EQT393222:ERA393222 FAP393222:FAW393222 FKL393222:FKS393222 FUH393222:FUO393222 GED393222:GEK393222 GNZ393222:GOG393222 GXV393222:GYC393222 HHR393222:HHY393222 HRN393222:HRU393222 IBJ393222:IBQ393222 ILF393222:ILM393222 IVB393222:IVI393222 JEX393222:JFE393222 JOT393222:JPA393222 JYP393222:JYW393222 KIL393222:KIS393222 KSH393222:KSO393222 LCD393222:LCK393222 LLZ393222:LMG393222 LVV393222:LWC393222 MFR393222:MFY393222 MPN393222:MPU393222 MZJ393222:MZQ393222 NJF393222:NJM393222 NTB393222:NTI393222 OCX393222:ODE393222 OMT393222:ONA393222 OWP393222:OWW393222 PGL393222:PGS393222 PQH393222:PQO393222 QAD393222:QAK393222 QJZ393222:QKG393222 QTV393222:QUC393222 RDR393222:RDY393222 RNN393222:RNU393222 RXJ393222:RXQ393222 SHF393222:SHM393222 SRB393222:SRI393222 TAX393222:TBE393222 TKT393222:TLA393222 TUP393222:TUW393222 UEL393222:UES393222 UOH393222:UOO393222 UYD393222:UYK393222 VHZ393222:VIG393222 VRV393222:VSC393222 WBR393222:WBY393222 WLN393222:WLU393222 WVJ393222:WVQ393222 B458758:I458758 IX458758:JE458758 ST458758:TA458758 ACP458758:ACW458758 AML458758:AMS458758 AWH458758:AWO458758 BGD458758:BGK458758 BPZ458758:BQG458758 BZV458758:CAC458758 CJR458758:CJY458758 CTN458758:CTU458758 DDJ458758:DDQ458758 DNF458758:DNM458758 DXB458758:DXI458758 EGX458758:EHE458758 EQT458758:ERA458758 FAP458758:FAW458758 FKL458758:FKS458758 FUH458758:FUO458758 GED458758:GEK458758 GNZ458758:GOG458758 GXV458758:GYC458758 HHR458758:HHY458758 HRN458758:HRU458758 IBJ458758:IBQ458758 ILF458758:ILM458758 IVB458758:IVI458758 JEX458758:JFE458758 JOT458758:JPA458758 JYP458758:JYW458758 KIL458758:KIS458758 KSH458758:KSO458758 LCD458758:LCK458758 LLZ458758:LMG458758 LVV458758:LWC458758 MFR458758:MFY458758 MPN458758:MPU458758 MZJ458758:MZQ458758 NJF458758:NJM458758 NTB458758:NTI458758 OCX458758:ODE458758 OMT458758:ONA458758 OWP458758:OWW458758 PGL458758:PGS458758 PQH458758:PQO458758 QAD458758:QAK458758 QJZ458758:QKG458758 QTV458758:QUC458758 RDR458758:RDY458758 RNN458758:RNU458758 RXJ458758:RXQ458758 SHF458758:SHM458758 SRB458758:SRI458758 TAX458758:TBE458758 TKT458758:TLA458758 TUP458758:TUW458758 UEL458758:UES458758 UOH458758:UOO458758 UYD458758:UYK458758 VHZ458758:VIG458758 VRV458758:VSC458758 WBR458758:WBY458758 WLN458758:WLU458758 WVJ458758:WVQ458758 B524294:I524294 IX524294:JE524294 ST524294:TA524294 ACP524294:ACW524294 AML524294:AMS524294 AWH524294:AWO524294 BGD524294:BGK524294 BPZ524294:BQG524294 BZV524294:CAC524294 CJR524294:CJY524294 CTN524294:CTU524294 DDJ524294:DDQ524294 DNF524294:DNM524294 DXB524294:DXI524294 EGX524294:EHE524294 EQT524294:ERA524294 FAP524294:FAW524294 FKL524294:FKS524294 FUH524294:FUO524294 GED524294:GEK524294 GNZ524294:GOG524294 GXV524294:GYC524294 HHR524294:HHY524294 HRN524294:HRU524294 IBJ524294:IBQ524294 ILF524294:ILM524294 IVB524294:IVI524294 JEX524294:JFE524294 JOT524294:JPA524294 JYP524294:JYW524294 KIL524294:KIS524294 KSH524294:KSO524294 LCD524294:LCK524294 LLZ524294:LMG524294 LVV524294:LWC524294 MFR524294:MFY524294 MPN524294:MPU524294 MZJ524294:MZQ524294 NJF524294:NJM524294 NTB524294:NTI524294 OCX524294:ODE524294 OMT524294:ONA524294 OWP524294:OWW524294 PGL524294:PGS524294 PQH524294:PQO524294 QAD524294:QAK524294 QJZ524294:QKG524294 QTV524294:QUC524294 RDR524294:RDY524294 RNN524294:RNU524294 RXJ524294:RXQ524294 SHF524294:SHM524294 SRB524294:SRI524294 TAX524294:TBE524294 TKT524294:TLA524294 TUP524294:TUW524294 UEL524294:UES524294 UOH524294:UOO524294 UYD524294:UYK524294 VHZ524294:VIG524294 VRV524294:VSC524294 WBR524294:WBY524294 WLN524294:WLU524294 WVJ524294:WVQ524294 B589830:I589830 IX589830:JE589830 ST589830:TA589830 ACP589830:ACW589830 AML589830:AMS589830 AWH589830:AWO589830 BGD589830:BGK589830 BPZ589830:BQG589830 BZV589830:CAC589830 CJR589830:CJY589830 CTN589830:CTU589830 DDJ589830:DDQ589830 DNF589830:DNM589830 DXB589830:DXI589830 EGX589830:EHE589830 EQT589830:ERA589830 FAP589830:FAW589830 FKL589830:FKS589830 FUH589830:FUO589830 GED589830:GEK589830 GNZ589830:GOG589830 GXV589830:GYC589830 HHR589830:HHY589830 HRN589830:HRU589830 IBJ589830:IBQ589830 ILF589830:ILM589830 IVB589830:IVI589830 JEX589830:JFE589830 JOT589830:JPA589830 JYP589830:JYW589830 KIL589830:KIS589830 KSH589830:KSO589830 LCD589830:LCK589830 LLZ589830:LMG589830 LVV589830:LWC589830 MFR589830:MFY589830 MPN589830:MPU589830 MZJ589830:MZQ589830 NJF589830:NJM589830 NTB589830:NTI589830 OCX589830:ODE589830 OMT589830:ONA589830 OWP589830:OWW589830 PGL589830:PGS589830 PQH589830:PQO589830 QAD589830:QAK589830 QJZ589830:QKG589830 QTV589830:QUC589830 RDR589830:RDY589830 RNN589830:RNU589830 RXJ589830:RXQ589830 SHF589830:SHM589830 SRB589830:SRI589830 TAX589830:TBE589830 TKT589830:TLA589830 TUP589830:TUW589830 UEL589830:UES589830 UOH589830:UOO589830 UYD589830:UYK589830 VHZ589830:VIG589830 VRV589830:VSC589830 WBR589830:WBY589830 WLN589830:WLU589830 WVJ589830:WVQ589830 B655366:I655366 IX655366:JE655366 ST655366:TA655366 ACP655366:ACW655366 AML655366:AMS655366 AWH655366:AWO655366 BGD655366:BGK655366 BPZ655366:BQG655366 BZV655366:CAC655366 CJR655366:CJY655366 CTN655366:CTU655366 DDJ655366:DDQ655366 DNF655366:DNM655366 DXB655366:DXI655366 EGX655366:EHE655366 EQT655366:ERA655366 FAP655366:FAW655366 FKL655366:FKS655366 FUH655366:FUO655366 GED655366:GEK655366 GNZ655366:GOG655366 GXV655366:GYC655366 HHR655366:HHY655366 HRN655366:HRU655366 IBJ655366:IBQ655366 ILF655366:ILM655366 IVB655366:IVI655366 JEX655366:JFE655366 JOT655366:JPA655366 JYP655366:JYW655366 KIL655366:KIS655366 KSH655366:KSO655366 LCD655366:LCK655366 LLZ655366:LMG655366 LVV655366:LWC655366 MFR655366:MFY655366 MPN655366:MPU655366 MZJ655366:MZQ655366 NJF655366:NJM655366 NTB655366:NTI655366 OCX655366:ODE655366 OMT655366:ONA655366 OWP655366:OWW655366 PGL655366:PGS655366 PQH655366:PQO655366 QAD655366:QAK655366 QJZ655366:QKG655366 QTV655366:QUC655366 RDR655366:RDY655366 RNN655366:RNU655366 RXJ655366:RXQ655366 SHF655366:SHM655366 SRB655366:SRI655366 TAX655366:TBE655366 TKT655366:TLA655366 TUP655366:TUW655366 UEL655366:UES655366 UOH655366:UOO655366 UYD655366:UYK655366 VHZ655366:VIG655366 VRV655366:VSC655366 WBR655366:WBY655366 WLN655366:WLU655366 WVJ655366:WVQ655366 B720902:I720902 IX720902:JE720902 ST720902:TA720902 ACP720902:ACW720902 AML720902:AMS720902 AWH720902:AWO720902 BGD720902:BGK720902 BPZ720902:BQG720902 BZV720902:CAC720902 CJR720902:CJY720902 CTN720902:CTU720902 DDJ720902:DDQ720902 DNF720902:DNM720902 DXB720902:DXI720902 EGX720902:EHE720902 EQT720902:ERA720902 FAP720902:FAW720902 FKL720902:FKS720902 FUH720902:FUO720902 GED720902:GEK720902 GNZ720902:GOG720902 GXV720902:GYC720902 HHR720902:HHY720902 HRN720902:HRU720902 IBJ720902:IBQ720902 ILF720902:ILM720902 IVB720902:IVI720902 JEX720902:JFE720902 JOT720902:JPA720902 JYP720902:JYW720902 KIL720902:KIS720902 KSH720902:KSO720902 LCD720902:LCK720902 LLZ720902:LMG720902 LVV720902:LWC720902 MFR720902:MFY720902 MPN720902:MPU720902 MZJ720902:MZQ720902 NJF720902:NJM720902 NTB720902:NTI720902 OCX720902:ODE720902 OMT720902:ONA720902 OWP720902:OWW720902 PGL720902:PGS720902 PQH720902:PQO720902 QAD720902:QAK720902 QJZ720902:QKG720902 QTV720902:QUC720902 RDR720902:RDY720902 RNN720902:RNU720902 RXJ720902:RXQ720902 SHF720902:SHM720902 SRB720902:SRI720902 TAX720902:TBE720902 TKT720902:TLA720902 TUP720902:TUW720902 UEL720902:UES720902 UOH720902:UOO720902 UYD720902:UYK720902 VHZ720902:VIG720902 VRV720902:VSC720902 WBR720902:WBY720902 WLN720902:WLU720902 WVJ720902:WVQ720902 B786438:I786438 IX786438:JE786438 ST786438:TA786438 ACP786438:ACW786438 AML786438:AMS786438 AWH786438:AWO786438 BGD786438:BGK786438 BPZ786438:BQG786438 BZV786438:CAC786438 CJR786438:CJY786438 CTN786438:CTU786438 DDJ786438:DDQ786438 DNF786438:DNM786438 DXB786438:DXI786438 EGX786438:EHE786438 EQT786438:ERA786438 FAP786438:FAW786438 FKL786438:FKS786438 FUH786438:FUO786438 GED786438:GEK786438 GNZ786438:GOG786438 GXV786438:GYC786438 HHR786438:HHY786438 HRN786438:HRU786438 IBJ786438:IBQ786438 ILF786438:ILM786438 IVB786438:IVI786438 JEX786438:JFE786438 JOT786438:JPA786438 JYP786438:JYW786438 KIL786438:KIS786438 KSH786438:KSO786438 LCD786438:LCK786438 LLZ786438:LMG786438 LVV786438:LWC786438 MFR786438:MFY786438 MPN786438:MPU786438 MZJ786438:MZQ786438 NJF786438:NJM786438 NTB786438:NTI786438 OCX786438:ODE786438 OMT786438:ONA786438 OWP786438:OWW786438 PGL786438:PGS786438 PQH786438:PQO786438 QAD786438:QAK786438 QJZ786438:QKG786438 QTV786438:QUC786438 RDR786438:RDY786438 RNN786438:RNU786438 RXJ786438:RXQ786438 SHF786438:SHM786438 SRB786438:SRI786438 TAX786438:TBE786438 TKT786438:TLA786438 TUP786438:TUW786438 UEL786438:UES786438 UOH786438:UOO786438 UYD786438:UYK786438 VHZ786438:VIG786438 VRV786438:VSC786438 WBR786438:WBY786438 WLN786438:WLU786438 WVJ786438:WVQ786438 B851974:I851974 IX851974:JE851974 ST851974:TA851974 ACP851974:ACW851974 AML851974:AMS851974 AWH851974:AWO851974 BGD851974:BGK851974 BPZ851974:BQG851974 BZV851974:CAC851974 CJR851974:CJY851974 CTN851974:CTU851974 DDJ851974:DDQ851974 DNF851974:DNM851974 DXB851974:DXI851974 EGX851974:EHE851974 EQT851974:ERA851974 FAP851974:FAW851974 FKL851974:FKS851974 FUH851974:FUO851974 GED851974:GEK851974 GNZ851974:GOG851974 GXV851974:GYC851974 HHR851974:HHY851974 HRN851974:HRU851974 IBJ851974:IBQ851974 ILF851974:ILM851974 IVB851974:IVI851974 JEX851974:JFE851974 JOT851974:JPA851974 JYP851974:JYW851974 KIL851974:KIS851974 KSH851974:KSO851974 LCD851974:LCK851974 LLZ851974:LMG851974 LVV851974:LWC851974 MFR851974:MFY851974 MPN851974:MPU851974 MZJ851974:MZQ851974 NJF851974:NJM851974 NTB851974:NTI851974 OCX851974:ODE851974 OMT851974:ONA851974 OWP851974:OWW851974 PGL851974:PGS851974 PQH851974:PQO851974 QAD851974:QAK851974 QJZ851974:QKG851974 QTV851974:QUC851974 RDR851974:RDY851974 RNN851974:RNU851974 RXJ851974:RXQ851974 SHF851974:SHM851974 SRB851974:SRI851974 TAX851974:TBE851974 TKT851974:TLA851974 TUP851974:TUW851974 UEL851974:UES851974 UOH851974:UOO851974 UYD851974:UYK851974 VHZ851974:VIG851974 VRV851974:VSC851974 WBR851974:WBY851974 WLN851974:WLU851974 WVJ851974:WVQ851974 B917510:I917510 IX917510:JE917510 ST917510:TA917510 ACP917510:ACW917510 AML917510:AMS917510 AWH917510:AWO917510 BGD917510:BGK917510 BPZ917510:BQG917510 BZV917510:CAC917510 CJR917510:CJY917510 CTN917510:CTU917510 DDJ917510:DDQ917510 DNF917510:DNM917510 DXB917510:DXI917510 EGX917510:EHE917510 EQT917510:ERA917510 FAP917510:FAW917510 FKL917510:FKS917510 FUH917510:FUO917510 GED917510:GEK917510 GNZ917510:GOG917510 GXV917510:GYC917510 HHR917510:HHY917510 HRN917510:HRU917510 IBJ917510:IBQ917510 ILF917510:ILM917510 IVB917510:IVI917510 JEX917510:JFE917510 JOT917510:JPA917510 JYP917510:JYW917510 KIL917510:KIS917510 KSH917510:KSO917510 LCD917510:LCK917510 LLZ917510:LMG917510 LVV917510:LWC917510 MFR917510:MFY917510 MPN917510:MPU917510 MZJ917510:MZQ917510 NJF917510:NJM917510 NTB917510:NTI917510 OCX917510:ODE917510 OMT917510:ONA917510 OWP917510:OWW917510 PGL917510:PGS917510 PQH917510:PQO917510 QAD917510:QAK917510 QJZ917510:QKG917510 QTV917510:QUC917510 RDR917510:RDY917510 RNN917510:RNU917510 RXJ917510:RXQ917510 SHF917510:SHM917510 SRB917510:SRI917510 TAX917510:TBE917510 TKT917510:TLA917510 TUP917510:TUW917510 UEL917510:UES917510 UOH917510:UOO917510 UYD917510:UYK917510 VHZ917510:VIG917510 VRV917510:VSC917510 WBR917510:WBY917510 WLN917510:WLU917510 WVJ917510:WVQ917510 B983046:I983046 IX983046:JE983046 ST983046:TA983046 ACP983046:ACW983046 AML983046:AMS983046 AWH983046:AWO983046 BGD983046:BGK983046 BPZ983046:BQG983046 BZV983046:CAC983046 CJR983046:CJY983046 CTN983046:CTU983046 DDJ983046:DDQ983046 DNF983046:DNM983046 DXB983046:DXI983046 EGX983046:EHE983046 EQT983046:ERA983046 FAP983046:FAW983046 FKL983046:FKS983046 FUH983046:FUO983046 GED983046:GEK983046 GNZ983046:GOG983046 GXV983046:GYC983046 HHR983046:HHY983046 HRN983046:HRU983046 IBJ983046:IBQ983046 ILF983046:ILM983046 IVB983046:IVI983046 JEX983046:JFE983046 JOT983046:JPA983046 JYP983046:JYW983046 KIL983046:KIS983046 KSH983046:KSO983046 LCD983046:LCK983046 LLZ983046:LMG983046 LVV983046:LWC983046 MFR983046:MFY983046 MPN983046:MPU983046 MZJ983046:MZQ983046 NJF983046:NJM983046 NTB983046:NTI983046 OCX983046:ODE983046 OMT983046:ONA983046 OWP983046:OWW983046 PGL983046:PGS983046 PQH983046:PQO983046 QAD983046:QAK983046 QJZ983046:QKG983046 QTV983046:QUC983046 RDR983046:RDY983046 RNN983046:RNU983046 RXJ983046:RXQ983046 SHF983046:SHM983046 SRB983046:SRI983046 TAX983046:TBE983046 TKT983046:TLA983046 TUP983046:TUW983046 UEL983046:UES983046 UOH983046:UOO983046 UYD983046:UYK983046 VHZ983046:VIG983046 VRV983046:VSC983046 WBR983046:WBY983046 WLN983046:WLU983046 WVJ983046:WVQ983046" xr:uid="{00000000-0002-0000-0000-000000000000}">
      <formula1>$K$4:$S$4</formula1>
    </dataValidation>
    <dataValidation type="list" allowBlank="1" showInputMessage="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00000000-0002-0000-0000-000001000000}">
      <formula1>$K$3:$M$3</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22"/>
  <sheetViews>
    <sheetView workbookViewId="0">
      <selection activeCell="D2" sqref="D2"/>
    </sheetView>
  </sheetViews>
  <sheetFormatPr baseColWidth="10" defaultColWidth="9.140625" defaultRowHeight="12.75" x14ac:dyDescent="0.2"/>
  <sheetData>
    <row r="2" spans="2:7" x14ac:dyDescent="0.2">
      <c r="B2" s="260" t="s">
        <v>993</v>
      </c>
      <c r="C2" s="260"/>
      <c r="D2" s="260"/>
      <c r="E2" s="260" t="s">
        <v>949</v>
      </c>
      <c r="F2" s="260" t="s">
        <v>973</v>
      </c>
      <c r="G2" s="260"/>
    </row>
    <row r="3" spans="2:7" x14ac:dyDescent="0.2">
      <c r="B3" s="260" t="s">
        <v>994</v>
      </c>
      <c r="C3" s="260"/>
      <c r="D3" s="260"/>
      <c r="E3" s="260" t="s">
        <v>950</v>
      </c>
      <c r="F3" s="260" t="s">
        <v>974</v>
      </c>
      <c r="G3" s="260"/>
    </row>
    <row r="4" spans="2:7" x14ac:dyDescent="0.2">
      <c r="B4" s="260" t="s">
        <v>995</v>
      </c>
      <c r="C4" s="260"/>
      <c r="D4" s="260"/>
      <c r="E4" s="260" t="s">
        <v>951</v>
      </c>
      <c r="F4" s="260" t="s">
        <v>975</v>
      </c>
      <c r="G4" s="260"/>
    </row>
    <row r="5" spans="2:7" x14ac:dyDescent="0.2">
      <c r="B5" s="260" t="s">
        <v>996</v>
      </c>
      <c r="C5" s="260"/>
      <c r="D5" s="260"/>
      <c r="E5" s="260" t="s">
        <v>952</v>
      </c>
      <c r="F5" s="260" t="s">
        <v>976</v>
      </c>
      <c r="G5" s="260"/>
    </row>
    <row r="6" spans="2:7" x14ac:dyDescent="0.2">
      <c r="B6" s="260" t="s">
        <v>997</v>
      </c>
      <c r="C6" s="260"/>
      <c r="D6" s="260"/>
      <c r="E6" s="260" t="s">
        <v>953</v>
      </c>
      <c r="F6" s="260" t="s">
        <v>977</v>
      </c>
      <c r="G6" s="260"/>
    </row>
    <row r="7" spans="2:7" x14ac:dyDescent="0.2">
      <c r="B7" s="260" t="s">
        <v>998</v>
      </c>
      <c r="C7" s="260"/>
      <c r="D7" s="260"/>
      <c r="E7" s="260" t="s">
        <v>954</v>
      </c>
      <c r="F7" s="260" t="s">
        <v>978</v>
      </c>
      <c r="G7" s="260"/>
    </row>
    <row r="8" spans="2:7" x14ac:dyDescent="0.2">
      <c r="B8" s="260" t="s">
        <v>999</v>
      </c>
      <c r="C8" s="260"/>
      <c r="D8" s="260"/>
      <c r="E8" s="260" t="s">
        <v>955</v>
      </c>
      <c r="F8" s="260" t="s">
        <v>979</v>
      </c>
      <c r="G8" s="260"/>
    </row>
    <row r="9" spans="2:7" x14ac:dyDescent="0.2">
      <c r="B9" s="260" t="s">
        <v>1000</v>
      </c>
      <c r="C9" s="260"/>
      <c r="D9" s="260"/>
      <c r="E9" s="260" t="s">
        <v>956</v>
      </c>
      <c r="F9" s="260" t="s">
        <v>980</v>
      </c>
      <c r="G9" s="260"/>
    </row>
    <row r="10" spans="2:7" x14ac:dyDescent="0.2">
      <c r="B10" s="260" t="s">
        <v>1001</v>
      </c>
      <c r="C10" s="260"/>
      <c r="D10" s="260"/>
      <c r="E10" s="260" t="s">
        <v>957</v>
      </c>
      <c r="F10" s="260" t="s">
        <v>981</v>
      </c>
      <c r="G10" s="260"/>
    </row>
    <row r="11" spans="2:7" x14ac:dyDescent="0.2">
      <c r="B11" s="260" t="s">
        <v>1002</v>
      </c>
      <c r="C11" s="260"/>
      <c r="D11" s="260"/>
      <c r="E11" s="260" t="s">
        <v>958</v>
      </c>
      <c r="F11" s="260" t="s">
        <v>982</v>
      </c>
      <c r="G11" s="260"/>
    </row>
    <row r="12" spans="2:7" x14ac:dyDescent="0.2">
      <c r="B12" s="260"/>
      <c r="C12" s="260"/>
      <c r="D12" s="260"/>
      <c r="E12" s="260" t="s">
        <v>959</v>
      </c>
      <c r="F12" s="260" t="s">
        <v>983</v>
      </c>
      <c r="G12" s="260"/>
    </row>
    <row r="13" spans="2:7" x14ac:dyDescent="0.2">
      <c r="B13" s="260"/>
      <c r="C13" s="260"/>
      <c r="D13" s="260"/>
      <c r="E13" s="260" t="s">
        <v>960</v>
      </c>
      <c r="F13" s="260" t="s">
        <v>984</v>
      </c>
      <c r="G13" s="260"/>
    </row>
    <row r="14" spans="2:7" x14ac:dyDescent="0.2">
      <c r="B14" s="260"/>
      <c r="C14" s="260"/>
      <c r="D14" s="260"/>
      <c r="E14" s="260" t="s">
        <v>961</v>
      </c>
      <c r="F14" s="260" t="s">
        <v>985</v>
      </c>
      <c r="G14" s="260"/>
    </row>
    <row r="15" spans="2:7" x14ac:dyDescent="0.2">
      <c r="B15" s="260"/>
      <c r="C15" s="260"/>
      <c r="D15" s="260"/>
      <c r="E15" s="260" t="s">
        <v>962</v>
      </c>
      <c r="F15" s="260" t="s">
        <v>986</v>
      </c>
      <c r="G15" s="260"/>
    </row>
    <row r="16" spans="2:7" x14ac:dyDescent="0.2">
      <c r="B16" s="260"/>
      <c r="C16" s="260"/>
      <c r="D16" s="260"/>
      <c r="E16" s="260" t="s">
        <v>963</v>
      </c>
      <c r="F16" s="260" t="s">
        <v>987</v>
      </c>
      <c r="G16" s="260"/>
    </row>
    <row r="17" spans="2:7" x14ac:dyDescent="0.2">
      <c r="B17" s="260"/>
      <c r="C17" s="260"/>
      <c r="D17" s="260"/>
      <c r="E17" s="260" t="s">
        <v>964</v>
      </c>
      <c r="F17" s="260" t="s">
        <v>988</v>
      </c>
      <c r="G17" s="260"/>
    </row>
    <row r="18" spans="2:7" x14ac:dyDescent="0.2">
      <c r="B18" s="260"/>
      <c r="C18" s="260"/>
      <c r="D18" s="260"/>
      <c r="E18" s="260" t="s">
        <v>965</v>
      </c>
      <c r="F18" s="260" t="s">
        <v>989</v>
      </c>
      <c r="G18" s="260"/>
    </row>
    <row r="19" spans="2:7" x14ac:dyDescent="0.2">
      <c r="B19" s="260"/>
      <c r="C19" s="260"/>
      <c r="D19" s="260"/>
      <c r="E19" s="260" t="s">
        <v>196</v>
      </c>
      <c r="F19" s="260" t="s">
        <v>990</v>
      </c>
      <c r="G19" s="260"/>
    </row>
    <row r="20" spans="2:7" x14ac:dyDescent="0.2">
      <c r="B20" s="260"/>
      <c r="C20" s="260"/>
      <c r="D20" s="260"/>
      <c r="E20" s="260" t="s">
        <v>11</v>
      </c>
      <c r="F20" s="260" t="s">
        <v>991</v>
      </c>
      <c r="G20" s="260"/>
    </row>
    <row r="21" spans="2:7" x14ac:dyDescent="0.2">
      <c r="B21" s="260"/>
      <c r="C21" s="260"/>
      <c r="D21" s="260"/>
      <c r="E21" s="260"/>
      <c r="F21" s="260" t="s">
        <v>992</v>
      </c>
      <c r="G21" s="260"/>
    </row>
    <row r="22" spans="2:7" x14ac:dyDescent="0.2">
      <c r="B22" s="260"/>
      <c r="C22" s="260"/>
      <c r="D22" s="260"/>
      <c r="E22" s="260"/>
      <c r="F22" s="260"/>
      <c r="G22" s="26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349"/>
  <sheetViews>
    <sheetView showGridLines="0" tabSelected="1" zoomScale="87" zoomScaleNormal="87" workbookViewId="0">
      <selection activeCell="A2" sqref="A2:K2"/>
    </sheetView>
  </sheetViews>
  <sheetFormatPr baseColWidth="10" defaultColWidth="9.140625" defaultRowHeight="12" x14ac:dyDescent="0.2"/>
  <cols>
    <col min="1" max="1" width="8.42578125" style="450" customWidth="1"/>
    <col min="2" max="3" width="17" style="450" customWidth="1"/>
    <col min="4" max="4" width="15.140625" style="451" customWidth="1"/>
    <col min="5" max="5" width="23.7109375" style="450" customWidth="1"/>
    <col min="6" max="11" width="5.42578125" style="451" customWidth="1"/>
    <col min="12" max="12" width="5.42578125" style="391" customWidth="1"/>
    <col min="13" max="17" width="5.42578125" style="388" customWidth="1"/>
    <col min="18" max="18" width="9.140625" style="388"/>
    <col min="19" max="19" width="11.42578125" style="389" customWidth="1"/>
    <col min="20" max="20" width="14" style="389" customWidth="1"/>
    <col min="21" max="21" width="15.42578125" style="389" customWidth="1"/>
    <col min="22" max="22" width="16.85546875" style="394" customWidth="1"/>
    <col min="23" max="23" width="23.7109375" style="394" customWidth="1"/>
    <col min="24" max="31" width="9.140625" style="387"/>
    <col min="32" max="66" width="9.140625" style="390"/>
    <col min="67" max="81" width="9.140625" style="395"/>
    <col min="82" max="256" width="9.140625" style="396"/>
    <col min="257" max="257" width="16.28515625" style="396" customWidth="1"/>
    <col min="258" max="258" width="35" style="396" customWidth="1"/>
    <col min="259" max="259" width="18.42578125" style="396" customWidth="1"/>
    <col min="260" max="260" width="12.85546875" style="396" customWidth="1"/>
    <col min="261" max="261" width="26.7109375" style="396" customWidth="1"/>
    <col min="262" max="273" width="5.42578125" style="396" customWidth="1"/>
    <col min="274" max="274" width="9.140625" style="396"/>
    <col min="275" max="276" width="15" style="396" customWidth="1"/>
    <col min="277" max="277" width="15.42578125" style="396" customWidth="1"/>
    <col min="278" max="278" width="20.85546875" style="396" customWidth="1"/>
    <col min="279" max="279" width="39.5703125" style="396" customWidth="1"/>
    <col min="280" max="512" width="9.140625" style="396"/>
    <col min="513" max="513" width="16.28515625" style="396" customWidth="1"/>
    <col min="514" max="514" width="35" style="396" customWidth="1"/>
    <col min="515" max="515" width="18.42578125" style="396" customWidth="1"/>
    <col min="516" max="516" width="12.85546875" style="396" customWidth="1"/>
    <col min="517" max="517" width="26.7109375" style="396" customWidth="1"/>
    <col min="518" max="529" width="5.42578125" style="396" customWidth="1"/>
    <col min="530" max="530" width="9.140625" style="396"/>
    <col min="531" max="532" width="15" style="396" customWidth="1"/>
    <col min="533" max="533" width="15.42578125" style="396" customWidth="1"/>
    <col min="534" max="534" width="20.85546875" style="396" customWidth="1"/>
    <col min="535" max="535" width="39.5703125" style="396" customWidth="1"/>
    <col min="536" max="768" width="9.140625" style="396"/>
    <col min="769" max="769" width="16.28515625" style="396" customWidth="1"/>
    <col min="770" max="770" width="35" style="396" customWidth="1"/>
    <col min="771" max="771" width="18.42578125" style="396" customWidth="1"/>
    <col min="772" max="772" width="12.85546875" style="396" customWidth="1"/>
    <col min="773" max="773" width="26.7109375" style="396" customWidth="1"/>
    <col min="774" max="785" width="5.42578125" style="396" customWidth="1"/>
    <col min="786" max="786" width="9.140625" style="396"/>
    <col min="787" max="788" width="15" style="396" customWidth="1"/>
    <col min="789" max="789" width="15.42578125" style="396" customWidth="1"/>
    <col min="790" max="790" width="20.85546875" style="396" customWidth="1"/>
    <col min="791" max="791" width="39.5703125" style="396" customWidth="1"/>
    <col min="792" max="1024" width="9.140625" style="396"/>
    <col min="1025" max="1025" width="16.28515625" style="396" customWidth="1"/>
    <col min="1026" max="1026" width="35" style="396" customWidth="1"/>
    <col min="1027" max="1027" width="18.42578125" style="396" customWidth="1"/>
    <col min="1028" max="1028" width="12.85546875" style="396" customWidth="1"/>
    <col min="1029" max="1029" width="26.7109375" style="396" customWidth="1"/>
    <col min="1030" max="1041" width="5.42578125" style="396" customWidth="1"/>
    <col min="1042" max="1042" width="9.140625" style="396"/>
    <col min="1043" max="1044" width="15" style="396" customWidth="1"/>
    <col min="1045" max="1045" width="15.42578125" style="396" customWidth="1"/>
    <col min="1046" max="1046" width="20.85546875" style="396" customWidth="1"/>
    <col min="1047" max="1047" width="39.5703125" style="396" customWidth="1"/>
    <col min="1048" max="1280" width="9.140625" style="396"/>
    <col min="1281" max="1281" width="16.28515625" style="396" customWidth="1"/>
    <col min="1282" max="1282" width="35" style="396" customWidth="1"/>
    <col min="1283" max="1283" width="18.42578125" style="396" customWidth="1"/>
    <col min="1284" max="1284" width="12.85546875" style="396" customWidth="1"/>
    <col min="1285" max="1285" width="26.7109375" style="396" customWidth="1"/>
    <col min="1286" max="1297" width="5.42578125" style="396" customWidth="1"/>
    <col min="1298" max="1298" width="9.140625" style="396"/>
    <col min="1299" max="1300" width="15" style="396" customWidth="1"/>
    <col min="1301" max="1301" width="15.42578125" style="396" customWidth="1"/>
    <col min="1302" max="1302" width="20.85546875" style="396" customWidth="1"/>
    <col min="1303" max="1303" width="39.5703125" style="396" customWidth="1"/>
    <col min="1304" max="1536" width="9.140625" style="396"/>
    <col min="1537" max="1537" width="16.28515625" style="396" customWidth="1"/>
    <col min="1538" max="1538" width="35" style="396" customWidth="1"/>
    <col min="1539" max="1539" width="18.42578125" style="396" customWidth="1"/>
    <col min="1540" max="1540" width="12.85546875" style="396" customWidth="1"/>
    <col min="1541" max="1541" width="26.7109375" style="396" customWidth="1"/>
    <col min="1542" max="1553" width="5.42578125" style="396" customWidth="1"/>
    <col min="1554" max="1554" width="9.140625" style="396"/>
    <col min="1555" max="1556" width="15" style="396" customWidth="1"/>
    <col min="1557" max="1557" width="15.42578125" style="396" customWidth="1"/>
    <col min="1558" max="1558" width="20.85546875" style="396" customWidth="1"/>
    <col min="1559" max="1559" width="39.5703125" style="396" customWidth="1"/>
    <col min="1560" max="1792" width="9.140625" style="396"/>
    <col min="1793" max="1793" width="16.28515625" style="396" customWidth="1"/>
    <col min="1794" max="1794" width="35" style="396" customWidth="1"/>
    <col min="1795" max="1795" width="18.42578125" style="396" customWidth="1"/>
    <col min="1796" max="1796" width="12.85546875" style="396" customWidth="1"/>
    <col min="1797" max="1797" width="26.7109375" style="396" customWidth="1"/>
    <col min="1798" max="1809" width="5.42578125" style="396" customWidth="1"/>
    <col min="1810" max="1810" width="9.140625" style="396"/>
    <col min="1811" max="1812" width="15" style="396" customWidth="1"/>
    <col min="1813" max="1813" width="15.42578125" style="396" customWidth="1"/>
    <col min="1814" max="1814" width="20.85546875" style="396" customWidth="1"/>
    <col min="1815" max="1815" width="39.5703125" style="396" customWidth="1"/>
    <col min="1816" max="2048" width="9.140625" style="396"/>
    <col min="2049" max="2049" width="16.28515625" style="396" customWidth="1"/>
    <col min="2050" max="2050" width="35" style="396" customWidth="1"/>
    <col min="2051" max="2051" width="18.42578125" style="396" customWidth="1"/>
    <col min="2052" max="2052" width="12.85546875" style="396" customWidth="1"/>
    <col min="2053" max="2053" width="26.7109375" style="396" customWidth="1"/>
    <col min="2054" max="2065" width="5.42578125" style="396" customWidth="1"/>
    <col min="2066" max="2066" width="9.140625" style="396"/>
    <col min="2067" max="2068" width="15" style="396" customWidth="1"/>
    <col min="2069" max="2069" width="15.42578125" style="396" customWidth="1"/>
    <col min="2070" max="2070" width="20.85546875" style="396" customWidth="1"/>
    <col min="2071" max="2071" width="39.5703125" style="396" customWidth="1"/>
    <col min="2072" max="2304" width="9.140625" style="396"/>
    <col min="2305" max="2305" width="16.28515625" style="396" customWidth="1"/>
    <col min="2306" max="2306" width="35" style="396" customWidth="1"/>
    <col min="2307" max="2307" width="18.42578125" style="396" customWidth="1"/>
    <col min="2308" max="2308" width="12.85546875" style="396" customWidth="1"/>
    <col min="2309" max="2309" width="26.7109375" style="396" customWidth="1"/>
    <col min="2310" max="2321" width="5.42578125" style="396" customWidth="1"/>
    <col min="2322" max="2322" width="9.140625" style="396"/>
    <col min="2323" max="2324" width="15" style="396" customWidth="1"/>
    <col min="2325" max="2325" width="15.42578125" style="396" customWidth="1"/>
    <col min="2326" max="2326" width="20.85546875" style="396" customWidth="1"/>
    <col min="2327" max="2327" width="39.5703125" style="396" customWidth="1"/>
    <col min="2328" max="2560" width="9.140625" style="396"/>
    <col min="2561" max="2561" width="16.28515625" style="396" customWidth="1"/>
    <col min="2562" max="2562" width="35" style="396" customWidth="1"/>
    <col min="2563" max="2563" width="18.42578125" style="396" customWidth="1"/>
    <col min="2564" max="2564" width="12.85546875" style="396" customWidth="1"/>
    <col min="2565" max="2565" width="26.7109375" style="396" customWidth="1"/>
    <col min="2566" max="2577" width="5.42578125" style="396" customWidth="1"/>
    <col min="2578" max="2578" width="9.140625" style="396"/>
    <col min="2579" max="2580" width="15" style="396" customWidth="1"/>
    <col min="2581" max="2581" width="15.42578125" style="396" customWidth="1"/>
    <col min="2582" max="2582" width="20.85546875" style="396" customWidth="1"/>
    <col min="2583" max="2583" width="39.5703125" style="396" customWidth="1"/>
    <col min="2584" max="2816" width="9.140625" style="396"/>
    <col min="2817" max="2817" width="16.28515625" style="396" customWidth="1"/>
    <col min="2818" max="2818" width="35" style="396" customWidth="1"/>
    <col min="2819" max="2819" width="18.42578125" style="396" customWidth="1"/>
    <col min="2820" max="2820" width="12.85546875" style="396" customWidth="1"/>
    <col min="2821" max="2821" width="26.7109375" style="396" customWidth="1"/>
    <col min="2822" max="2833" width="5.42578125" style="396" customWidth="1"/>
    <col min="2834" max="2834" width="9.140625" style="396"/>
    <col min="2835" max="2836" width="15" style="396" customWidth="1"/>
    <col min="2837" max="2837" width="15.42578125" style="396" customWidth="1"/>
    <col min="2838" max="2838" width="20.85546875" style="396" customWidth="1"/>
    <col min="2839" max="2839" width="39.5703125" style="396" customWidth="1"/>
    <col min="2840" max="3072" width="9.140625" style="396"/>
    <col min="3073" max="3073" width="16.28515625" style="396" customWidth="1"/>
    <col min="3074" max="3074" width="35" style="396" customWidth="1"/>
    <col min="3075" max="3075" width="18.42578125" style="396" customWidth="1"/>
    <col min="3076" max="3076" width="12.85546875" style="396" customWidth="1"/>
    <col min="3077" max="3077" width="26.7109375" style="396" customWidth="1"/>
    <col min="3078" max="3089" width="5.42578125" style="396" customWidth="1"/>
    <col min="3090" max="3090" width="9.140625" style="396"/>
    <col min="3091" max="3092" width="15" style="396" customWidth="1"/>
    <col min="3093" max="3093" width="15.42578125" style="396" customWidth="1"/>
    <col min="3094" max="3094" width="20.85546875" style="396" customWidth="1"/>
    <col min="3095" max="3095" width="39.5703125" style="396" customWidth="1"/>
    <col min="3096" max="3328" width="9.140625" style="396"/>
    <col min="3329" max="3329" width="16.28515625" style="396" customWidth="1"/>
    <col min="3330" max="3330" width="35" style="396" customWidth="1"/>
    <col min="3331" max="3331" width="18.42578125" style="396" customWidth="1"/>
    <col min="3332" max="3332" width="12.85546875" style="396" customWidth="1"/>
    <col min="3333" max="3333" width="26.7109375" style="396" customWidth="1"/>
    <col min="3334" max="3345" width="5.42578125" style="396" customWidth="1"/>
    <col min="3346" max="3346" width="9.140625" style="396"/>
    <col min="3347" max="3348" width="15" style="396" customWidth="1"/>
    <col min="3349" max="3349" width="15.42578125" style="396" customWidth="1"/>
    <col min="3350" max="3350" width="20.85546875" style="396" customWidth="1"/>
    <col min="3351" max="3351" width="39.5703125" style="396" customWidth="1"/>
    <col min="3352" max="3584" width="9.140625" style="396"/>
    <col min="3585" max="3585" width="16.28515625" style="396" customWidth="1"/>
    <col min="3586" max="3586" width="35" style="396" customWidth="1"/>
    <col min="3587" max="3587" width="18.42578125" style="396" customWidth="1"/>
    <col min="3588" max="3588" width="12.85546875" style="396" customWidth="1"/>
    <col min="3589" max="3589" width="26.7109375" style="396" customWidth="1"/>
    <col min="3590" max="3601" width="5.42578125" style="396" customWidth="1"/>
    <col min="3602" max="3602" width="9.140625" style="396"/>
    <col min="3603" max="3604" width="15" style="396" customWidth="1"/>
    <col min="3605" max="3605" width="15.42578125" style="396" customWidth="1"/>
    <col min="3606" max="3606" width="20.85546875" style="396" customWidth="1"/>
    <col min="3607" max="3607" width="39.5703125" style="396" customWidth="1"/>
    <col min="3608" max="3840" width="9.140625" style="396"/>
    <col min="3841" max="3841" width="16.28515625" style="396" customWidth="1"/>
    <col min="3842" max="3842" width="35" style="396" customWidth="1"/>
    <col min="3843" max="3843" width="18.42578125" style="396" customWidth="1"/>
    <col min="3844" max="3844" width="12.85546875" style="396" customWidth="1"/>
    <col min="3845" max="3845" width="26.7109375" style="396" customWidth="1"/>
    <col min="3846" max="3857" width="5.42578125" style="396" customWidth="1"/>
    <col min="3858" max="3858" width="9.140625" style="396"/>
    <col min="3859" max="3860" width="15" style="396" customWidth="1"/>
    <col min="3861" max="3861" width="15.42578125" style="396" customWidth="1"/>
    <col min="3862" max="3862" width="20.85546875" style="396" customWidth="1"/>
    <col min="3863" max="3863" width="39.5703125" style="396" customWidth="1"/>
    <col min="3864" max="4096" width="9.140625" style="396"/>
    <col min="4097" max="4097" width="16.28515625" style="396" customWidth="1"/>
    <col min="4098" max="4098" width="35" style="396" customWidth="1"/>
    <col min="4099" max="4099" width="18.42578125" style="396" customWidth="1"/>
    <col min="4100" max="4100" width="12.85546875" style="396" customWidth="1"/>
    <col min="4101" max="4101" width="26.7109375" style="396" customWidth="1"/>
    <col min="4102" max="4113" width="5.42578125" style="396" customWidth="1"/>
    <col min="4114" max="4114" width="9.140625" style="396"/>
    <col min="4115" max="4116" width="15" style="396" customWidth="1"/>
    <col min="4117" max="4117" width="15.42578125" style="396" customWidth="1"/>
    <col min="4118" max="4118" width="20.85546875" style="396" customWidth="1"/>
    <col min="4119" max="4119" width="39.5703125" style="396" customWidth="1"/>
    <col min="4120" max="4352" width="9.140625" style="396"/>
    <col min="4353" max="4353" width="16.28515625" style="396" customWidth="1"/>
    <col min="4354" max="4354" width="35" style="396" customWidth="1"/>
    <col min="4355" max="4355" width="18.42578125" style="396" customWidth="1"/>
    <col min="4356" max="4356" width="12.85546875" style="396" customWidth="1"/>
    <col min="4357" max="4357" width="26.7109375" style="396" customWidth="1"/>
    <col min="4358" max="4369" width="5.42578125" style="396" customWidth="1"/>
    <col min="4370" max="4370" width="9.140625" style="396"/>
    <col min="4371" max="4372" width="15" style="396" customWidth="1"/>
    <col min="4373" max="4373" width="15.42578125" style="396" customWidth="1"/>
    <col min="4374" max="4374" width="20.85546875" style="396" customWidth="1"/>
    <col min="4375" max="4375" width="39.5703125" style="396" customWidth="1"/>
    <col min="4376" max="4608" width="9.140625" style="396"/>
    <col min="4609" max="4609" width="16.28515625" style="396" customWidth="1"/>
    <col min="4610" max="4610" width="35" style="396" customWidth="1"/>
    <col min="4611" max="4611" width="18.42578125" style="396" customWidth="1"/>
    <col min="4612" max="4612" width="12.85546875" style="396" customWidth="1"/>
    <col min="4613" max="4613" width="26.7109375" style="396" customWidth="1"/>
    <col min="4614" max="4625" width="5.42578125" style="396" customWidth="1"/>
    <col min="4626" max="4626" width="9.140625" style="396"/>
    <col min="4627" max="4628" width="15" style="396" customWidth="1"/>
    <col min="4629" max="4629" width="15.42578125" style="396" customWidth="1"/>
    <col min="4630" max="4630" width="20.85546875" style="396" customWidth="1"/>
    <col min="4631" max="4631" width="39.5703125" style="396" customWidth="1"/>
    <col min="4632" max="4864" width="9.140625" style="396"/>
    <col min="4865" max="4865" width="16.28515625" style="396" customWidth="1"/>
    <col min="4866" max="4866" width="35" style="396" customWidth="1"/>
    <col min="4867" max="4867" width="18.42578125" style="396" customWidth="1"/>
    <col min="4868" max="4868" width="12.85546875" style="396" customWidth="1"/>
    <col min="4869" max="4869" width="26.7109375" style="396" customWidth="1"/>
    <col min="4870" max="4881" width="5.42578125" style="396" customWidth="1"/>
    <col min="4882" max="4882" width="9.140625" style="396"/>
    <col min="4883" max="4884" width="15" style="396" customWidth="1"/>
    <col min="4885" max="4885" width="15.42578125" style="396" customWidth="1"/>
    <col min="4886" max="4886" width="20.85546875" style="396" customWidth="1"/>
    <col min="4887" max="4887" width="39.5703125" style="396" customWidth="1"/>
    <col min="4888" max="5120" width="9.140625" style="396"/>
    <col min="5121" max="5121" width="16.28515625" style="396" customWidth="1"/>
    <col min="5122" max="5122" width="35" style="396" customWidth="1"/>
    <col min="5123" max="5123" width="18.42578125" style="396" customWidth="1"/>
    <col min="5124" max="5124" width="12.85546875" style="396" customWidth="1"/>
    <col min="5125" max="5125" width="26.7109375" style="396" customWidth="1"/>
    <col min="5126" max="5137" width="5.42578125" style="396" customWidth="1"/>
    <col min="5138" max="5138" width="9.140625" style="396"/>
    <col min="5139" max="5140" width="15" style="396" customWidth="1"/>
    <col min="5141" max="5141" width="15.42578125" style="396" customWidth="1"/>
    <col min="5142" max="5142" width="20.85546875" style="396" customWidth="1"/>
    <col min="5143" max="5143" width="39.5703125" style="396" customWidth="1"/>
    <col min="5144" max="5376" width="9.140625" style="396"/>
    <col min="5377" max="5377" width="16.28515625" style="396" customWidth="1"/>
    <col min="5378" max="5378" width="35" style="396" customWidth="1"/>
    <col min="5379" max="5379" width="18.42578125" style="396" customWidth="1"/>
    <col min="5380" max="5380" width="12.85546875" style="396" customWidth="1"/>
    <col min="5381" max="5381" width="26.7109375" style="396" customWidth="1"/>
    <col min="5382" max="5393" width="5.42578125" style="396" customWidth="1"/>
    <col min="5394" max="5394" width="9.140625" style="396"/>
    <col min="5395" max="5396" width="15" style="396" customWidth="1"/>
    <col min="5397" max="5397" width="15.42578125" style="396" customWidth="1"/>
    <col min="5398" max="5398" width="20.85546875" style="396" customWidth="1"/>
    <col min="5399" max="5399" width="39.5703125" style="396" customWidth="1"/>
    <col min="5400" max="5632" width="9.140625" style="396"/>
    <col min="5633" max="5633" width="16.28515625" style="396" customWidth="1"/>
    <col min="5634" max="5634" width="35" style="396" customWidth="1"/>
    <col min="5635" max="5635" width="18.42578125" style="396" customWidth="1"/>
    <col min="5636" max="5636" width="12.85546875" style="396" customWidth="1"/>
    <col min="5637" max="5637" width="26.7109375" style="396" customWidth="1"/>
    <col min="5638" max="5649" width="5.42578125" style="396" customWidth="1"/>
    <col min="5650" max="5650" width="9.140625" style="396"/>
    <col min="5651" max="5652" width="15" style="396" customWidth="1"/>
    <col min="5653" max="5653" width="15.42578125" style="396" customWidth="1"/>
    <col min="5654" max="5654" width="20.85546875" style="396" customWidth="1"/>
    <col min="5655" max="5655" width="39.5703125" style="396" customWidth="1"/>
    <col min="5656" max="5888" width="9.140625" style="396"/>
    <col min="5889" max="5889" width="16.28515625" style="396" customWidth="1"/>
    <col min="5890" max="5890" width="35" style="396" customWidth="1"/>
    <col min="5891" max="5891" width="18.42578125" style="396" customWidth="1"/>
    <col min="5892" max="5892" width="12.85546875" style="396" customWidth="1"/>
    <col min="5893" max="5893" width="26.7109375" style="396" customWidth="1"/>
    <col min="5894" max="5905" width="5.42578125" style="396" customWidth="1"/>
    <col min="5906" max="5906" width="9.140625" style="396"/>
    <col min="5907" max="5908" width="15" style="396" customWidth="1"/>
    <col min="5909" max="5909" width="15.42578125" style="396" customWidth="1"/>
    <col min="5910" max="5910" width="20.85546875" style="396" customWidth="1"/>
    <col min="5911" max="5911" width="39.5703125" style="396" customWidth="1"/>
    <col min="5912" max="6144" width="9.140625" style="396"/>
    <col min="6145" max="6145" width="16.28515625" style="396" customWidth="1"/>
    <col min="6146" max="6146" width="35" style="396" customWidth="1"/>
    <col min="6147" max="6147" width="18.42578125" style="396" customWidth="1"/>
    <col min="6148" max="6148" width="12.85546875" style="396" customWidth="1"/>
    <col min="6149" max="6149" width="26.7109375" style="396" customWidth="1"/>
    <col min="6150" max="6161" width="5.42578125" style="396" customWidth="1"/>
    <col min="6162" max="6162" width="9.140625" style="396"/>
    <col min="6163" max="6164" width="15" style="396" customWidth="1"/>
    <col min="6165" max="6165" width="15.42578125" style="396" customWidth="1"/>
    <col min="6166" max="6166" width="20.85546875" style="396" customWidth="1"/>
    <col min="6167" max="6167" width="39.5703125" style="396" customWidth="1"/>
    <col min="6168" max="6400" width="9.140625" style="396"/>
    <col min="6401" max="6401" width="16.28515625" style="396" customWidth="1"/>
    <col min="6402" max="6402" width="35" style="396" customWidth="1"/>
    <col min="6403" max="6403" width="18.42578125" style="396" customWidth="1"/>
    <col min="6404" max="6404" width="12.85546875" style="396" customWidth="1"/>
    <col min="6405" max="6405" width="26.7109375" style="396" customWidth="1"/>
    <col min="6406" max="6417" width="5.42578125" style="396" customWidth="1"/>
    <col min="6418" max="6418" width="9.140625" style="396"/>
    <col min="6419" max="6420" width="15" style="396" customWidth="1"/>
    <col min="6421" max="6421" width="15.42578125" style="396" customWidth="1"/>
    <col min="6422" max="6422" width="20.85546875" style="396" customWidth="1"/>
    <col min="6423" max="6423" width="39.5703125" style="396" customWidth="1"/>
    <col min="6424" max="6656" width="9.140625" style="396"/>
    <col min="6657" max="6657" width="16.28515625" style="396" customWidth="1"/>
    <col min="6658" max="6658" width="35" style="396" customWidth="1"/>
    <col min="6659" max="6659" width="18.42578125" style="396" customWidth="1"/>
    <col min="6660" max="6660" width="12.85546875" style="396" customWidth="1"/>
    <col min="6661" max="6661" width="26.7109375" style="396" customWidth="1"/>
    <col min="6662" max="6673" width="5.42578125" style="396" customWidth="1"/>
    <col min="6674" max="6674" width="9.140625" style="396"/>
    <col min="6675" max="6676" width="15" style="396" customWidth="1"/>
    <col min="6677" max="6677" width="15.42578125" style="396" customWidth="1"/>
    <col min="6678" max="6678" width="20.85546875" style="396" customWidth="1"/>
    <col min="6679" max="6679" width="39.5703125" style="396" customWidth="1"/>
    <col min="6680" max="6912" width="9.140625" style="396"/>
    <col min="6913" max="6913" width="16.28515625" style="396" customWidth="1"/>
    <col min="6914" max="6914" width="35" style="396" customWidth="1"/>
    <col min="6915" max="6915" width="18.42578125" style="396" customWidth="1"/>
    <col min="6916" max="6916" width="12.85546875" style="396" customWidth="1"/>
    <col min="6917" max="6917" width="26.7109375" style="396" customWidth="1"/>
    <col min="6918" max="6929" width="5.42578125" style="396" customWidth="1"/>
    <col min="6930" max="6930" width="9.140625" style="396"/>
    <col min="6931" max="6932" width="15" style="396" customWidth="1"/>
    <col min="6933" max="6933" width="15.42578125" style="396" customWidth="1"/>
    <col min="6934" max="6934" width="20.85546875" style="396" customWidth="1"/>
    <col min="6935" max="6935" width="39.5703125" style="396" customWidth="1"/>
    <col min="6936" max="7168" width="9.140625" style="396"/>
    <col min="7169" max="7169" width="16.28515625" style="396" customWidth="1"/>
    <col min="7170" max="7170" width="35" style="396" customWidth="1"/>
    <col min="7171" max="7171" width="18.42578125" style="396" customWidth="1"/>
    <col min="7172" max="7172" width="12.85546875" style="396" customWidth="1"/>
    <col min="7173" max="7173" width="26.7109375" style="396" customWidth="1"/>
    <col min="7174" max="7185" width="5.42578125" style="396" customWidth="1"/>
    <col min="7186" max="7186" width="9.140625" style="396"/>
    <col min="7187" max="7188" width="15" style="396" customWidth="1"/>
    <col min="7189" max="7189" width="15.42578125" style="396" customWidth="1"/>
    <col min="7190" max="7190" width="20.85546875" style="396" customWidth="1"/>
    <col min="7191" max="7191" width="39.5703125" style="396" customWidth="1"/>
    <col min="7192" max="7424" width="9.140625" style="396"/>
    <col min="7425" max="7425" width="16.28515625" style="396" customWidth="1"/>
    <col min="7426" max="7426" width="35" style="396" customWidth="1"/>
    <col min="7427" max="7427" width="18.42578125" style="396" customWidth="1"/>
    <col min="7428" max="7428" width="12.85546875" style="396" customWidth="1"/>
    <col min="7429" max="7429" width="26.7109375" style="396" customWidth="1"/>
    <col min="7430" max="7441" width="5.42578125" style="396" customWidth="1"/>
    <col min="7442" max="7442" width="9.140625" style="396"/>
    <col min="7443" max="7444" width="15" style="396" customWidth="1"/>
    <col min="7445" max="7445" width="15.42578125" style="396" customWidth="1"/>
    <col min="7446" max="7446" width="20.85546875" style="396" customWidth="1"/>
    <col min="7447" max="7447" width="39.5703125" style="396" customWidth="1"/>
    <col min="7448" max="7680" width="9.140625" style="396"/>
    <col min="7681" max="7681" width="16.28515625" style="396" customWidth="1"/>
    <col min="7682" max="7682" width="35" style="396" customWidth="1"/>
    <col min="7683" max="7683" width="18.42578125" style="396" customWidth="1"/>
    <col min="7684" max="7684" width="12.85546875" style="396" customWidth="1"/>
    <col min="7685" max="7685" width="26.7109375" style="396" customWidth="1"/>
    <col min="7686" max="7697" width="5.42578125" style="396" customWidth="1"/>
    <col min="7698" max="7698" width="9.140625" style="396"/>
    <col min="7699" max="7700" width="15" style="396" customWidth="1"/>
    <col min="7701" max="7701" width="15.42578125" style="396" customWidth="1"/>
    <col min="7702" max="7702" width="20.85546875" style="396" customWidth="1"/>
    <col min="7703" max="7703" width="39.5703125" style="396" customWidth="1"/>
    <col min="7704" max="7936" width="9.140625" style="396"/>
    <col min="7937" max="7937" width="16.28515625" style="396" customWidth="1"/>
    <col min="7938" max="7938" width="35" style="396" customWidth="1"/>
    <col min="7939" max="7939" width="18.42578125" style="396" customWidth="1"/>
    <col min="7940" max="7940" width="12.85546875" style="396" customWidth="1"/>
    <col min="7941" max="7941" width="26.7109375" style="396" customWidth="1"/>
    <col min="7942" max="7953" width="5.42578125" style="396" customWidth="1"/>
    <col min="7954" max="7954" width="9.140625" style="396"/>
    <col min="7955" max="7956" width="15" style="396" customWidth="1"/>
    <col min="7957" max="7957" width="15.42578125" style="396" customWidth="1"/>
    <col min="7958" max="7958" width="20.85546875" style="396" customWidth="1"/>
    <col min="7959" max="7959" width="39.5703125" style="396" customWidth="1"/>
    <col min="7960" max="8192" width="9.140625" style="396"/>
    <col min="8193" max="8193" width="16.28515625" style="396" customWidth="1"/>
    <col min="8194" max="8194" width="35" style="396" customWidth="1"/>
    <col min="8195" max="8195" width="18.42578125" style="396" customWidth="1"/>
    <col min="8196" max="8196" width="12.85546875" style="396" customWidth="1"/>
    <col min="8197" max="8197" width="26.7109375" style="396" customWidth="1"/>
    <col min="8198" max="8209" width="5.42578125" style="396" customWidth="1"/>
    <col min="8210" max="8210" width="9.140625" style="396"/>
    <col min="8211" max="8212" width="15" style="396" customWidth="1"/>
    <col min="8213" max="8213" width="15.42578125" style="396" customWidth="1"/>
    <col min="8214" max="8214" width="20.85546875" style="396" customWidth="1"/>
    <col min="8215" max="8215" width="39.5703125" style="396" customWidth="1"/>
    <col min="8216" max="8448" width="9.140625" style="396"/>
    <col min="8449" max="8449" width="16.28515625" style="396" customWidth="1"/>
    <col min="8450" max="8450" width="35" style="396" customWidth="1"/>
    <col min="8451" max="8451" width="18.42578125" style="396" customWidth="1"/>
    <col min="8452" max="8452" width="12.85546875" style="396" customWidth="1"/>
    <col min="8453" max="8453" width="26.7109375" style="396" customWidth="1"/>
    <col min="8454" max="8465" width="5.42578125" style="396" customWidth="1"/>
    <col min="8466" max="8466" width="9.140625" style="396"/>
    <col min="8467" max="8468" width="15" style="396" customWidth="1"/>
    <col min="8469" max="8469" width="15.42578125" style="396" customWidth="1"/>
    <col min="8470" max="8470" width="20.85546875" style="396" customWidth="1"/>
    <col min="8471" max="8471" width="39.5703125" style="396" customWidth="1"/>
    <col min="8472" max="8704" width="9.140625" style="396"/>
    <col min="8705" max="8705" width="16.28515625" style="396" customWidth="1"/>
    <col min="8706" max="8706" width="35" style="396" customWidth="1"/>
    <col min="8707" max="8707" width="18.42578125" style="396" customWidth="1"/>
    <col min="8708" max="8708" width="12.85546875" style="396" customWidth="1"/>
    <col min="8709" max="8709" width="26.7109375" style="396" customWidth="1"/>
    <col min="8710" max="8721" width="5.42578125" style="396" customWidth="1"/>
    <col min="8722" max="8722" width="9.140625" style="396"/>
    <col min="8723" max="8724" width="15" style="396" customWidth="1"/>
    <col min="8725" max="8725" width="15.42578125" style="396" customWidth="1"/>
    <col min="8726" max="8726" width="20.85546875" style="396" customWidth="1"/>
    <col min="8727" max="8727" width="39.5703125" style="396" customWidth="1"/>
    <col min="8728" max="8960" width="9.140625" style="396"/>
    <col min="8961" max="8961" width="16.28515625" style="396" customWidth="1"/>
    <col min="8962" max="8962" width="35" style="396" customWidth="1"/>
    <col min="8963" max="8963" width="18.42578125" style="396" customWidth="1"/>
    <col min="8964" max="8964" width="12.85546875" style="396" customWidth="1"/>
    <col min="8965" max="8965" width="26.7109375" style="396" customWidth="1"/>
    <col min="8966" max="8977" width="5.42578125" style="396" customWidth="1"/>
    <col min="8978" max="8978" width="9.140625" style="396"/>
    <col min="8979" max="8980" width="15" style="396" customWidth="1"/>
    <col min="8981" max="8981" width="15.42578125" style="396" customWidth="1"/>
    <col min="8982" max="8982" width="20.85546875" style="396" customWidth="1"/>
    <col min="8983" max="8983" width="39.5703125" style="396" customWidth="1"/>
    <col min="8984" max="9216" width="9.140625" style="396"/>
    <col min="9217" max="9217" width="16.28515625" style="396" customWidth="1"/>
    <col min="9218" max="9218" width="35" style="396" customWidth="1"/>
    <col min="9219" max="9219" width="18.42578125" style="396" customWidth="1"/>
    <col min="9220" max="9220" width="12.85546875" style="396" customWidth="1"/>
    <col min="9221" max="9221" width="26.7109375" style="396" customWidth="1"/>
    <col min="9222" max="9233" width="5.42578125" style="396" customWidth="1"/>
    <col min="9234" max="9234" width="9.140625" style="396"/>
    <col min="9235" max="9236" width="15" style="396" customWidth="1"/>
    <col min="9237" max="9237" width="15.42578125" style="396" customWidth="1"/>
    <col min="9238" max="9238" width="20.85546875" style="396" customWidth="1"/>
    <col min="9239" max="9239" width="39.5703125" style="396" customWidth="1"/>
    <col min="9240" max="9472" width="9.140625" style="396"/>
    <col min="9473" max="9473" width="16.28515625" style="396" customWidth="1"/>
    <col min="9474" max="9474" width="35" style="396" customWidth="1"/>
    <col min="9475" max="9475" width="18.42578125" style="396" customWidth="1"/>
    <col min="9476" max="9476" width="12.85546875" style="396" customWidth="1"/>
    <col min="9477" max="9477" width="26.7109375" style="396" customWidth="1"/>
    <col min="9478" max="9489" width="5.42578125" style="396" customWidth="1"/>
    <col min="9490" max="9490" width="9.140625" style="396"/>
    <col min="9491" max="9492" width="15" style="396" customWidth="1"/>
    <col min="9493" max="9493" width="15.42578125" style="396" customWidth="1"/>
    <col min="9494" max="9494" width="20.85546875" style="396" customWidth="1"/>
    <col min="9495" max="9495" width="39.5703125" style="396" customWidth="1"/>
    <col min="9496" max="9728" width="9.140625" style="396"/>
    <col min="9729" max="9729" width="16.28515625" style="396" customWidth="1"/>
    <col min="9730" max="9730" width="35" style="396" customWidth="1"/>
    <col min="9731" max="9731" width="18.42578125" style="396" customWidth="1"/>
    <col min="9732" max="9732" width="12.85546875" style="396" customWidth="1"/>
    <col min="9733" max="9733" width="26.7109375" style="396" customWidth="1"/>
    <col min="9734" max="9745" width="5.42578125" style="396" customWidth="1"/>
    <col min="9746" max="9746" width="9.140625" style="396"/>
    <col min="9747" max="9748" width="15" style="396" customWidth="1"/>
    <col min="9749" max="9749" width="15.42578125" style="396" customWidth="1"/>
    <col min="9750" max="9750" width="20.85546875" style="396" customWidth="1"/>
    <col min="9751" max="9751" width="39.5703125" style="396" customWidth="1"/>
    <col min="9752" max="9984" width="9.140625" style="396"/>
    <col min="9985" max="9985" width="16.28515625" style="396" customWidth="1"/>
    <col min="9986" max="9986" width="35" style="396" customWidth="1"/>
    <col min="9987" max="9987" width="18.42578125" style="396" customWidth="1"/>
    <col min="9988" max="9988" width="12.85546875" style="396" customWidth="1"/>
    <col min="9989" max="9989" width="26.7109375" style="396" customWidth="1"/>
    <col min="9990" max="10001" width="5.42578125" style="396" customWidth="1"/>
    <col min="10002" max="10002" width="9.140625" style="396"/>
    <col min="10003" max="10004" width="15" style="396" customWidth="1"/>
    <col min="10005" max="10005" width="15.42578125" style="396" customWidth="1"/>
    <col min="10006" max="10006" width="20.85546875" style="396" customWidth="1"/>
    <col min="10007" max="10007" width="39.5703125" style="396" customWidth="1"/>
    <col min="10008" max="10240" width="9.140625" style="396"/>
    <col min="10241" max="10241" width="16.28515625" style="396" customWidth="1"/>
    <col min="10242" max="10242" width="35" style="396" customWidth="1"/>
    <col min="10243" max="10243" width="18.42578125" style="396" customWidth="1"/>
    <col min="10244" max="10244" width="12.85546875" style="396" customWidth="1"/>
    <col min="10245" max="10245" width="26.7109375" style="396" customWidth="1"/>
    <col min="10246" max="10257" width="5.42578125" style="396" customWidth="1"/>
    <col min="10258" max="10258" width="9.140625" style="396"/>
    <col min="10259" max="10260" width="15" style="396" customWidth="1"/>
    <col min="10261" max="10261" width="15.42578125" style="396" customWidth="1"/>
    <col min="10262" max="10262" width="20.85546875" style="396" customWidth="1"/>
    <col min="10263" max="10263" width="39.5703125" style="396" customWidth="1"/>
    <col min="10264" max="10496" width="9.140625" style="396"/>
    <col min="10497" max="10497" width="16.28515625" style="396" customWidth="1"/>
    <col min="10498" max="10498" width="35" style="396" customWidth="1"/>
    <col min="10499" max="10499" width="18.42578125" style="396" customWidth="1"/>
    <col min="10500" max="10500" width="12.85546875" style="396" customWidth="1"/>
    <col min="10501" max="10501" width="26.7109375" style="396" customWidth="1"/>
    <col min="10502" max="10513" width="5.42578125" style="396" customWidth="1"/>
    <col min="10514" max="10514" width="9.140625" style="396"/>
    <col min="10515" max="10516" width="15" style="396" customWidth="1"/>
    <col min="10517" max="10517" width="15.42578125" style="396" customWidth="1"/>
    <col min="10518" max="10518" width="20.85546875" style="396" customWidth="1"/>
    <col min="10519" max="10519" width="39.5703125" style="396" customWidth="1"/>
    <col min="10520" max="10752" width="9.140625" style="396"/>
    <col min="10753" max="10753" width="16.28515625" style="396" customWidth="1"/>
    <col min="10754" max="10754" width="35" style="396" customWidth="1"/>
    <col min="10755" max="10755" width="18.42578125" style="396" customWidth="1"/>
    <col min="10756" max="10756" width="12.85546875" style="396" customWidth="1"/>
    <col min="10757" max="10757" width="26.7109375" style="396" customWidth="1"/>
    <col min="10758" max="10769" width="5.42578125" style="396" customWidth="1"/>
    <col min="10770" max="10770" width="9.140625" style="396"/>
    <col min="10771" max="10772" width="15" style="396" customWidth="1"/>
    <col min="10773" max="10773" width="15.42578125" style="396" customWidth="1"/>
    <col min="10774" max="10774" width="20.85546875" style="396" customWidth="1"/>
    <col min="10775" max="10775" width="39.5703125" style="396" customWidth="1"/>
    <col min="10776" max="11008" width="9.140625" style="396"/>
    <col min="11009" max="11009" width="16.28515625" style="396" customWidth="1"/>
    <col min="11010" max="11010" width="35" style="396" customWidth="1"/>
    <col min="11011" max="11011" width="18.42578125" style="396" customWidth="1"/>
    <col min="11012" max="11012" width="12.85546875" style="396" customWidth="1"/>
    <col min="11013" max="11013" width="26.7109375" style="396" customWidth="1"/>
    <col min="11014" max="11025" width="5.42578125" style="396" customWidth="1"/>
    <col min="11026" max="11026" width="9.140625" style="396"/>
    <col min="11027" max="11028" width="15" style="396" customWidth="1"/>
    <col min="11029" max="11029" width="15.42578125" style="396" customWidth="1"/>
    <col min="11030" max="11030" width="20.85546875" style="396" customWidth="1"/>
    <col min="11031" max="11031" width="39.5703125" style="396" customWidth="1"/>
    <col min="11032" max="11264" width="9.140625" style="396"/>
    <col min="11265" max="11265" width="16.28515625" style="396" customWidth="1"/>
    <col min="11266" max="11266" width="35" style="396" customWidth="1"/>
    <col min="11267" max="11267" width="18.42578125" style="396" customWidth="1"/>
    <col min="11268" max="11268" width="12.85546875" style="396" customWidth="1"/>
    <col min="11269" max="11269" width="26.7109375" style="396" customWidth="1"/>
    <col min="11270" max="11281" width="5.42578125" style="396" customWidth="1"/>
    <col min="11282" max="11282" width="9.140625" style="396"/>
    <col min="11283" max="11284" width="15" style="396" customWidth="1"/>
    <col min="11285" max="11285" width="15.42578125" style="396" customWidth="1"/>
    <col min="11286" max="11286" width="20.85546875" style="396" customWidth="1"/>
    <col min="11287" max="11287" width="39.5703125" style="396" customWidth="1"/>
    <col min="11288" max="11520" width="9.140625" style="396"/>
    <col min="11521" max="11521" width="16.28515625" style="396" customWidth="1"/>
    <col min="11522" max="11522" width="35" style="396" customWidth="1"/>
    <col min="11523" max="11523" width="18.42578125" style="396" customWidth="1"/>
    <col min="11524" max="11524" width="12.85546875" style="396" customWidth="1"/>
    <col min="11525" max="11525" width="26.7109375" style="396" customWidth="1"/>
    <col min="11526" max="11537" width="5.42578125" style="396" customWidth="1"/>
    <col min="11538" max="11538" width="9.140625" style="396"/>
    <col min="11539" max="11540" width="15" style="396" customWidth="1"/>
    <col min="11541" max="11541" width="15.42578125" style="396" customWidth="1"/>
    <col min="11542" max="11542" width="20.85546875" style="396" customWidth="1"/>
    <col min="11543" max="11543" width="39.5703125" style="396" customWidth="1"/>
    <col min="11544" max="11776" width="9.140625" style="396"/>
    <col min="11777" max="11777" width="16.28515625" style="396" customWidth="1"/>
    <col min="11778" max="11778" width="35" style="396" customWidth="1"/>
    <col min="11779" max="11779" width="18.42578125" style="396" customWidth="1"/>
    <col min="11780" max="11780" width="12.85546875" style="396" customWidth="1"/>
    <col min="11781" max="11781" width="26.7109375" style="396" customWidth="1"/>
    <col min="11782" max="11793" width="5.42578125" style="396" customWidth="1"/>
    <col min="11794" max="11794" width="9.140625" style="396"/>
    <col min="11795" max="11796" width="15" style="396" customWidth="1"/>
    <col min="11797" max="11797" width="15.42578125" style="396" customWidth="1"/>
    <col min="11798" max="11798" width="20.85546875" style="396" customWidth="1"/>
    <col min="11799" max="11799" width="39.5703125" style="396" customWidth="1"/>
    <col min="11800" max="12032" width="9.140625" style="396"/>
    <col min="12033" max="12033" width="16.28515625" style="396" customWidth="1"/>
    <col min="12034" max="12034" width="35" style="396" customWidth="1"/>
    <col min="12035" max="12035" width="18.42578125" style="396" customWidth="1"/>
    <col min="12036" max="12036" width="12.85546875" style="396" customWidth="1"/>
    <col min="12037" max="12037" width="26.7109375" style="396" customWidth="1"/>
    <col min="12038" max="12049" width="5.42578125" style="396" customWidth="1"/>
    <col min="12050" max="12050" width="9.140625" style="396"/>
    <col min="12051" max="12052" width="15" style="396" customWidth="1"/>
    <col min="12053" max="12053" width="15.42578125" style="396" customWidth="1"/>
    <col min="12054" max="12054" width="20.85546875" style="396" customWidth="1"/>
    <col min="12055" max="12055" width="39.5703125" style="396" customWidth="1"/>
    <col min="12056" max="12288" width="9.140625" style="396"/>
    <col min="12289" max="12289" width="16.28515625" style="396" customWidth="1"/>
    <col min="12290" max="12290" width="35" style="396" customWidth="1"/>
    <col min="12291" max="12291" width="18.42578125" style="396" customWidth="1"/>
    <col min="12292" max="12292" width="12.85546875" style="396" customWidth="1"/>
    <col min="12293" max="12293" width="26.7109375" style="396" customWidth="1"/>
    <col min="12294" max="12305" width="5.42578125" style="396" customWidth="1"/>
    <col min="12306" max="12306" width="9.140625" style="396"/>
    <col min="12307" max="12308" width="15" style="396" customWidth="1"/>
    <col min="12309" max="12309" width="15.42578125" style="396" customWidth="1"/>
    <col min="12310" max="12310" width="20.85546875" style="396" customWidth="1"/>
    <col min="12311" max="12311" width="39.5703125" style="396" customWidth="1"/>
    <col min="12312" max="12544" width="9.140625" style="396"/>
    <col min="12545" max="12545" width="16.28515625" style="396" customWidth="1"/>
    <col min="12546" max="12546" width="35" style="396" customWidth="1"/>
    <col min="12547" max="12547" width="18.42578125" style="396" customWidth="1"/>
    <col min="12548" max="12548" width="12.85546875" style="396" customWidth="1"/>
    <col min="12549" max="12549" width="26.7109375" style="396" customWidth="1"/>
    <col min="12550" max="12561" width="5.42578125" style="396" customWidth="1"/>
    <col min="12562" max="12562" width="9.140625" style="396"/>
    <col min="12563" max="12564" width="15" style="396" customWidth="1"/>
    <col min="12565" max="12565" width="15.42578125" style="396" customWidth="1"/>
    <col min="12566" max="12566" width="20.85546875" style="396" customWidth="1"/>
    <col min="12567" max="12567" width="39.5703125" style="396" customWidth="1"/>
    <col min="12568" max="12800" width="9.140625" style="396"/>
    <col min="12801" max="12801" width="16.28515625" style="396" customWidth="1"/>
    <col min="12802" max="12802" width="35" style="396" customWidth="1"/>
    <col min="12803" max="12803" width="18.42578125" style="396" customWidth="1"/>
    <col min="12804" max="12804" width="12.85546875" style="396" customWidth="1"/>
    <col min="12805" max="12805" width="26.7109375" style="396" customWidth="1"/>
    <col min="12806" max="12817" width="5.42578125" style="396" customWidth="1"/>
    <col min="12818" max="12818" width="9.140625" style="396"/>
    <col min="12819" max="12820" width="15" style="396" customWidth="1"/>
    <col min="12821" max="12821" width="15.42578125" style="396" customWidth="1"/>
    <col min="12822" max="12822" width="20.85546875" style="396" customWidth="1"/>
    <col min="12823" max="12823" width="39.5703125" style="396" customWidth="1"/>
    <col min="12824" max="13056" width="9.140625" style="396"/>
    <col min="13057" max="13057" width="16.28515625" style="396" customWidth="1"/>
    <col min="13058" max="13058" width="35" style="396" customWidth="1"/>
    <col min="13059" max="13059" width="18.42578125" style="396" customWidth="1"/>
    <col min="13060" max="13060" width="12.85546875" style="396" customWidth="1"/>
    <col min="13061" max="13061" width="26.7109375" style="396" customWidth="1"/>
    <col min="13062" max="13073" width="5.42578125" style="396" customWidth="1"/>
    <col min="13074" max="13074" width="9.140625" style="396"/>
    <col min="13075" max="13076" width="15" style="396" customWidth="1"/>
    <col min="13077" max="13077" width="15.42578125" style="396" customWidth="1"/>
    <col min="13078" max="13078" width="20.85546875" style="396" customWidth="1"/>
    <col min="13079" max="13079" width="39.5703125" style="396" customWidth="1"/>
    <col min="13080" max="13312" width="9.140625" style="396"/>
    <col min="13313" max="13313" width="16.28515625" style="396" customWidth="1"/>
    <col min="13314" max="13314" width="35" style="396" customWidth="1"/>
    <col min="13315" max="13315" width="18.42578125" style="396" customWidth="1"/>
    <col min="13316" max="13316" width="12.85546875" style="396" customWidth="1"/>
    <col min="13317" max="13317" width="26.7109375" style="396" customWidth="1"/>
    <col min="13318" max="13329" width="5.42578125" style="396" customWidth="1"/>
    <col min="13330" max="13330" width="9.140625" style="396"/>
    <col min="13331" max="13332" width="15" style="396" customWidth="1"/>
    <col min="13333" max="13333" width="15.42578125" style="396" customWidth="1"/>
    <col min="13334" max="13334" width="20.85546875" style="396" customWidth="1"/>
    <col min="13335" max="13335" width="39.5703125" style="396" customWidth="1"/>
    <col min="13336" max="13568" width="9.140625" style="396"/>
    <col min="13569" max="13569" width="16.28515625" style="396" customWidth="1"/>
    <col min="13570" max="13570" width="35" style="396" customWidth="1"/>
    <col min="13571" max="13571" width="18.42578125" style="396" customWidth="1"/>
    <col min="13572" max="13572" width="12.85546875" style="396" customWidth="1"/>
    <col min="13573" max="13573" width="26.7109375" style="396" customWidth="1"/>
    <col min="13574" max="13585" width="5.42578125" style="396" customWidth="1"/>
    <col min="13586" max="13586" width="9.140625" style="396"/>
    <col min="13587" max="13588" width="15" style="396" customWidth="1"/>
    <col min="13589" max="13589" width="15.42578125" style="396" customWidth="1"/>
    <col min="13590" max="13590" width="20.85546875" style="396" customWidth="1"/>
    <col min="13591" max="13591" width="39.5703125" style="396" customWidth="1"/>
    <col min="13592" max="13824" width="9.140625" style="396"/>
    <col min="13825" max="13825" width="16.28515625" style="396" customWidth="1"/>
    <col min="13826" max="13826" width="35" style="396" customWidth="1"/>
    <col min="13827" max="13827" width="18.42578125" style="396" customWidth="1"/>
    <col min="13828" max="13828" width="12.85546875" style="396" customWidth="1"/>
    <col min="13829" max="13829" width="26.7109375" style="396" customWidth="1"/>
    <col min="13830" max="13841" width="5.42578125" style="396" customWidth="1"/>
    <col min="13842" max="13842" width="9.140625" style="396"/>
    <col min="13843" max="13844" width="15" style="396" customWidth="1"/>
    <col min="13845" max="13845" width="15.42578125" style="396" customWidth="1"/>
    <col min="13846" max="13846" width="20.85546875" style="396" customWidth="1"/>
    <col min="13847" max="13847" width="39.5703125" style="396" customWidth="1"/>
    <col min="13848" max="14080" width="9.140625" style="396"/>
    <col min="14081" max="14081" width="16.28515625" style="396" customWidth="1"/>
    <col min="14082" max="14082" width="35" style="396" customWidth="1"/>
    <col min="14083" max="14083" width="18.42578125" style="396" customWidth="1"/>
    <col min="14084" max="14084" width="12.85546875" style="396" customWidth="1"/>
    <col min="14085" max="14085" width="26.7109375" style="396" customWidth="1"/>
    <col min="14086" max="14097" width="5.42578125" style="396" customWidth="1"/>
    <col min="14098" max="14098" width="9.140625" style="396"/>
    <col min="14099" max="14100" width="15" style="396" customWidth="1"/>
    <col min="14101" max="14101" width="15.42578125" style="396" customWidth="1"/>
    <col min="14102" max="14102" width="20.85546875" style="396" customWidth="1"/>
    <col min="14103" max="14103" width="39.5703125" style="396" customWidth="1"/>
    <col min="14104" max="14336" width="9.140625" style="396"/>
    <col min="14337" max="14337" width="16.28515625" style="396" customWidth="1"/>
    <col min="14338" max="14338" width="35" style="396" customWidth="1"/>
    <col min="14339" max="14339" width="18.42578125" style="396" customWidth="1"/>
    <col min="14340" max="14340" width="12.85546875" style="396" customWidth="1"/>
    <col min="14341" max="14341" width="26.7109375" style="396" customWidth="1"/>
    <col min="14342" max="14353" width="5.42578125" style="396" customWidth="1"/>
    <col min="14354" max="14354" width="9.140625" style="396"/>
    <col min="14355" max="14356" width="15" style="396" customWidth="1"/>
    <col min="14357" max="14357" width="15.42578125" style="396" customWidth="1"/>
    <col min="14358" max="14358" width="20.85546875" style="396" customWidth="1"/>
    <col min="14359" max="14359" width="39.5703125" style="396" customWidth="1"/>
    <col min="14360" max="14592" width="9.140625" style="396"/>
    <col min="14593" max="14593" width="16.28515625" style="396" customWidth="1"/>
    <col min="14594" max="14594" width="35" style="396" customWidth="1"/>
    <col min="14595" max="14595" width="18.42578125" style="396" customWidth="1"/>
    <col min="14596" max="14596" width="12.85546875" style="396" customWidth="1"/>
    <col min="14597" max="14597" width="26.7109375" style="396" customWidth="1"/>
    <col min="14598" max="14609" width="5.42578125" style="396" customWidth="1"/>
    <col min="14610" max="14610" width="9.140625" style="396"/>
    <col min="14611" max="14612" width="15" style="396" customWidth="1"/>
    <col min="14613" max="14613" width="15.42578125" style="396" customWidth="1"/>
    <col min="14614" max="14614" width="20.85546875" style="396" customWidth="1"/>
    <col min="14615" max="14615" width="39.5703125" style="396" customWidth="1"/>
    <col min="14616" max="14848" width="9.140625" style="396"/>
    <col min="14849" max="14849" width="16.28515625" style="396" customWidth="1"/>
    <col min="14850" max="14850" width="35" style="396" customWidth="1"/>
    <col min="14851" max="14851" width="18.42578125" style="396" customWidth="1"/>
    <col min="14852" max="14852" width="12.85546875" style="396" customWidth="1"/>
    <col min="14853" max="14853" width="26.7109375" style="396" customWidth="1"/>
    <col min="14854" max="14865" width="5.42578125" style="396" customWidth="1"/>
    <col min="14866" max="14866" width="9.140625" style="396"/>
    <col min="14867" max="14868" width="15" style="396" customWidth="1"/>
    <col min="14869" max="14869" width="15.42578125" style="396" customWidth="1"/>
    <col min="14870" max="14870" width="20.85546875" style="396" customWidth="1"/>
    <col min="14871" max="14871" width="39.5703125" style="396" customWidth="1"/>
    <col min="14872" max="15104" width="9.140625" style="396"/>
    <col min="15105" max="15105" width="16.28515625" style="396" customWidth="1"/>
    <col min="15106" max="15106" width="35" style="396" customWidth="1"/>
    <col min="15107" max="15107" width="18.42578125" style="396" customWidth="1"/>
    <col min="15108" max="15108" width="12.85546875" style="396" customWidth="1"/>
    <col min="15109" max="15109" width="26.7109375" style="396" customWidth="1"/>
    <col min="15110" max="15121" width="5.42578125" style="396" customWidth="1"/>
    <col min="15122" max="15122" width="9.140625" style="396"/>
    <col min="15123" max="15124" width="15" style="396" customWidth="1"/>
    <col min="15125" max="15125" width="15.42578125" style="396" customWidth="1"/>
    <col min="15126" max="15126" width="20.85546875" style="396" customWidth="1"/>
    <col min="15127" max="15127" width="39.5703125" style="396" customWidth="1"/>
    <col min="15128" max="15360" width="9.140625" style="396"/>
    <col min="15361" max="15361" width="16.28515625" style="396" customWidth="1"/>
    <col min="15362" max="15362" width="35" style="396" customWidth="1"/>
    <col min="15363" max="15363" width="18.42578125" style="396" customWidth="1"/>
    <col min="15364" max="15364" width="12.85546875" style="396" customWidth="1"/>
    <col min="15365" max="15365" width="26.7109375" style="396" customWidth="1"/>
    <col min="15366" max="15377" width="5.42578125" style="396" customWidth="1"/>
    <col min="15378" max="15378" width="9.140625" style="396"/>
    <col min="15379" max="15380" width="15" style="396" customWidth="1"/>
    <col min="15381" max="15381" width="15.42578125" style="396" customWidth="1"/>
    <col min="15382" max="15382" width="20.85546875" style="396" customWidth="1"/>
    <col min="15383" max="15383" width="39.5703125" style="396" customWidth="1"/>
    <col min="15384" max="15616" width="9.140625" style="396"/>
    <col min="15617" max="15617" width="16.28515625" style="396" customWidth="1"/>
    <col min="15618" max="15618" width="35" style="396" customWidth="1"/>
    <col min="15619" max="15619" width="18.42578125" style="396" customWidth="1"/>
    <col min="15620" max="15620" width="12.85546875" style="396" customWidth="1"/>
    <col min="15621" max="15621" width="26.7109375" style="396" customWidth="1"/>
    <col min="15622" max="15633" width="5.42578125" style="396" customWidth="1"/>
    <col min="15634" max="15634" width="9.140625" style="396"/>
    <col min="15635" max="15636" width="15" style="396" customWidth="1"/>
    <col min="15637" max="15637" width="15.42578125" style="396" customWidth="1"/>
    <col min="15638" max="15638" width="20.85546875" style="396" customWidth="1"/>
    <col min="15639" max="15639" width="39.5703125" style="396" customWidth="1"/>
    <col min="15640" max="15872" width="9.140625" style="396"/>
    <col min="15873" max="15873" width="16.28515625" style="396" customWidth="1"/>
    <col min="15874" max="15874" width="35" style="396" customWidth="1"/>
    <col min="15875" max="15875" width="18.42578125" style="396" customWidth="1"/>
    <col min="15876" max="15876" width="12.85546875" style="396" customWidth="1"/>
    <col min="15877" max="15877" width="26.7109375" style="396" customWidth="1"/>
    <col min="15878" max="15889" width="5.42578125" style="396" customWidth="1"/>
    <col min="15890" max="15890" width="9.140625" style="396"/>
    <col min="15891" max="15892" width="15" style="396" customWidth="1"/>
    <col min="15893" max="15893" width="15.42578125" style="396" customWidth="1"/>
    <col min="15894" max="15894" width="20.85546875" style="396" customWidth="1"/>
    <col min="15895" max="15895" width="39.5703125" style="396" customWidth="1"/>
    <col min="15896" max="16128" width="9.140625" style="396"/>
    <col min="16129" max="16129" width="16.28515625" style="396" customWidth="1"/>
    <col min="16130" max="16130" width="35" style="396" customWidth="1"/>
    <col min="16131" max="16131" width="18.42578125" style="396" customWidth="1"/>
    <col min="16132" max="16132" width="12.85546875" style="396" customWidth="1"/>
    <col min="16133" max="16133" width="26.7109375" style="396" customWidth="1"/>
    <col min="16134" max="16145" width="5.42578125" style="396" customWidth="1"/>
    <col min="16146" max="16146" width="9.140625" style="396"/>
    <col min="16147" max="16148" width="15" style="396" customWidth="1"/>
    <col min="16149" max="16149" width="15.42578125" style="396" customWidth="1"/>
    <col min="16150" max="16150" width="20.85546875" style="396" customWidth="1"/>
    <col min="16151" max="16151" width="39.5703125" style="396" customWidth="1"/>
    <col min="16152" max="16384" width="9.140625" style="396"/>
  </cols>
  <sheetData>
    <row r="1" spans="1:81" s="387" customFormat="1" x14ac:dyDescent="0.2">
      <c r="A1" s="472"/>
      <c r="B1" s="472"/>
      <c r="C1" s="472"/>
      <c r="D1" s="472"/>
      <c r="E1" s="472"/>
      <c r="F1" s="472"/>
      <c r="G1" s="472"/>
      <c r="H1" s="472"/>
      <c r="I1" s="472"/>
      <c r="J1" s="472"/>
      <c r="K1" s="472"/>
      <c r="L1" s="388"/>
      <c r="M1" s="388"/>
      <c r="N1" s="388"/>
      <c r="O1" s="388"/>
      <c r="P1" s="388"/>
      <c r="Q1" s="388"/>
      <c r="R1" s="388"/>
      <c r="S1" s="389"/>
      <c r="T1" s="389"/>
      <c r="U1" s="389"/>
      <c r="V1" s="389"/>
      <c r="W1" s="389"/>
      <c r="AF1" s="390"/>
      <c r="AG1" s="390"/>
      <c r="AH1" s="390"/>
      <c r="AI1" s="390"/>
      <c r="AJ1" s="390"/>
      <c r="AK1" s="390"/>
      <c r="AL1" s="390"/>
      <c r="AM1" s="390"/>
      <c r="AN1" s="390"/>
      <c r="AO1" s="390"/>
      <c r="AP1" s="390"/>
      <c r="AQ1" s="390"/>
      <c r="AR1" s="390"/>
      <c r="AS1" s="390"/>
      <c r="AT1" s="390"/>
      <c r="AU1" s="390"/>
      <c r="AV1" s="390"/>
      <c r="AW1" s="390"/>
      <c r="AX1" s="390"/>
      <c r="AY1" s="390"/>
      <c r="AZ1" s="390"/>
      <c r="BA1" s="390"/>
      <c r="BB1" s="390"/>
      <c r="BC1" s="390"/>
      <c r="BD1" s="390"/>
      <c r="BE1" s="390"/>
      <c r="BF1" s="390"/>
      <c r="BG1" s="390"/>
      <c r="BH1" s="390"/>
      <c r="BI1" s="390"/>
      <c r="BJ1" s="390"/>
      <c r="BK1" s="390"/>
      <c r="BL1" s="390"/>
      <c r="BM1" s="390"/>
      <c r="BN1" s="390"/>
    </row>
    <row r="2" spans="1:81" s="387" customFormat="1" x14ac:dyDescent="0.2">
      <c r="A2" s="473" t="s">
        <v>270</v>
      </c>
      <c r="B2" s="473"/>
      <c r="C2" s="473"/>
      <c r="D2" s="473"/>
      <c r="E2" s="473"/>
      <c r="F2" s="473"/>
      <c r="G2" s="473"/>
      <c r="H2" s="473"/>
      <c r="I2" s="473"/>
      <c r="J2" s="473"/>
      <c r="K2" s="473"/>
      <c r="L2" s="388"/>
      <c r="M2" s="388"/>
      <c r="N2" s="388"/>
      <c r="O2" s="388"/>
      <c r="P2" s="388"/>
      <c r="Q2" s="388"/>
      <c r="R2" s="388"/>
      <c r="S2" s="389"/>
      <c r="T2" s="389"/>
      <c r="U2" s="389"/>
      <c r="V2" s="389"/>
      <c r="W2" s="389"/>
      <c r="AF2" s="390"/>
      <c r="AG2" s="390"/>
      <c r="AH2" s="390"/>
      <c r="AI2" s="390"/>
      <c r="AJ2" s="390"/>
      <c r="AK2" s="390"/>
      <c r="AL2" s="390"/>
      <c r="AM2" s="390"/>
      <c r="AN2" s="390"/>
      <c r="AO2" s="390"/>
      <c r="AP2" s="390"/>
      <c r="AQ2" s="390"/>
      <c r="AR2" s="390"/>
      <c r="AS2" s="390"/>
      <c r="AT2" s="390"/>
      <c r="AU2" s="390"/>
      <c r="AV2" s="390"/>
      <c r="AW2" s="390"/>
      <c r="AX2" s="390"/>
      <c r="AY2" s="390"/>
      <c r="AZ2" s="390"/>
      <c r="BA2" s="390"/>
      <c r="BB2" s="390"/>
      <c r="BC2" s="390"/>
      <c r="BD2" s="390"/>
      <c r="BE2" s="390"/>
      <c r="BF2" s="390"/>
      <c r="BG2" s="390"/>
      <c r="BH2" s="390"/>
      <c r="BI2" s="390"/>
      <c r="BJ2" s="390"/>
      <c r="BK2" s="390"/>
      <c r="BL2" s="390"/>
      <c r="BM2" s="390"/>
      <c r="BN2" s="390"/>
    </row>
    <row r="3" spans="1:81" s="387" customFormat="1" x14ac:dyDescent="0.2">
      <c r="A3" s="473" t="s">
        <v>271</v>
      </c>
      <c r="B3" s="473"/>
      <c r="C3" s="473"/>
      <c r="D3" s="473"/>
      <c r="E3" s="473"/>
      <c r="F3" s="473"/>
      <c r="G3" s="473"/>
      <c r="H3" s="473"/>
      <c r="I3" s="473"/>
      <c r="J3" s="473"/>
      <c r="K3" s="473"/>
      <c r="L3" s="391" t="s">
        <v>282</v>
      </c>
      <c r="M3" s="388"/>
      <c r="N3" s="388"/>
      <c r="O3" s="388"/>
      <c r="P3" s="388"/>
      <c r="Q3" s="388"/>
      <c r="R3" s="388"/>
      <c r="S3" s="389"/>
      <c r="T3" s="389"/>
      <c r="U3" s="389"/>
      <c r="V3" s="389"/>
      <c r="W3" s="389"/>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390"/>
      <c r="BM3" s="390"/>
      <c r="BN3" s="390"/>
    </row>
    <row r="4" spans="1:81" s="387" customFormat="1" x14ac:dyDescent="0.2">
      <c r="A4" s="473" t="s">
        <v>972</v>
      </c>
      <c r="B4" s="473"/>
      <c r="C4" s="473"/>
      <c r="D4" s="473"/>
      <c r="E4" s="473"/>
      <c r="F4" s="473"/>
      <c r="G4" s="473"/>
      <c r="H4" s="473"/>
      <c r="I4" s="473"/>
      <c r="J4" s="473"/>
      <c r="K4" s="473"/>
      <c r="L4" s="391" t="s">
        <v>288</v>
      </c>
      <c r="M4" s="388"/>
      <c r="N4" s="388"/>
      <c r="O4" s="388"/>
      <c r="P4" s="388"/>
      <c r="Q4" s="388"/>
      <c r="R4" s="388"/>
      <c r="S4" s="389"/>
      <c r="T4" s="389"/>
      <c r="U4" s="389"/>
      <c r="V4" s="389"/>
      <c r="W4" s="389"/>
      <c r="AF4" s="390"/>
      <c r="AG4" s="390"/>
      <c r="AH4" s="390"/>
      <c r="AI4" s="390"/>
      <c r="AJ4" s="390"/>
      <c r="AK4" s="390"/>
      <c r="AL4" s="390"/>
      <c r="AM4" s="390"/>
      <c r="AN4" s="390"/>
      <c r="AO4" s="390"/>
      <c r="AP4" s="390"/>
      <c r="AQ4" s="390"/>
      <c r="AR4" s="390"/>
      <c r="AS4" s="390"/>
      <c r="AT4" s="390"/>
      <c r="AU4" s="390"/>
      <c r="AV4" s="390"/>
      <c r="AW4" s="390"/>
      <c r="AX4" s="390"/>
      <c r="AY4" s="390"/>
      <c r="AZ4" s="390"/>
      <c r="BA4" s="390"/>
      <c r="BB4" s="390"/>
      <c r="BC4" s="390"/>
      <c r="BD4" s="390"/>
      <c r="BE4" s="390"/>
      <c r="BF4" s="390"/>
      <c r="BG4" s="390"/>
      <c r="BH4" s="390"/>
      <c r="BI4" s="390"/>
      <c r="BJ4" s="390"/>
      <c r="BK4" s="390"/>
      <c r="BL4" s="390"/>
      <c r="BM4" s="390"/>
      <c r="BN4" s="390"/>
    </row>
    <row r="5" spans="1:81" s="387" customFormat="1" x14ac:dyDescent="0.2">
      <c r="A5" s="474">
        <f>[4]PPNE1!$C$5</f>
        <v>2024</v>
      </c>
      <c r="B5" s="474"/>
      <c r="C5" s="474"/>
      <c r="D5" s="474"/>
      <c r="E5" s="474"/>
      <c r="F5" s="474"/>
      <c r="G5" s="474"/>
      <c r="H5" s="474"/>
      <c r="I5" s="474"/>
      <c r="J5" s="474"/>
      <c r="K5" s="474"/>
      <c r="L5" s="391" t="s">
        <v>283</v>
      </c>
      <c r="M5" s="392"/>
      <c r="N5" s="388"/>
      <c r="O5" s="388"/>
      <c r="P5" s="388"/>
      <c r="Q5" s="388"/>
      <c r="R5" s="388"/>
      <c r="S5" s="389"/>
      <c r="T5" s="389"/>
      <c r="U5" s="389"/>
      <c r="V5" s="389"/>
      <c r="W5" s="389"/>
      <c r="AF5" s="390"/>
      <c r="AG5" s="390"/>
      <c r="AH5" s="390"/>
      <c r="AI5" s="390"/>
      <c r="AJ5" s="390"/>
      <c r="AK5" s="390"/>
      <c r="AL5" s="390"/>
      <c r="AM5" s="390"/>
      <c r="AN5" s="390"/>
      <c r="AO5" s="390"/>
      <c r="AP5" s="390"/>
      <c r="AQ5" s="390"/>
      <c r="AR5" s="390"/>
      <c r="AS5" s="390"/>
      <c r="AT5" s="390"/>
      <c r="AU5" s="390"/>
      <c r="AV5" s="390"/>
      <c r="AW5" s="390"/>
      <c r="AX5" s="390"/>
      <c r="AY5" s="390"/>
      <c r="AZ5" s="390"/>
      <c r="BA5" s="390"/>
      <c r="BB5" s="390"/>
      <c r="BC5" s="390"/>
      <c r="BD5" s="390"/>
      <c r="BE5" s="390"/>
      <c r="BF5" s="390"/>
      <c r="BG5" s="390"/>
      <c r="BH5" s="390"/>
      <c r="BI5" s="390"/>
      <c r="BJ5" s="390"/>
      <c r="BK5" s="390"/>
      <c r="BL5" s="390"/>
      <c r="BM5" s="390"/>
      <c r="BN5" s="390"/>
    </row>
    <row r="6" spans="1:81" x14ac:dyDescent="0.2">
      <c r="A6" s="393" t="s">
        <v>214</v>
      </c>
      <c r="B6" s="475" t="str">
        <f>+[4]PPNE1!B6</f>
        <v>Metropolitano</v>
      </c>
      <c r="C6" s="475"/>
      <c r="D6" s="475"/>
      <c r="E6" s="475"/>
      <c r="F6" s="475"/>
      <c r="G6" s="475"/>
      <c r="H6" s="475"/>
      <c r="I6" s="475"/>
      <c r="J6" s="475"/>
      <c r="K6" s="475"/>
      <c r="L6" s="391" t="s">
        <v>921</v>
      </c>
      <c r="V6" s="394" t="s">
        <v>1095</v>
      </c>
    </row>
    <row r="7" spans="1:81" s="387" customFormat="1" x14ac:dyDescent="0.2">
      <c r="A7" s="397" t="s">
        <v>923</v>
      </c>
      <c r="B7" s="471" t="s">
        <v>1096</v>
      </c>
      <c r="C7" s="471"/>
      <c r="D7" s="471"/>
      <c r="E7" s="471"/>
      <c r="F7" s="471"/>
      <c r="G7" s="471"/>
      <c r="H7" s="471"/>
      <c r="I7" s="471"/>
      <c r="J7" s="471"/>
      <c r="K7" s="471"/>
      <c r="L7" s="391"/>
      <c r="M7" s="392"/>
      <c r="N7" s="388"/>
      <c r="O7" s="388"/>
      <c r="P7" s="388"/>
      <c r="Q7" s="388"/>
      <c r="R7" s="388"/>
      <c r="S7" s="389"/>
      <c r="T7" s="389"/>
      <c r="U7" s="389"/>
      <c r="V7" s="394"/>
      <c r="W7" s="394"/>
      <c r="AF7" s="390"/>
      <c r="AG7" s="390"/>
      <c r="AH7" s="390"/>
      <c r="AI7" s="390"/>
      <c r="AJ7" s="390"/>
      <c r="AK7" s="390"/>
      <c r="AL7" s="390"/>
      <c r="AM7" s="390"/>
      <c r="AN7" s="390"/>
      <c r="AO7" s="390"/>
      <c r="AP7" s="390"/>
      <c r="AQ7" s="390"/>
      <c r="AR7" s="390"/>
      <c r="AS7" s="390"/>
      <c r="AT7" s="390"/>
      <c r="AU7" s="390"/>
      <c r="AV7" s="390"/>
      <c r="AW7" s="390"/>
      <c r="AX7" s="390"/>
      <c r="AY7" s="390"/>
      <c r="AZ7" s="390"/>
      <c r="BA7" s="390"/>
      <c r="BB7" s="390"/>
      <c r="BC7" s="390"/>
      <c r="BD7" s="390"/>
      <c r="BE7" s="390"/>
      <c r="BF7" s="390"/>
      <c r="BG7" s="390"/>
      <c r="BH7" s="390"/>
      <c r="BI7" s="390"/>
      <c r="BJ7" s="390"/>
      <c r="BK7" s="390"/>
      <c r="BL7" s="390"/>
      <c r="BM7" s="390"/>
      <c r="BN7" s="390"/>
      <c r="BO7" s="395"/>
      <c r="BP7" s="395"/>
      <c r="BQ7" s="395"/>
      <c r="BR7" s="395"/>
      <c r="BS7" s="395"/>
      <c r="BT7" s="395"/>
      <c r="BU7" s="395"/>
      <c r="BV7" s="395"/>
      <c r="BW7" s="395"/>
      <c r="BX7" s="395"/>
      <c r="BY7" s="395"/>
      <c r="BZ7" s="395"/>
      <c r="CA7" s="395"/>
      <c r="CB7" s="395"/>
      <c r="CC7" s="395"/>
    </row>
    <row r="8" spans="1:81" s="403" customFormat="1" ht="72" x14ac:dyDescent="0.2">
      <c r="A8" s="398" t="s">
        <v>926</v>
      </c>
      <c r="B8" s="398" t="s">
        <v>927</v>
      </c>
      <c r="C8" s="398" t="s">
        <v>928</v>
      </c>
      <c r="D8" s="399" t="s">
        <v>929</v>
      </c>
      <c r="E8" s="398" t="s">
        <v>930</v>
      </c>
      <c r="F8" s="399" t="s">
        <v>931</v>
      </c>
      <c r="G8" s="399" t="s">
        <v>932</v>
      </c>
      <c r="H8" s="399" t="s">
        <v>933</v>
      </c>
      <c r="I8" s="399" t="s">
        <v>934</v>
      </c>
      <c r="J8" s="399" t="s">
        <v>935</v>
      </c>
      <c r="K8" s="399" t="s">
        <v>936</v>
      </c>
      <c r="L8" s="399" t="s">
        <v>937</v>
      </c>
      <c r="M8" s="399" t="s">
        <v>938</v>
      </c>
      <c r="N8" s="399" t="s">
        <v>939</v>
      </c>
      <c r="O8" s="399" t="s">
        <v>940</v>
      </c>
      <c r="P8" s="399" t="s">
        <v>941</v>
      </c>
      <c r="Q8" s="399" t="s">
        <v>942</v>
      </c>
      <c r="R8" s="399" t="s">
        <v>943</v>
      </c>
      <c r="S8" s="400" t="s">
        <v>944</v>
      </c>
      <c r="T8" s="400" t="s">
        <v>945</v>
      </c>
      <c r="U8" s="400" t="s">
        <v>946</v>
      </c>
      <c r="V8" s="400" t="s">
        <v>948</v>
      </c>
      <c r="W8" s="400" t="s">
        <v>947</v>
      </c>
      <c r="X8" s="401"/>
      <c r="Y8" s="401"/>
      <c r="Z8" s="401"/>
      <c r="AA8" s="401"/>
      <c r="AB8" s="401"/>
      <c r="AC8" s="401"/>
      <c r="AD8" s="401"/>
      <c r="AE8" s="401"/>
      <c r="AF8" s="402"/>
      <c r="AG8" s="402"/>
      <c r="AH8" s="402"/>
      <c r="AI8" s="402"/>
      <c r="AJ8" s="402"/>
      <c r="AK8" s="402"/>
      <c r="AL8" s="402"/>
      <c r="AM8" s="402"/>
      <c r="AN8" s="402"/>
      <c r="AO8" s="402"/>
      <c r="AP8" s="402"/>
      <c r="AQ8" s="402"/>
      <c r="AR8" s="402"/>
      <c r="AS8" s="402"/>
      <c r="AT8" s="402"/>
      <c r="AU8" s="402"/>
      <c r="AV8" s="402"/>
      <c r="AW8" s="402"/>
      <c r="AX8" s="402"/>
      <c r="AY8" s="402"/>
      <c r="AZ8" s="402"/>
      <c r="BA8" s="402"/>
      <c r="BB8" s="402"/>
      <c r="BC8" s="402"/>
      <c r="BD8" s="402"/>
      <c r="BE8" s="402"/>
      <c r="BF8" s="402"/>
      <c r="BG8" s="402"/>
      <c r="BH8" s="402"/>
      <c r="BI8" s="402"/>
      <c r="BJ8" s="402"/>
      <c r="BK8" s="402"/>
      <c r="BL8" s="402"/>
      <c r="BM8" s="402"/>
      <c r="BN8" s="402"/>
    </row>
    <row r="9" spans="1:81" s="403" customFormat="1" ht="157.9" customHeight="1" x14ac:dyDescent="0.2">
      <c r="A9" s="281" t="s">
        <v>996</v>
      </c>
      <c r="B9" s="281" t="s">
        <v>1097</v>
      </c>
      <c r="C9" s="278" t="s">
        <v>1098</v>
      </c>
      <c r="D9" s="404" t="s">
        <v>1099</v>
      </c>
      <c r="E9" s="405" t="s">
        <v>1100</v>
      </c>
      <c r="F9" s="455"/>
      <c r="G9" s="455"/>
      <c r="H9" s="406"/>
      <c r="I9" s="406"/>
      <c r="J9" s="406"/>
      <c r="K9" s="406"/>
      <c r="L9" s="406">
        <v>1</v>
      </c>
      <c r="M9" s="406"/>
      <c r="N9" s="407"/>
      <c r="O9" s="407"/>
      <c r="P9" s="407"/>
      <c r="Q9" s="407"/>
      <c r="R9" s="408">
        <f t="shared" ref="R9:R94" si="0">SUM(F9:Q9)</f>
        <v>1</v>
      </c>
      <c r="S9" s="405" t="s">
        <v>953</v>
      </c>
      <c r="T9" s="278"/>
      <c r="U9" s="278"/>
      <c r="V9" s="280" t="s">
        <v>1101</v>
      </c>
      <c r="W9" s="410"/>
      <c r="X9" s="401"/>
      <c r="Y9" s="401"/>
      <c r="Z9" s="401"/>
      <c r="AA9" s="401"/>
      <c r="AB9" s="401"/>
      <c r="AC9" s="401"/>
      <c r="AD9" s="401"/>
      <c r="AE9" s="401"/>
      <c r="AF9" s="402"/>
      <c r="AG9" s="402"/>
      <c r="AH9" s="402"/>
      <c r="AI9" s="402"/>
      <c r="AJ9" s="402"/>
      <c r="AK9" s="402"/>
      <c r="AL9" s="402"/>
      <c r="AM9" s="402"/>
      <c r="AN9" s="402"/>
      <c r="AO9" s="402"/>
      <c r="AP9" s="402"/>
      <c r="AQ9" s="402"/>
      <c r="AR9" s="402"/>
      <c r="AS9" s="402"/>
      <c r="AT9" s="402"/>
      <c r="AU9" s="402"/>
      <c r="AV9" s="402"/>
      <c r="AW9" s="402"/>
      <c r="AX9" s="402"/>
      <c r="AY9" s="402"/>
      <c r="AZ9" s="402"/>
      <c r="BA9" s="402"/>
      <c r="BB9" s="402"/>
      <c r="BC9" s="402"/>
      <c r="BD9" s="402"/>
      <c r="BE9" s="402"/>
      <c r="BF9" s="402"/>
      <c r="BG9" s="402"/>
      <c r="BH9" s="402"/>
      <c r="BI9" s="402"/>
      <c r="BJ9" s="402"/>
      <c r="BK9" s="402"/>
      <c r="BL9" s="402"/>
      <c r="BM9" s="402"/>
      <c r="BN9" s="402"/>
    </row>
    <row r="10" spans="1:81" s="403" customFormat="1" ht="82.9" customHeight="1" x14ac:dyDescent="0.2">
      <c r="A10" s="281"/>
      <c r="B10" s="281"/>
      <c r="C10" s="278" t="s">
        <v>1102</v>
      </c>
      <c r="D10" s="404" t="s">
        <v>1103</v>
      </c>
      <c r="E10" s="405" t="s">
        <v>1104</v>
      </c>
      <c r="F10" s="455"/>
      <c r="G10" s="455"/>
      <c r="H10" s="406">
        <v>1</v>
      </c>
      <c r="I10" s="406"/>
      <c r="J10" s="406"/>
      <c r="K10" s="406">
        <v>1</v>
      </c>
      <c r="L10" s="406"/>
      <c r="M10" s="406"/>
      <c r="N10" s="407">
        <v>1</v>
      </c>
      <c r="O10" s="407"/>
      <c r="P10" s="407"/>
      <c r="Q10" s="407">
        <v>1</v>
      </c>
      <c r="R10" s="408">
        <f t="shared" si="0"/>
        <v>4</v>
      </c>
      <c r="S10" s="278" t="s">
        <v>950</v>
      </c>
      <c r="T10" s="278" t="s">
        <v>959</v>
      </c>
      <c r="U10" s="278"/>
      <c r="V10" s="280" t="s">
        <v>1105</v>
      </c>
      <c r="W10" s="278" t="s">
        <v>1106</v>
      </c>
      <c r="X10" s="401"/>
      <c r="Y10" s="401"/>
      <c r="Z10" s="401"/>
      <c r="AA10" s="401"/>
      <c r="AB10" s="401"/>
      <c r="AC10" s="401"/>
      <c r="AD10" s="401"/>
      <c r="AE10" s="401"/>
      <c r="AF10" s="402"/>
      <c r="AG10" s="402"/>
      <c r="AH10" s="402"/>
      <c r="AI10" s="402"/>
      <c r="AJ10" s="402"/>
      <c r="AK10" s="402"/>
      <c r="AL10" s="402"/>
      <c r="AM10" s="402"/>
      <c r="AN10" s="402"/>
      <c r="AO10" s="402"/>
      <c r="AP10" s="402"/>
      <c r="AQ10" s="402"/>
      <c r="AR10" s="402"/>
      <c r="AS10" s="402"/>
      <c r="AT10" s="402"/>
      <c r="AU10" s="402"/>
      <c r="AV10" s="402"/>
      <c r="AW10" s="402"/>
      <c r="AX10" s="402"/>
      <c r="AY10" s="402"/>
      <c r="AZ10" s="402"/>
      <c r="BA10" s="402"/>
      <c r="BB10" s="402"/>
      <c r="BC10" s="402"/>
      <c r="BD10" s="402"/>
      <c r="BE10" s="402"/>
      <c r="BF10" s="402"/>
      <c r="BG10" s="402"/>
      <c r="BH10" s="402"/>
      <c r="BI10" s="402"/>
      <c r="BJ10" s="402"/>
      <c r="BK10" s="402"/>
      <c r="BL10" s="402"/>
      <c r="BM10" s="402"/>
      <c r="BN10" s="402"/>
    </row>
    <row r="11" spans="1:81" s="403" customFormat="1" ht="72" x14ac:dyDescent="0.2">
      <c r="A11" s="281"/>
      <c r="B11" s="405"/>
      <c r="C11" s="278" t="s">
        <v>1107</v>
      </c>
      <c r="D11" s="404" t="s">
        <v>1108</v>
      </c>
      <c r="E11" s="405" t="s">
        <v>1109</v>
      </c>
      <c r="F11" s="455"/>
      <c r="G11" s="455"/>
      <c r="H11" s="406"/>
      <c r="I11" s="406">
        <v>1</v>
      </c>
      <c r="J11" s="406"/>
      <c r="K11" s="406"/>
      <c r="L11" s="406"/>
      <c r="M11" s="406">
        <v>1</v>
      </c>
      <c r="N11" s="407"/>
      <c r="O11" s="407"/>
      <c r="P11" s="407">
        <v>1</v>
      </c>
      <c r="Q11" s="407"/>
      <c r="R11" s="408">
        <f t="shared" si="0"/>
        <v>3</v>
      </c>
      <c r="S11" s="278" t="s">
        <v>958</v>
      </c>
      <c r="T11" s="278" t="s">
        <v>11</v>
      </c>
      <c r="U11" s="278" t="s">
        <v>1110</v>
      </c>
      <c r="V11" s="405" t="s">
        <v>1111</v>
      </c>
      <c r="W11" s="410"/>
      <c r="X11" s="401"/>
      <c r="Y11" s="401"/>
      <c r="Z11" s="401"/>
      <c r="AA11" s="401"/>
      <c r="AB11" s="401"/>
      <c r="AC11" s="401"/>
      <c r="AD11" s="401"/>
      <c r="AE11" s="401"/>
      <c r="AF11" s="402"/>
      <c r="AG11" s="402"/>
      <c r="AH11" s="402"/>
      <c r="AI11" s="402"/>
      <c r="AJ11" s="402"/>
      <c r="AK11" s="402"/>
      <c r="AL11" s="402"/>
      <c r="AM11" s="402"/>
      <c r="AN11" s="402"/>
      <c r="AO11" s="402"/>
      <c r="AP11" s="402"/>
      <c r="AQ11" s="402"/>
      <c r="AR11" s="402"/>
      <c r="AS11" s="402"/>
      <c r="AT11" s="402"/>
      <c r="AU11" s="402"/>
      <c r="AV11" s="402"/>
      <c r="AW11" s="402"/>
      <c r="AX11" s="402"/>
      <c r="AY11" s="402"/>
      <c r="AZ11" s="402"/>
      <c r="BA11" s="402"/>
      <c r="BB11" s="402"/>
      <c r="BC11" s="402"/>
      <c r="BD11" s="402"/>
      <c r="BE11" s="402"/>
      <c r="BF11" s="402"/>
      <c r="BG11" s="402"/>
      <c r="BH11" s="402"/>
      <c r="BI11" s="402"/>
      <c r="BJ11" s="402"/>
      <c r="BK11" s="402"/>
      <c r="BL11" s="402"/>
      <c r="BM11" s="402"/>
      <c r="BN11" s="402"/>
    </row>
    <row r="12" spans="1:81" s="403" customFormat="1" ht="100.9" customHeight="1" x14ac:dyDescent="0.2">
      <c r="A12" s="281" t="s">
        <v>995</v>
      </c>
      <c r="B12" s="281" t="s">
        <v>1112</v>
      </c>
      <c r="C12" s="405" t="s">
        <v>1113</v>
      </c>
      <c r="D12" s="404" t="s">
        <v>1114</v>
      </c>
      <c r="E12" s="405" t="s">
        <v>1115</v>
      </c>
      <c r="F12" s="414">
        <v>1</v>
      </c>
      <c r="G12" s="414">
        <v>1</v>
      </c>
      <c r="H12" s="407">
        <v>1</v>
      </c>
      <c r="I12" s="407">
        <v>1</v>
      </c>
      <c r="J12" s="407">
        <v>1</v>
      </c>
      <c r="K12" s="407">
        <v>1</v>
      </c>
      <c r="L12" s="407">
        <v>1</v>
      </c>
      <c r="M12" s="407">
        <v>1</v>
      </c>
      <c r="N12" s="407">
        <v>1</v>
      </c>
      <c r="O12" s="407">
        <v>1</v>
      </c>
      <c r="P12" s="407">
        <v>1</v>
      </c>
      <c r="Q12" s="407">
        <v>1</v>
      </c>
      <c r="R12" s="408">
        <f t="shared" si="0"/>
        <v>12</v>
      </c>
      <c r="S12" s="278" t="s">
        <v>949</v>
      </c>
      <c r="T12" s="278"/>
      <c r="U12" s="278"/>
      <c r="V12" s="405" t="s">
        <v>1116</v>
      </c>
      <c r="W12" s="410"/>
      <c r="X12" s="401"/>
      <c r="Y12" s="401"/>
      <c r="Z12" s="401"/>
      <c r="AA12" s="401"/>
      <c r="AB12" s="401"/>
      <c r="AC12" s="401"/>
      <c r="AD12" s="401"/>
      <c r="AE12" s="401"/>
      <c r="AF12" s="402"/>
      <c r="AG12" s="402"/>
      <c r="AH12" s="402"/>
      <c r="AI12" s="402"/>
      <c r="AJ12" s="402"/>
      <c r="AK12" s="402"/>
      <c r="AL12" s="402"/>
      <c r="AM12" s="402"/>
      <c r="AN12" s="402"/>
      <c r="AO12" s="402"/>
      <c r="AP12" s="402"/>
      <c r="AQ12" s="402"/>
      <c r="AR12" s="402"/>
      <c r="AS12" s="402"/>
      <c r="AT12" s="402"/>
      <c r="AU12" s="402"/>
      <c r="AV12" s="402"/>
      <c r="AW12" s="402"/>
      <c r="AX12" s="402"/>
      <c r="AY12" s="402"/>
      <c r="AZ12" s="402"/>
      <c r="BA12" s="402"/>
      <c r="BB12" s="402"/>
      <c r="BC12" s="402"/>
      <c r="BD12" s="402"/>
      <c r="BE12" s="402"/>
      <c r="BF12" s="402"/>
      <c r="BG12" s="402"/>
      <c r="BH12" s="402"/>
      <c r="BI12" s="402"/>
      <c r="BJ12" s="402"/>
      <c r="BK12" s="402"/>
      <c r="BL12" s="402"/>
      <c r="BM12" s="402"/>
      <c r="BN12" s="402"/>
    </row>
    <row r="13" spans="1:81" s="403" customFormat="1" ht="61.5" customHeight="1" x14ac:dyDescent="0.2">
      <c r="A13" s="281"/>
      <c r="B13" s="281"/>
      <c r="C13" s="405"/>
      <c r="D13" s="404" t="s">
        <v>1117</v>
      </c>
      <c r="E13" s="405" t="s">
        <v>1118</v>
      </c>
      <c r="F13" s="414">
        <v>1</v>
      </c>
      <c r="G13" s="414">
        <v>1</v>
      </c>
      <c r="H13" s="407">
        <v>1</v>
      </c>
      <c r="I13" s="407">
        <v>1</v>
      </c>
      <c r="J13" s="407">
        <v>1</v>
      </c>
      <c r="K13" s="407">
        <v>1</v>
      </c>
      <c r="L13" s="407">
        <v>1</v>
      </c>
      <c r="M13" s="407">
        <v>1</v>
      </c>
      <c r="N13" s="407">
        <v>1</v>
      </c>
      <c r="O13" s="407">
        <v>1</v>
      </c>
      <c r="P13" s="407">
        <v>1</v>
      </c>
      <c r="Q13" s="407">
        <v>1</v>
      </c>
      <c r="R13" s="408">
        <f t="shared" si="0"/>
        <v>12</v>
      </c>
      <c r="S13" s="278" t="s">
        <v>958</v>
      </c>
      <c r="T13" s="278"/>
      <c r="U13" s="278" t="s">
        <v>1119</v>
      </c>
      <c r="V13" s="405" t="s">
        <v>1116</v>
      </c>
      <c r="W13" s="410"/>
      <c r="X13" s="401"/>
      <c r="Y13" s="401"/>
      <c r="Z13" s="401"/>
      <c r="AA13" s="401"/>
      <c r="AB13" s="401"/>
      <c r="AC13" s="401"/>
      <c r="AD13" s="401"/>
      <c r="AE13" s="401"/>
      <c r="AF13" s="402"/>
      <c r="AG13" s="402"/>
      <c r="AH13" s="402"/>
      <c r="AI13" s="402"/>
      <c r="AJ13" s="402"/>
      <c r="AK13" s="402"/>
      <c r="AL13" s="402"/>
      <c r="AM13" s="402"/>
      <c r="AN13" s="402"/>
      <c r="AO13" s="402"/>
      <c r="AP13" s="402"/>
      <c r="AQ13" s="402"/>
      <c r="AR13" s="402"/>
      <c r="AS13" s="402"/>
      <c r="AT13" s="402"/>
      <c r="AU13" s="402"/>
      <c r="AV13" s="402"/>
      <c r="AW13" s="402"/>
      <c r="AX13" s="402"/>
      <c r="AY13" s="402"/>
      <c r="AZ13" s="402"/>
      <c r="BA13" s="402"/>
      <c r="BB13" s="402"/>
      <c r="BC13" s="402"/>
      <c r="BD13" s="402"/>
      <c r="BE13" s="402"/>
      <c r="BF13" s="402"/>
      <c r="BG13" s="402"/>
      <c r="BH13" s="402"/>
      <c r="BI13" s="402"/>
      <c r="BJ13" s="402"/>
      <c r="BK13" s="402"/>
      <c r="BL13" s="402"/>
      <c r="BM13" s="402"/>
      <c r="BN13" s="402"/>
    </row>
    <row r="14" spans="1:81" s="403" customFormat="1" ht="91.15" customHeight="1" x14ac:dyDescent="0.2">
      <c r="A14" s="281"/>
      <c r="B14" s="281"/>
      <c r="C14" s="405" t="s">
        <v>1120</v>
      </c>
      <c r="D14" s="404" t="s">
        <v>1121</v>
      </c>
      <c r="E14" s="405" t="s">
        <v>1122</v>
      </c>
      <c r="F14" s="414"/>
      <c r="G14" s="414"/>
      <c r="H14" s="407"/>
      <c r="I14" s="407">
        <v>1</v>
      </c>
      <c r="J14" s="407"/>
      <c r="K14" s="407"/>
      <c r="L14" s="407"/>
      <c r="M14" s="407"/>
      <c r="N14" s="407">
        <v>1</v>
      </c>
      <c r="O14" s="407"/>
      <c r="P14" s="407"/>
      <c r="Q14" s="407"/>
      <c r="R14" s="408">
        <f t="shared" si="0"/>
        <v>2</v>
      </c>
      <c r="S14" s="278" t="s">
        <v>953</v>
      </c>
      <c r="T14" s="278"/>
      <c r="U14" s="278" t="s">
        <v>1123</v>
      </c>
      <c r="V14" s="405" t="s">
        <v>1740</v>
      </c>
      <c r="W14" s="278" t="s">
        <v>1741</v>
      </c>
      <c r="X14" s="401"/>
      <c r="Y14" s="401"/>
      <c r="Z14" s="401"/>
      <c r="AA14" s="401"/>
      <c r="AB14" s="401"/>
      <c r="AC14" s="401"/>
      <c r="AD14" s="401"/>
      <c r="AE14" s="401"/>
      <c r="AF14" s="402"/>
      <c r="AG14" s="402"/>
      <c r="AH14" s="402"/>
      <c r="AI14" s="402"/>
      <c r="AJ14" s="402"/>
      <c r="AK14" s="402"/>
      <c r="AL14" s="402"/>
      <c r="AM14" s="402"/>
      <c r="AN14" s="402"/>
      <c r="AO14" s="402"/>
      <c r="AP14" s="402"/>
      <c r="AQ14" s="402"/>
      <c r="AR14" s="402"/>
      <c r="AS14" s="402"/>
      <c r="AT14" s="402"/>
      <c r="AU14" s="402"/>
      <c r="AV14" s="402"/>
      <c r="AW14" s="402"/>
      <c r="AX14" s="402"/>
      <c r="AY14" s="402"/>
      <c r="AZ14" s="402"/>
      <c r="BA14" s="402"/>
      <c r="BB14" s="402"/>
      <c r="BC14" s="402"/>
      <c r="BD14" s="402"/>
      <c r="BE14" s="402"/>
      <c r="BF14" s="402"/>
      <c r="BG14" s="402"/>
      <c r="BH14" s="402"/>
      <c r="BI14" s="402"/>
      <c r="BJ14" s="402"/>
      <c r="BK14" s="402"/>
      <c r="BL14" s="402"/>
      <c r="BM14" s="402"/>
      <c r="BN14" s="402"/>
    </row>
    <row r="15" spans="1:81" s="403" customFormat="1" ht="67.5" customHeight="1" x14ac:dyDescent="0.2">
      <c r="A15" s="281"/>
      <c r="B15" s="281"/>
      <c r="C15" s="405"/>
      <c r="D15" s="404" t="s">
        <v>1124</v>
      </c>
      <c r="E15" s="405" t="s">
        <v>1125</v>
      </c>
      <c r="F15" s="414"/>
      <c r="G15" s="414"/>
      <c r="H15" s="407">
        <v>1</v>
      </c>
      <c r="I15" s="407"/>
      <c r="J15" s="407"/>
      <c r="K15" s="407">
        <v>1</v>
      </c>
      <c r="L15" s="407"/>
      <c r="M15" s="407"/>
      <c r="N15" s="407">
        <v>1</v>
      </c>
      <c r="O15" s="407"/>
      <c r="P15" s="407"/>
      <c r="Q15" s="407">
        <v>1</v>
      </c>
      <c r="R15" s="408">
        <f t="shared" si="0"/>
        <v>4</v>
      </c>
      <c r="S15" s="405" t="s">
        <v>949</v>
      </c>
      <c r="T15" s="278"/>
      <c r="U15" s="278"/>
      <c r="V15" s="405" t="s">
        <v>1126</v>
      </c>
      <c r="W15" s="410"/>
      <c r="X15" s="401"/>
      <c r="Y15" s="401"/>
      <c r="Z15" s="401"/>
      <c r="AA15" s="401"/>
      <c r="AB15" s="401"/>
      <c r="AC15" s="401"/>
      <c r="AD15" s="401"/>
      <c r="AE15" s="401"/>
      <c r="AF15" s="402"/>
      <c r="AG15" s="402"/>
      <c r="AH15" s="402"/>
      <c r="AI15" s="402"/>
      <c r="AJ15" s="402"/>
      <c r="AK15" s="402"/>
      <c r="AL15" s="402"/>
      <c r="AM15" s="402"/>
      <c r="AN15" s="402"/>
      <c r="AO15" s="402"/>
      <c r="AP15" s="402"/>
      <c r="AQ15" s="402"/>
      <c r="AR15" s="402"/>
      <c r="AS15" s="402"/>
      <c r="AT15" s="402"/>
      <c r="AU15" s="402"/>
      <c r="AV15" s="402"/>
      <c r="AW15" s="402"/>
      <c r="AX15" s="402"/>
      <c r="AY15" s="402"/>
      <c r="AZ15" s="402"/>
      <c r="BA15" s="402"/>
      <c r="BB15" s="402"/>
      <c r="BC15" s="402"/>
      <c r="BD15" s="402"/>
      <c r="BE15" s="402"/>
      <c r="BF15" s="402"/>
      <c r="BG15" s="402"/>
      <c r="BH15" s="402"/>
      <c r="BI15" s="402"/>
      <c r="BJ15" s="402"/>
      <c r="BK15" s="402"/>
      <c r="BL15" s="402"/>
      <c r="BM15" s="402"/>
      <c r="BN15" s="402"/>
    </row>
    <row r="16" spans="1:81" s="403" customFormat="1" ht="70.5" customHeight="1" x14ac:dyDescent="0.2">
      <c r="A16" s="281"/>
      <c r="B16" s="281"/>
      <c r="C16" s="405"/>
      <c r="D16" s="404" t="s">
        <v>1127</v>
      </c>
      <c r="E16" s="405" t="s">
        <v>1128</v>
      </c>
      <c r="F16" s="414"/>
      <c r="G16" s="414"/>
      <c r="H16" s="407"/>
      <c r="I16" s="407">
        <v>1</v>
      </c>
      <c r="J16" s="407"/>
      <c r="K16" s="407"/>
      <c r="L16" s="407">
        <v>1</v>
      </c>
      <c r="M16" s="407"/>
      <c r="N16" s="407"/>
      <c r="O16" s="407">
        <v>1</v>
      </c>
      <c r="P16" s="407"/>
      <c r="Q16" s="407"/>
      <c r="R16" s="408">
        <f t="shared" si="0"/>
        <v>3</v>
      </c>
      <c r="S16" s="405" t="s">
        <v>949</v>
      </c>
      <c r="T16" s="278"/>
      <c r="U16" s="278"/>
      <c r="V16" s="405" t="s">
        <v>1129</v>
      </c>
      <c r="W16" s="410"/>
      <c r="X16" s="401"/>
      <c r="Y16" s="401"/>
      <c r="Z16" s="401"/>
      <c r="AA16" s="401"/>
      <c r="AB16" s="401"/>
      <c r="AC16" s="401"/>
      <c r="AD16" s="401"/>
      <c r="AE16" s="401"/>
      <c r="AF16" s="402"/>
      <c r="AG16" s="402"/>
      <c r="AH16" s="402"/>
      <c r="AI16" s="402"/>
      <c r="AJ16" s="402"/>
      <c r="AK16" s="402"/>
      <c r="AL16" s="402"/>
      <c r="AM16" s="402"/>
      <c r="AN16" s="402"/>
      <c r="AO16" s="402"/>
      <c r="AP16" s="402"/>
      <c r="AQ16" s="402"/>
      <c r="AR16" s="402"/>
      <c r="AS16" s="402"/>
      <c r="AT16" s="402"/>
      <c r="AU16" s="402"/>
      <c r="AV16" s="402"/>
      <c r="AW16" s="402"/>
      <c r="AX16" s="402"/>
      <c r="AY16" s="402"/>
      <c r="AZ16" s="402"/>
      <c r="BA16" s="402"/>
      <c r="BB16" s="402"/>
      <c r="BC16" s="402"/>
      <c r="BD16" s="402"/>
      <c r="BE16" s="402"/>
      <c r="BF16" s="402"/>
      <c r="BG16" s="402"/>
      <c r="BH16" s="402"/>
      <c r="BI16" s="402"/>
      <c r="BJ16" s="402"/>
      <c r="BK16" s="402"/>
      <c r="BL16" s="402"/>
      <c r="BM16" s="402"/>
      <c r="BN16" s="402"/>
    </row>
    <row r="17" spans="1:66" s="403" customFormat="1" ht="65.25" customHeight="1" x14ac:dyDescent="0.2">
      <c r="A17" s="281"/>
      <c r="B17" s="281"/>
      <c r="C17" s="405"/>
      <c r="D17" s="404" t="s">
        <v>1130</v>
      </c>
      <c r="E17" s="405" t="s">
        <v>1131</v>
      </c>
      <c r="F17" s="414"/>
      <c r="G17" s="414"/>
      <c r="H17" s="407">
        <v>1</v>
      </c>
      <c r="I17" s="407"/>
      <c r="J17" s="407"/>
      <c r="K17" s="407">
        <v>1</v>
      </c>
      <c r="L17" s="407"/>
      <c r="M17" s="407"/>
      <c r="N17" s="407"/>
      <c r="O17" s="407">
        <v>1</v>
      </c>
      <c r="P17" s="407"/>
      <c r="Q17" s="407"/>
      <c r="R17" s="408">
        <f t="shared" si="0"/>
        <v>3</v>
      </c>
      <c r="S17" s="278" t="s">
        <v>949</v>
      </c>
      <c r="T17" s="278"/>
      <c r="U17" s="278"/>
      <c r="V17" s="405" t="s">
        <v>1707</v>
      </c>
      <c r="W17" s="410"/>
      <c r="X17" s="401"/>
      <c r="Y17" s="401"/>
      <c r="Z17" s="401"/>
      <c r="AA17" s="401"/>
      <c r="AB17" s="401"/>
      <c r="AC17" s="401"/>
      <c r="AD17" s="401"/>
      <c r="AE17" s="401"/>
      <c r="AF17" s="402"/>
      <c r="AG17" s="402"/>
      <c r="AH17" s="402"/>
      <c r="AI17" s="402"/>
      <c r="AJ17" s="402"/>
      <c r="AK17" s="402"/>
      <c r="AL17" s="402"/>
      <c r="AM17" s="402"/>
      <c r="AN17" s="402"/>
      <c r="AO17" s="402"/>
      <c r="AP17" s="402"/>
      <c r="AQ17" s="402"/>
      <c r="AR17" s="402"/>
      <c r="AS17" s="402"/>
      <c r="AT17" s="402"/>
      <c r="AU17" s="402"/>
      <c r="AV17" s="402"/>
      <c r="AW17" s="402"/>
      <c r="AX17" s="402"/>
      <c r="AY17" s="402"/>
      <c r="AZ17" s="402"/>
      <c r="BA17" s="402"/>
      <c r="BB17" s="402"/>
      <c r="BC17" s="402"/>
      <c r="BD17" s="402"/>
      <c r="BE17" s="402"/>
      <c r="BF17" s="402"/>
      <c r="BG17" s="402"/>
      <c r="BH17" s="402"/>
      <c r="BI17" s="402"/>
      <c r="BJ17" s="402"/>
      <c r="BK17" s="402"/>
      <c r="BL17" s="402"/>
      <c r="BM17" s="402"/>
      <c r="BN17" s="402"/>
    </row>
    <row r="18" spans="1:66" s="403" customFormat="1" ht="70.5" customHeight="1" x14ac:dyDescent="0.2">
      <c r="A18" s="281"/>
      <c r="B18" s="281"/>
      <c r="C18" s="405"/>
      <c r="D18" s="404" t="s">
        <v>1133</v>
      </c>
      <c r="E18" s="405" t="s">
        <v>1134</v>
      </c>
      <c r="F18" s="414"/>
      <c r="G18" s="414"/>
      <c r="H18" s="407">
        <v>1</v>
      </c>
      <c r="I18" s="407"/>
      <c r="J18" s="407"/>
      <c r="K18" s="407">
        <v>1</v>
      </c>
      <c r="L18" s="407"/>
      <c r="M18" s="407"/>
      <c r="N18" s="407">
        <v>1</v>
      </c>
      <c r="O18" s="407"/>
      <c r="P18" s="407">
        <v>1</v>
      </c>
      <c r="Q18" s="407"/>
      <c r="R18" s="408">
        <f t="shared" si="0"/>
        <v>4</v>
      </c>
      <c r="S18" s="278" t="s">
        <v>949</v>
      </c>
      <c r="T18" s="278"/>
      <c r="U18" s="278"/>
      <c r="V18" s="405" t="s">
        <v>1708</v>
      </c>
      <c r="W18" s="410"/>
      <c r="X18" s="401"/>
      <c r="Y18" s="401"/>
      <c r="Z18" s="401"/>
      <c r="AA18" s="401"/>
      <c r="AB18" s="401"/>
      <c r="AC18" s="401"/>
      <c r="AD18" s="401"/>
      <c r="AE18" s="401"/>
      <c r="AF18" s="402"/>
      <c r="AG18" s="402"/>
      <c r="AH18" s="402"/>
      <c r="AI18" s="402"/>
      <c r="AJ18" s="402"/>
      <c r="AK18" s="402"/>
      <c r="AL18" s="402"/>
      <c r="AM18" s="402"/>
      <c r="AN18" s="402"/>
      <c r="AO18" s="402"/>
      <c r="AP18" s="402"/>
      <c r="AQ18" s="402"/>
      <c r="AR18" s="402"/>
      <c r="AS18" s="402"/>
      <c r="AT18" s="402"/>
      <c r="AU18" s="402"/>
      <c r="AV18" s="402"/>
      <c r="AW18" s="402"/>
      <c r="AX18" s="402"/>
      <c r="AY18" s="402"/>
      <c r="AZ18" s="402"/>
      <c r="BA18" s="402"/>
      <c r="BB18" s="402"/>
      <c r="BC18" s="402"/>
      <c r="BD18" s="402"/>
      <c r="BE18" s="402"/>
      <c r="BF18" s="402"/>
      <c r="BG18" s="402"/>
      <c r="BH18" s="402"/>
      <c r="BI18" s="402"/>
      <c r="BJ18" s="402"/>
      <c r="BK18" s="402"/>
      <c r="BL18" s="402"/>
      <c r="BM18" s="402"/>
      <c r="BN18" s="402"/>
    </row>
    <row r="19" spans="1:66" s="403" customFormat="1" ht="57.75" customHeight="1" x14ac:dyDescent="0.2">
      <c r="A19" s="281"/>
      <c r="B19" s="281"/>
      <c r="C19" s="405"/>
      <c r="D19" s="404" t="s">
        <v>1135</v>
      </c>
      <c r="E19" s="405" t="s">
        <v>1136</v>
      </c>
      <c r="F19" s="414"/>
      <c r="G19" s="414"/>
      <c r="H19" s="407">
        <v>1</v>
      </c>
      <c r="I19" s="407"/>
      <c r="J19" s="407"/>
      <c r="K19" s="407"/>
      <c r="L19" s="407">
        <v>1</v>
      </c>
      <c r="M19" s="407"/>
      <c r="N19" s="407">
        <v>1</v>
      </c>
      <c r="O19" s="407"/>
      <c r="P19" s="407"/>
      <c r="Q19" s="407"/>
      <c r="R19" s="408">
        <f t="shared" si="0"/>
        <v>3</v>
      </c>
      <c r="S19" s="278" t="s">
        <v>949</v>
      </c>
      <c r="T19" s="278" t="s">
        <v>950</v>
      </c>
      <c r="U19" s="278" t="s">
        <v>1137</v>
      </c>
      <c r="V19" s="412" t="s">
        <v>1707</v>
      </c>
      <c r="W19" s="278" t="s">
        <v>1710</v>
      </c>
      <c r="X19" s="401"/>
      <c r="Y19" s="401"/>
      <c r="Z19" s="401"/>
      <c r="AA19" s="401"/>
      <c r="AB19" s="401"/>
      <c r="AC19" s="401"/>
      <c r="AD19" s="401"/>
      <c r="AE19" s="401"/>
      <c r="AF19" s="402"/>
      <c r="AG19" s="402"/>
      <c r="AH19" s="402"/>
      <c r="AI19" s="402"/>
      <c r="AJ19" s="402"/>
      <c r="AK19" s="402"/>
      <c r="AL19" s="402"/>
      <c r="AM19" s="402"/>
      <c r="AN19" s="402"/>
      <c r="AO19" s="402"/>
      <c r="AP19" s="402"/>
      <c r="AQ19" s="402"/>
      <c r="AR19" s="402"/>
      <c r="AS19" s="402"/>
      <c r="AT19" s="402"/>
      <c r="AU19" s="402"/>
      <c r="AV19" s="402"/>
      <c r="AW19" s="402"/>
      <c r="AX19" s="402"/>
      <c r="AY19" s="402"/>
      <c r="AZ19" s="402"/>
      <c r="BA19" s="402"/>
      <c r="BB19" s="402"/>
      <c r="BC19" s="402"/>
      <c r="BD19" s="402"/>
      <c r="BE19" s="402"/>
      <c r="BF19" s="402"/>
      <c r="BG19" s="402"/>
      <c r="BH19" s="402"/>
      <c r="BI19" s="402"/>
      <c r="BJ19" s="402"/>
      <c r="BK19" s="402"/>
      <c r="BL19" s="402"/>
      <c r="BM19" s="402"/>
      <c r="BN19" s="402"/>
    </row>
    <row r="20" spans="1:66" s="403" customFormat="1" ht="55.5" customHeight="1" x14ac:dyDescent="0.2">
      <c r="A20" s="281"/>
      <c r="B20" s="281"/>
      <c r="C20" s="405"/>
      <c r="D20" s="404" t="s">
        <v>1139</v>
      </c>
      <c r="E20" s="405" t="s">
        <v>1140</v>
      </c>
      <c r="F20" s="414"/>
      <c r="G20" s="414"/>
      <c r="H20" s="407"/>
      <c r="I20" s="407">
        <v>1</v>
      </c>
      <c r="J20" s="407"/>
      <c r="K20" s="407"/>
      <c r="L20" s="407"/>
      <c r="M20" s="407">
        <v>1</v>
      </c>
      <c r="N20" s="407"/>
      <c r="O20" s="407"/>
      <c r="P20" s="407"/>
      <c r="Q20" s="407">
        <v>1</v>
      </c>
      <c r="R20" s="408">
        <f t="shared" si="0"/>
        <v>3</v>
      </c>
      <c r="S20" s="278" t="s">
        <v>949</v>
      </c>
      <c r="T20" s="278" t="s">
        <v>950</v>
      </c>
      <c r="U20" s="278"/>
      <c r="V20" s="405" t="s">
        <v>1129</v>
      </c>
      <c r="W20" s="410"/>
      <c r="X20" s="401"/>
      <c r="Y20" s="401"/>
      <c r="Z20" s="401"/>
      <c r="AA20" s="401"/>
      <c r="AB20" s="401"/>
      <c r="AC20" s="401"/>
      <c r="AD20" s="401"/>
      <c r="AE20" s="401"/>
      <c r="AF20" s="402"/>
      <c r="AG20" s="402"/>
      <c r="AH20" s="402"/>
      <c r="AI20" s="402"/>
      <c r="AJ20" s="402"/>
      <c r="AK20" s="402"/>
      <c r="AL20" s="402"/>
      <c r="AM20" s="402"/>
      <c r="AN20" s="402"/>
      <c r="AO20" s="402"/>
      <c r="AP20" s="402"/>
      <c r="AQ20" s="402"/>
      <c r="AR20" s="402"/>
      <c r="AS20" s="402"/>
      <c r="AT20" s="402"/>
      <c r="AU20" s="402"/>
      <c r="AV20" s="402"/>
      <c r="AW20" s="402"/>
      <c r="AX20" s="402"/>
      <c r="AY20" s="402"/>
      <c r="AZ20" s="402"/>
      <c r="BA20" s="402"/>
      <c r="BB20" s="402"/>
      <c r="BC20" s="402"/>
      <c r="BD20" s="402"/>
      <c r="BE20" s="402"/>
      <c r="BF20" s="402"/>
      <c r="BG20" s="402"/>
      <c r="BH20" s="402"/>
      <c r="BI20" s="402"/>
      <c r="BJ20" s="402"/>
      <c r="BK20" s="402"/>
      <c r="BL20" s="402"/>
      <c r="BM20" s="402"/>
      <c r="BN20" s="402"/>
    </row>
    <row r="21" spans="1:66" s="403" customFormat="1" ht="63.75" customHeight="1" x14ac:dyDescent="0.2">
      <c r="A21" s="281"/>
      <c r="B21" s="281"/>
      <c r="C21" s="405"/>
      <c r="D21" s="404" t="s">
        <v>1141</v>
      </c>
      <c r="E21" s="405" t="s">
        <v>1142</v>
      </c>
      <c r="F21" s="414"/>
      <c r="G21" s="414"/>
      <c r="H21" s="407">
        <v>1</v>
      </c>
      <c r="I21" s="407"/>
      <c r="J21" s="407">
        <v>1</v>
      </c>
      <c r="K21" s="407"/>
      <c r="L21" s="407"/>
      <c r="M21" s="407">
        <v>1</v>
      </c>
      <c r="N21" s="407"/>
      <c r="O21" s="407">
        <v>1</v>
      </c>
      <c r="P21" s="407"/>
      <c r="Q21" s="407"/>
      <c r="R21" s="408">
        <f t="shared" si="0"/>
        <v>4</v>
      </c>
      <c r="S21" s="278" t="s">
        <v>950</v>
      </c>
      <c r="T21" s="278" t="s">
        <v>949</v>
      </c>
      <c r="U21" s="278"/>
      <c r="V21" s="412" t="s">
        <v>1143</v>
      </c>
      <c r="W21" s="278" t="s">
        <v>1742</v>
      </c>
      <c r="X21" s="401"/>
      <c r="Y21" s="401"/>
      <c r="Z21" s="401"/>
      <c r="AA21" s="401"/>
      <c r="AB21" s="401"/>
      <c r="AC21" s="401"/>
      <c r="AD21" s="401"/>
      <c r="AE21" s="401"/>
      <c r="AF21" s="402"/>
      <c r="AG21" s="402"/>
      <c r="AH21" s="402"/>
      <c r="AI21" s="402"/>
      <c r="AJ21" s="402"/>
      <c r="AK21" s="402"/>
      <c r="AL21" s="402"/>
      <c r="AM21" s="402"/>
      <c r="AN21" s="402"/>
      <c r="AO21" s="402"/>
      <c r="AP21" s="402"/>
      <c r="AQ21" s="402"/>
      <c r="AR21" s="402"/>
      <c r="AS21" s="402"/>
      <c r="AT21" s="402"/>
      <c r="AU21" s="402"/>
      <c r="AV21" s="402"/>
      <c r="AW21" s="402"/>
      <c r="AX21" s="402"/>
      <c r="AY21" s="402"/>
      <c r="AZ21" s="402"/>
      <c r="BA21" s="402"/>
      <c r="BB21" s="402"/>
      <c r="BC21" s="402"/>
      <c r="BD21" s="402"/>
      <c r="BE21" s="402"/>
      <c r="BF21" s="402"/>
      <c r="BG21" s="402"/>
      <c r="BH21" s="402"/>
      <c r="BI21" s="402"/>
      <c r="BJ21" s="402"/>
      <c r="BK21" s="402"/>
      <c r="BL21" s="402"/>
      <c r="BM21" s="402"/>
      <c r="BN21" s="402"/>
    </row>
    <row r="22" spans="1:66" s="403" customFormat="1" ht="54" customHeight="1" x14ac:dyDescent="0.2">
      <c r="A22" s="281"/>
      <c r="B22" s="281"/>
      <c r="C22" s="405"/>
      <c r="D22" s="404" t="s">
        <v>1144</v>
      </c>
      <c r="E22" s="405" t="s">
        <v>1145</v>
      </c>
      <c r="F22" s="414"/>
      <c r="G22" s="414">
        <v>1</v>
      </c>
      <c r="H22" s="407"/>
      <c r="I22" s="407"/>
      <c r="J22" s="407"/>
      <c r="K22" s="407">
        <v>1</v>
      </c>
      <c r="L22" s="407"/>
      <c r="M22" s="407"/>
      <c r="N22" s="407"/>
      <c r="O22" s="407"/>
      <c r="P22" s="407">
        <v>1</v>
      </c>
      <c r="Q22" s="407"/>
      <c r="R22" s="408">
        <f t="shared" si="0"/>
        <v>3</v>
      </c>
      <c r="S22" s="278" t="s">
        <v>949</v>
      </c>
      <c r="T22" s="278"/>
      <c r="U22" s="278"/>
      <c r="V22" s="412" t="s">
        <v>1728</v>
      </c>
      <c r="W22" s="278" t="s">
        <v>1729</v>
      </c>
      <c r="X22" s="401"/>
      <c r="Y22" s="401"/>
      <c r="Z22" s="401"/>
      <c r="AA22" s="401"/>
      <c r="AB22" s="401"/>
      <c r="AC22" s="401"/>
      <c r="AD22" s="401"/>
      <c r="AE22" s="401"/>
      <c r="AF22" s="402"/>
      <c r="AG22" s="402"/>
      <c r="AH22" s="402"/>
      <c r="AI22" s="402"/>
      <c r="AJ22" s="402"/>
      <c r="AK22" s="402"/>
      <c r="AL22" s="402"/>
      <c r="AM22" s="402"/>
      <c r="AN22" s="402"/>
      <c r="AO22" s="402"/>
      <c r="AP22" s="402"/>
      <c r="AQ22" s="402"/>
      <c r="AR22" s="402"/>
      <c r="AS22" s="402"/>
      <c r="AT22" s="402"/>
      <c r="AU22" s="402"/>
      <c r="AV22" s="402"/>
      <c r="AW22" s="402"/>
      <c r="AX22" s="402"/>
      <c r="AY22" s="402"/>
      <c r="AZ22" s="402"/>
      <c r="BA22" s="402"/>
      <c r="BB22" s="402"/>
      <c r="BC22" s="402"/>
      <c r="BD22" s="402"/>
      <c r="BE22" s="402"/>
      <c r="BF22" s="402"/>
      <c r="BG22" s="402"/>
      <c r="BH22" s="402"/>
      <c r="BI22" s="402"/>
      <c r="BJ22" s="402"/>
      <c r="BK22" s="402"/>
      <c r="BL22" s="402"/>
      <c r="BM22" s="402"/>
      <c r="BN22" s="402"/>
    </row>
    <row r="23" spans="1:66" s="403" customFormat="1" ht="48" customHeight="1" x14ac:dyDescent="0.2">
      <c r="A23" s="281"/>
      <c r="B23" s="281"/>
      <c r="C23" s="405"/>
      <c r="D23" s="404" t="s">
        <v>1146</v>
      </c>
      <c r="E23" s="405" t="s">
        <v>1147</v>
      </c>
      <c r="F23" s="414"/>
      <c r="G23" s="414">
        <v>1</v>
      </c>
      <c r="H23" s="407"/>
      <c r="I23" s="407"/>
      <c r="J23" s="407"/>
      <c r="K23" s="407">
        <v>1</v>
      </c>
      <c r="L23" s="407"/>
      <c r="M23" s="407"/>
      <c r="N23" s="407"/>
      <c r="O23" s="407"/>
      <c r="P23" s="407">
        <v>1</v>
      </c>
      <c r="Q23" s="407"/>
      <c r="R23" s="408">
        <f t="shared" si="0"/>
        <v>3</v>
      </c>
      <c r="S23" s="278" t="s">
        <v>949</v>
      </c>
      <c r="T23" s="278"/>
      <c r="U23" s="278" t="s">
        <v>1148</v>
      </c>
      <c r="V23" s="412" t="s">
        <v>1299</v>
      </c>
      <c r="W23" s="410"/>
      <c r="X23" s="401"/>
      <c r="Y23" s="401"/>
      <c r="Z23" s="401"/>
      <c r="AA23" s="401"/>
      <c r="AB23" s="401"/>
      <c r="AC23" s="401"/>
      <c r="AD23" s="401"/>
      <c r="AE23" s="401"/>
      <c r="AF23" s="402"/>
      <c r="AG23" s="402"/>
      <c r="AH23" s="402"/>
      <c r="AI23" s="402"/>
      <c r="AJ23" s="402"/>
      <c r="AK23" s="402"/>
      <c r="AL23" s="402"/>
      <c r="AM23" s="402"/>
      <c r="AN23" s="402"/>
      <c r="AO23" s="402"/>
      <c r="AP23" s="402"/>
      <c r="AQ23" s="402"/>
      <c r="AR23" s="402"/>
      <c r="AS23" s="402"/>
      <c r="AT23" s="402"/>
      <c r="AU23" s="402"/>
      <c r="AV23" s="402"/>
      <c r="AW23" s="402"/>
      <c r="AX23" s="402"/>
      <c r="AY23" s="402"/>
      <c r="AZ23" s="402"/>
      <c r="BA23" s="402"/>
      <c r="BB23" s="402"/>
      <c r="BC23" s="402"/>
      <c r="BD23" s="402"/>
      <c r="BE23" s="402"/>
      <c r="BF23" s="402"/>
      <c r="BG23" s="402"/>
      <c r="BH23" s="402"/>
      <c r="BI23" s="402"/>
      <c r="BJ23" s="402"/>
      <c r="BK23" s="402"/>
      <c r="BL23" s="402"/>
      <c r="BM23" s="402"/>
      <c r="BN23" s="402"/>
    </row>
    <row r="24" spans="1:66" s="403" customFormat="1" ht="48" customHeight="1" x14ac:dyDescent="0.2">
      <c r="A24" s="281"/>
      <c r="B24" s="281"/>
      <c r="C24" s="405"/>
      <c r="D24" s="404" t="s">
        <v>1149</v>
      </c>
      <c r="E24" s="405" t="s">
        <v>1751</v>
      </c>
      <c r="F24" s="414"/>
      <c r="G24" s="414"/>
      <c r="H24" s="407">
        <v>1</v>
      </c>
      <c r="I24" s="407"/>
      <c r="J24" s="407"/>
      <c r="K24" s="407">
        <v>1</v>
      </c>
      <c r="L24" s="407"/>
      <c r="M24" s="407"/>
      <c r="N24" s="407">
        <v>1</v>
      </c>
      <c r="O24" s="407"/>
      <c r="P24" s="407"/>
      <c r="Q24" s="407"/>
      <c r="R24" s="408">
        <f t="shared" si="0"/>
        <v>3</v>
      </c>
      <c r="S24" s="278" t="s">
        <v>950</v>
      </c>
      <c r="T24" s="278" t="s">
        <v>949</v>
      </c>
      <c r="U24" s="278"/>
      <c r="V24" s="412"/>
      <c r="W24" s="410"/>
      <c r="X24" s="401"/>
      <c r="Y24" s="401"/>
      <c r="Z24" s="401"/>
      <c r="AA24" s="401"/>
      <c r="AB24" s="401"/>
      <c r="AC24" s="401"/>
      <c r="AD24" s="401"/>
      <c r="AE24" s="401"/>
      <c r="AF24" s="402"/>
      <c r="AG24" s="402"/>
      <c r="AH24" s="402"/>
      <c r="AI24" s="402"/>
      <c r="AJ24" s="402"/>
      <c r="AK24" s="402"/>
      <c r="AL24" s="402"/>
      <c r="AM24" s="402"/>
      <c r="AN24" s="402"/>
      <c r="AO24" s="402"/>
      <c r="AP24" s="402"/>
      <c r="AQ24" s="402"/>
      <c r="AR24" s="402"/>
      <c r="AS24" s="402"/>
      <c r="AT24" s="402"/>
      <c r="AU24" s="402"/>
      <c r="AV24" s="402"/>
      <c r="AW24" s="402"/>
      <c r="AX24" s="402"/>
      <c r="AY24" s="402"/>
      <c r="AZ24" s="402"/>
      <c r="BA24" s="402"/>
      <c r="BB24" s="402"/>
      <c r="BC24" s="402"/>
      <c r="BD24" s="402"/>
      <c r="BE24" s="402"/>
      <c r="BF24" s="402"/>
      <c r="BG24" s="402"/>
      <c r="BH24" s="402"/>
      <c r="BI24" s="402"/>
      <c r="BJ24" s="402"/>
      <c r="BK24" s="402"/>
      <c r="BL24" s="402"/>
      <c r="BM24" s="402"/>
      <c r="BN24" s="402"/>
    </row>
    <row r="25" spans="1:66" s="403" customFormat="1" ht="48" customHeight="1" x14ac:dyDescent="0.2">
      <c r="A25" s="281"/>
      <c r="B25" s="281"/>
      <c r="C25" s="405"/>
      <c r="D25" s="404" t="s">
        <v>1151</v>
      </c>
      <c r="E25" s="405" t="s">
        <v>1752</v>
      </c>
      <c r="F25" s="414"/>
      <c r="G25" s="414"/>
      <c r="H25" s="407"/>
      <c r="I25" s="407">
        <v>1</v>
      </c>
      <c r="J25" s="407"/>
      <c r="K25" s="407"/>
      <c r="L25" s="407">
        <v>1</v>
      </c>
      <c r="M25" s="407"/>
      <c r="N25" s="407"/>
      <c r="O25" s="407">
        <v>1</v>
      </c>
      <c r="P25" s="407"/>
      <c r="Q25" s="407"/>
      <c r="R25" s="408">
        <f t="shared" si="0"/>
        <v>3</v>
      </c>
      <c r="S25" s="278" t="s">
        <v>949</v>
      </c>
      <c r="T25" s="278"/>
      <c r="U25" s="278"/>
      <c r="V25" s="412"/>
      <c r="W25" s="410"/>
      <c r="X25" s="401"/>
      <c r="Y25" s="401"/>
      <c r="Z25" s="401"/>
      <c r="AA25" s="401"/>
      <c r="AB25" s="401"/>
      <c r="AC25" s="401"/>
      <c r="AD25" s="401"/>
      <c r="AE25" s="401"/>
      <c r="AF25" s="402"/>
      <c r="AG25" s="402"/>
      <c r="AH25" s="402"/>
      <c r="AI25" s="402"/>
      <c r="AJ25" s="402"/>
      <c r="AK25" s="402"/>
      <c r="AL25" s="402"/>
      <c r="AM25" s="402"/>
      <c r="AN25" s="402"/>
      <c r="AO25" s="402"/>
      <c r="AP25" s="402"/>
      <c r="AQ25" s="402"/>
      <c r="AR25" s="402"/>
      <c r="AS25" s="402"/>
      <c r="AT25" s="402"/>
      <c r="AU25" s="402"/>
      <c r="AV25" s="402"/>
      <c r="AW25" s="402"/>
      <c r="AX25" s="402"/>
      <c r="AY25" s="402"/>
      <c r="AZ25" s="402"/>
      <c r="BA25" s="402"/>
      <c r="BB25" s="402"/>
      <c r="BC25" s="402"/>
      <c r="BD25" s="402"/>
      <c r="BE25" s="402"/>
      <c r="BF25" s="402"/>
      <c r="BG25" s="402"/>
      <c r="BH25" s="402"/>
      <c r="BI25" s="402"/>
      <c r="BJ25" s="402"/>
      <c r="BK25" s="402"/>
      <c r="BL25" s="402"/>
      <c r="BM25" s="402"/>
      <c r="BN25" s="402"/>
    </row>
    <row r="26" spans="1:66" s="403" customFormat="1" ht="47.25" customHeight="1" x14ac:dyDescent="0.2">
      <c r="A26" s="281"/>
      <c r="B26" s="281"/>
      <c r="C26" s="405"/>
      <c r="D26" s="404" t="s">
        <v>1151</v>
      </c>
      <c r="E26" s="405" t="s">
        <v>1152</v>
      </c>
      <c r="F26" s="414">
        <v>1</v>
      </c>
      <c r="G26" s="414">
        <v>1</v>
      </c>
      <c r="H26" s="407">
        <v>1</v>
      </c>
      <c r="I26" s="407">
        <v>1</v>
      </c>
      <c r="J26" s="407">
        <v>1</v>
      </c>
      <c r="K26" s="407">
        <v>1</v>
      </c>
      <c r="L26" s="407">
        <v>1</v>
      </c>
      <c r="M26" s="407">
        <v>1</v>
      </c>
      <c r="N26" s="407">
        <v>1</v>
      </c>
      <c r="O26" s="407">
        <v>1</v>
      </c>
      <c r="P26" s="407">
        <v>1</v>
      </c>
      <c r="Q26" s="407">
        <v>1</v>
      </c>
      <c r="R26" s="408">
        <f t="shared" si="0"/>
        <v>12</v>
      </c>
      <c r="S26" s="278" t="s">
        <v>958</v>
      </c>
      <c r="T26" s="278"/>
      <c r="U26" s="278" t="s">
        <v>1153</v>
      </c>
      <c r="V26" s="278" t="s">
        <v>1154</v>
      </c>
      <c r="W26" s="410"/>
      <c r="X26" s="401"/>
      <c r="Y26" s="401"/>
      <c r="Z26" s="401"/>
      <c r="AA26" s="401"/>
      <c r="AB26" s="401"/>
      <c r="AC26" s="401"/>
      <c r="AD26" s="401"/>
      <c r="AE26" s="401"/>
      <c r="AF26" s="402"/>
      <c r="AG26" s="402"/>
      <c r="AH26" s="402"/>
      <c r="AI26" s="402"/>
      <c r="AJ26" s="402"/>
      <c r="AK26" s="402"/>
      <c r="AL26" s="402"/>
      <c r="AM26" s="402"/>
      <c r="AN26" s="402"/>
      <c r="AO26" s="402"/>
      <c r="AP26" s="402"/>
      <c r="AQ26" s="402"/>
      <c r="AR26" s="402"/>
      <c r="AS26" s="402"/>
      <c r="AT26" s="402"/>
      <c r="AU26" s="402"/>
      <c r="AV26" s="402"/>
      <c r="AW26" s="402"/>
      <c r="AX26" s="402"/>
      <c r="AY26" s="402"/>
      <c r="AZ26" s="402"/>
      <c r="BA26" s="402"/>
      <c r="BB26" s="402"/>
      <c r="BC26" s="402"/>
      <c r="BD26" s="402"/>
      <c r="BE26" s="402"/>
      <c r="BF26" s="402"/>
      <c r="BG26" s="402"/>
      <c r="BH26" s="402"/>
      <c r="BI26" s="402"/>
      <c r="BJ26" s="402"/>
      <c r="BK26" s="402"/>
      <c r="BL26" s="402"/>
      <c r="BM26" s="402"/>
      <c r="BN26" s="402"/>
    </row>
    <row r="27" spans="1:66" s="403" customFormat="1" ht="50.25" customHeight="1" x14ac:dyDescent="0.2">
      <c r="A27" s="281"/>
      <c r="B27" s="281"/>
      <c r="C27" s="405"/>
      <c r="D27" s="404" t="s">
        <v>1155</v>
      </c>
      <c r="E27" s="405" t="s">
        <v>1156</v>
      </c>
      <c r="F27" s="414">
        <v>1</v>
      </c>
      <c r="G27" s="414">
        <v>1</v>
      </c>
      <c r="H27" s="407">
        <v>1</v>
      </c>
      <c r="I27" s="407">
        <v>1</v>
      </c>
      <c r="J27" s="407">
        <v>1</v>
      </c>
      <c r="K27" s="407">
        <v>1</v>
      </c>
      <c r="L27" s="407">
        <v>1</v>
      </c>
      <c r="M27" s="407">
        <v>1</v>
      </c>
      <c r="N27" s="407">
        <v>1</v>
      </c>
      <c r="O27" s="407">
        <v>1</v>
      </c>
      <c r="P27" s="407">
        <v>1</v>
      </c>
      <c r="Q27" s="407">
        <v>1</v>
      </c>
      <c r="R27" s="408">
        <f t="shared" si="0"/>
        <v>12</v>
      </c>
      <c r="S27" s="278" t="s">
        <v>958</v>
      </c>
      <c r="T27" s="278"/>
      <c r="U27" s="278" t="s">
        <v>1157</v>
      </c>
      <c r="V27" s="278" t="s">
        <v>1126</v>
      </c>
      <c r="W27" s="278" t="s">
        <v>1748</v>
      </c>
      <c r="X27" s="401"/>
      <c r="Y27" s="401"/>
      <c r="Z27" s="401"/>
      <c r="AA27" s="401"/>
      <c r="AB27" s="401"/>
      <c r="AC27" s="401"/>
      <c r="AD27" s="401"/>
      <c r="AE27" s="401"/>
      <c r="AF27" s="402"/>
      <c r="AG27" s="402"/>
      <c r="AH27" s="402"/>
      <c r="AI27" s="402"/>
      <c r="AJ27" s="402"/>
      <c r="AK27" s="402"/>
      <c r="AL27" s="402"/>
      <c r="AM27" s="402"/>
      <c r="AN27" s="402"/>
      <c r="AO27" s="402"/>
      <c r="AP27" s="402"/>
      <c r="AQ27" s="402"/>
      <c r="AR27" s="402"/>
      <c r="AS27" s="402"/>
      <c r="AT27" s="402"/>
      <c r="AU27" s="402"/>
      <c r="AV27" s="402"/>
      <c r="AW27" s="402"/>
      <c r="AX27" s="402"/>
      <c r="AY27" s="402"/>
      <c r="AZ27" s="402"/>
      <c r="BA27" s="402"/>
      <c r="BB27" s="402"/>
      <c r="BC27" s="402"/>
      <c r="BD27" s="402"/>
      <c r="BE27" s="402"/>
      <c r="BF27" s="402"/>
      <c r="BG27" s="402"/>
      <c r="BH27" s="402"/>
      <c r="BI27" s="402"/>
      <c r="BJ27" s="402"/>
      <c r="BK27" s="402"/>
      <c r="BL27" s="402"/>
      <c r="BM27" s="402"/>
      <c r="BN27" s="402"/>
    </row>
    <row r="28" spans="1:66" s="403" customFormat="1" ht="69" customHeight="1" x14ac:dyDescent="0.2">
      <c r="A28" s="281"/>
      <c r="B28" s="281"/>
      <c r="C28" s="405"/>
      <c r="D28" s="404" t="s">
        <v>1158</v>
      </c>
      <c r="E28" s="405" t="s">
        <v>1159</v>
      </c>
      <c r="F28" s="414"/>
      <c r="G28" s="414"/>
      <c r="H28" s="407">
        <v>1</v>
      </c>
      <c r="I28" s="407"/>
      <c r="J28" s="407"/>
      <c r="K28" s="407">
        <v>1</v>
      </c>
      <c r="L28" s="407"/>
      <c r="M28" s="407"/>
      <c r="N28" s="407">
        <v>1</v>
      </c>
      <c r="O28" s="407"/>
      <c r="P28" s="407"/>
      <c r="Q28" s="407">
        <v>1</v>
      </c>
      <c r="R28" s="408">
        <f t="shared" si="0"/>
        <v>4</v>
      </c>
      <c r="S28" s="278" t="s">
        <v>949</v>
      </c>
      <c r="T28" s="278" t="s">
        <v>953</v>
      </c>
      <c r="U28" s="278" t="s">
        <v>1160</v>
      </c>
      <c r="V28" s="405" t="s">
        <v>1126</v>
      </c>
      <c r="W28" s="278" t="s">
        <v>1161</v>
      </c>
      <c r="X28" s="401"/>
      <c r="Y28" s="401"/>
      <c r="Z28" s="401"/>
      <c r="AA28" s="401"/>
      <c r="AB28" s="401"/>
      <c r="AC28" s="401"/>
      <c r="AD28" s="401"/>
      <c r="AE28" s="401"/>
      <c r="AF28" s="402"/>
      <c r="AG28" s="402"/>
      <c r="AH28" s="402"/>
      <c r="AI28" s="402"/>
      <c r="AJ28" s="402"/>
      <c r="AK28" s="402"/>
      <c r="AL28" s="402"/>
      <c r="AM28" s="402"/>
      <c r="AN28" s="402"/>
      <c r="AO28" s="402"/>
      <c r="AP28" s="402"/>
      <c r="AQ28" s="402"/>
      <c r="AR28" s="402"/>
      <c r="AS28" s="402"/>
      <c r="AT28" s="402"/>
      <c r="AU28" s="402"/>
      <c r="AV28" s="402"/>
      <c r="AW28" s="402"/>
      <c r="AX28" s="402"/>
      <c r="AY28" s="402"/>
      <c r="AZ28" s="402"/>
      <c r="BA28" s="402"/>
      <c r="BB28" s="402"/>
      <c r="BC28" s="402"/>
      <c r="BD28" s="402"/>
      <c r="BE28" s="402"/>
      <c r="BF28" s="402"/>
      <c r="BG28" s="402"/>
      <c r="BH28" s="402"/>
      <c r="BI28" s="402"/>
      <c r="BJ28" s="402"/>
      <c r="BK28" s="402"/>
      <c r="BL28" s="402"/>
      <c r="BM28" s="402"/>
      <c r="BN28" s="402"/>
    </row>
    <row r="29" spans="1:66" s="416" customFormat="1" ht="66.75" customHeight="1" x14ac:dyDescent="0.2">
      <c r="A29" s="412"/>
      <c r="B29" s="412"/>
      <c r="C29" s="412"/>
      <c r="D29" s="413" t="s">
        <v>1162</v>
      </c>
      <c r="E29" s="412" t="s">
        <v>1163</v>
      </c>
      <c r="F29" s="414"/>
      <c r="G29" s="414"/>
      <c r="H29" s="414">
        <v>1</v>
      </c>
      <c r="I29" s="414"/>
      <c r="J29" s="414"/>
      <c r="K29" s="414">
        <v>1</v>
      </c>
      <c r="L29" s="414"/>
      <c r="M29" s="414"/>
      <c r="N29" s="414">
        <v>1</v>
      </c>
      <c r="O29" s="414"/>
      <c r="P29" s="414"/>
      <c r="Q29" s="414">
        <v>1</v>
      </c>
      <c r="R29" s="415">
        <f t="shared" si="0"/>
        <v>4</v>
      </c>
      <c r="S29" s="411" t="s">
        <v>953</v>
      </c>
      <c r="T29" s="411" t="s">
        <v>949</v>
      </c>
      <c r="U29" s="411" t="s">
        <v>1123</v>
      </c>
      <c r="V29" s="411" t="s">
        <v>1126</v>
      </c>
      <c r="W29" s="278" t="s">
        <v>1729</v>
      </c>
    </row>
    <row r="30" spans="1:66" s="403" customFormat="1" ht="62.25" customHeight="1" x14ac:dyDescent="0.2">
      <c r="A30" s="281"/>
      <c r="B30" s="281"/>
      <c r="C30" s="405"/>
      <c r="D30" s="404" t="s">
        <v>1164</v>
      </c>
      <c r="E30" s="417" t="s">
        <v>1165</v>
      </c>
      <c r="F30" s="432"/>
      <c r="G30" s="432"/>
      <c r="H30" s="409"/>
      <c r="I30" s="409"/>
      <c r="J30" s="409"/>
      <c r="K30" s="409"/>
      <c r="L30" s="409">
        <v>1</v>
      </c>
      <c r="M30" s="409"/>
      <c r="N30" s="409"/>
      <c r="O30" s="409"/>
      <c r="P30" s="409"/>
      <c r="Q30" s="409"/>
      <c r="R30" s="408">
        <f t="shared" si="0"/>
        <v>1</v>
      </c>
      <c r="S30" s="278" t="s">
        <v>951</v>
      </c>
      <c r="T30" s="278" t="s">
        <v>949</v>
      </c>
      <c r="U30" s="418"/>
      <c r="V30" s="410" t="s">
        <v>1166</v>
      </c>
      <c r="W30" s="278"/>
      <c r="X30" s="401"/>
      <c r="Y30" s="401"/>
      <c r="Z30" s="401"/>
      <c r="AA30" s="401"/>
      <c r="AB30" s="401"/>
      <c r="AC30" s="401"/>
      <c r="AD30" s="401"/>
      <c r="AE30" s="401"/>
      <c r="AF30" s="402"/>
      <c r="AG30" s="402"/>
      <c r="AH30" s="402"/>
      <c r="AI30" s="402"/>
      <c r="AJ30" s="402"/>
      <c r="AK30" s="402"/>
      <c r="AL30" s="402"/>
      <c r="AM30" s="402"/>
      <c r="AN30" s="402"/>
      <c r="AO30" s="402"/>
      <c r="AP30" s="402"/>
      <c r="AQ30" s="402"/>
      <c r="AR30" s="402"/>
      <c r="AS30" s="402"/>
      <c r="AT30" s="402"/>
      <c r="AU30" s="402"/>
      <c r="AV30" s="402"/>
      <c r="AW30" s="402"/>
      <c r="AX30" s="402"/>
      <c r="AY30" s="402"/>
      <c r="AZ30" s="402"/>
      <c r="BA30" s="402"/>
      <c r="BB30" s="402"/>
      <c r="BC30" s="402"/>
      <c r="BD30" s="402"/>
      <c r="BE30" s="402"/>
      <c r="BF30" s="402"/>
      <c r="BG30" s="402"/>
      <c r="BH30" s="402"/>
      <c r="BI30" s="402"/>
      <c r="BJ30" s="402"/>
      <c r="BK30" s="402"/>
      <c r="BL30" s="402"/>
      <c r="BM30" s="402"/>
      <c r="BN30" s="402"/>
    </row>
    <row r="31" spans="1:66" s="403" customFormat="1" ht="48" x14ac:dyDescent="0.2">
      <c r="A31" s="281"/>
      <c r="B31" s="281"/>
      <c r="C31" s="405" t="s">
        <v>1167</v>
      </c>
      <c r="D31" s="404" t="s">
        <v>1168</v>
      </c>
      <c r="E31" s="405" t="s">
        <v>1169</v>
      </c>
      <c r="F31" s="414"/>
      <c r="G31" s="414"/>
      <c r="H31" s="407">
        <v>1</v>
      </c>
      <c r="I31" s="407"/>
      <c r="J31" s="407"/>
      <c r="K31" s="407">
        <v>1</v>
      </c>
      <c r="L31" s="407"/>
      <c r="M31" s="407"/>
      <c r="N31" s="407">
        <v>1</v>
      </c>
      <c r="O31" s="407"/>
      <c r="P31" s="407"/>
      <c r="Q31" s="407">
        <v>1</v>
      </c>
      <c r="R31" s="408">
        <f t="shared" si="0"/>
        <v>4</v>
      </c>
      <c r="S31" s="278" t="s">
        <v>949</v>
      </c>
      <c r="T31" s="278"/>
      <c r="U31" s="278" t="s">
        <v>1170</v>
      </c>
      <c r="V31" s="278" t="s">
        <v>1171</v>
      </c>
      <c r="W31" s="410"/>
      <c r="X31" s="401"/>
      <c r="Y31" s="401"/>
      <c r="Z31" s="401"/>
      <c r="AA31" s="401"/>
      <c r="AB31" s="401"/>
      <c r="AC31" s="401"/>
      <c r="AD31" s="401"/>
      <c r="AE31" s="401"/>
      <c r="AF31" s="402"/>
      <c r="AG31" s="402"/>
      <c r="AH31" s="402"/>
      <c r="AI31" s="402"/>
      <c r="AJ31" s="402"/>
      <c r="AK31" s="402"/>
      <c r="AL31" s="402"/>
      <c r="AM31" s="402"/>
      <c r="AN31" s="402"/>
      <c r="AO31" s="402"/>
      <c r="AP31" s="402"/>
      <c r="AQ31" s="402"/>
      <c r="AR31" s="402"/>
      <c r="AS31" s="402"/>
      <c r="AT31" s="402"/>
      <c r="AU31" s="402"/>
      <c r="AV31" s="402"/>
      <c r="AW31" s="402"/>
      <c r="AX31" s="402"/>
      <c r="AY31" s="402"/>
      <c r="AZ31" s="402"/>
      <c r="BA31" s="402"/>
      <c r="BB31" s="402"/>
      <c r="BC31" s="402"/>
      <c r="BD31" s="402"/>
      <c r="BE31" s="402"/>
      <c r="BF31" s="402"/>
      <c r="BG31" s="402"/>
      <c r="BH31" s="402"/>
      <c r="BI31" s="402"/>
      <c r="BJ31" s="402"/>
      <c r="BK31" s="402"/>
      <c r="BL31" s="402"/>
      <c r="BM31" s="402"/>
      <c r="BN31" s="402"/>
    </row>
    <row r="32" spans="1:66" s="403" customFormat="1" ht="60" x14ac:dyDescent="0.2">
      <c r="A32" s="281"/>
      <c r="B32" s="281"/>
      <c r="C32" s="405" t="s">
        <v>1172</v>
      </c>
      <c r="D32" s="404" t="s">
        <v>1173</v>
      </c>
      <c r="E32" s="405" t="s">
        <v>1174</v>
      </c>
      <c r="F32" s="414"/>
      <c r="G32" s="414"/>
      <c r="H32" s="407">
        <v>1</v>
      </c>
      <c r="I32" s="407"/>
      <c r="J32" s="407"/>
      <c r="K32" s="407">
        <v>1</v>
      </c>
      <c r="L32" s="407"/>
      <c r="M32" s="407"/>
      <c r="N32" s="407">
        <v>1</v>
      </c>
      <c r="O32" s="407"/>
      <c r="P32" s="407"/>
      <c r="Q32" s="407">
        <v>1</v>
      </c>
      <c r="R32" s="408">
        <f t="shared" si="0"/>
        <v>4</v>
      </c>
      <c r="S32" s="278" t="s">
        <v>953</v>
      </c>
      <c r="T32" s="278" t="s">
        <v>949</v>
      </c>
      <c r="U32" s="278" t="s">
        <v>1123</v>
      </c>
      <c r="V32" s="405" t="s">
        <v>1738</v>
      </c>
      <c r="W32" s="278" t="s">
        <v>1729</v>
      </c>
      <c r="X32" s="401"/>
      <c r="Y32" s="401"/>
      <c r="Z32" s="401"/>
      <c r="AA32" s="401"/>
      <c r="AB32" s="401"/>
      <c r="AC32" s="401"/>
      <c r="AD32" s="401"/>
      <c r="AE32" s="401"/>
      <c r="AF32" s="402"/>
      <c r="AG32" s="402"/>
      <c r="AH32" s="402"/>
      <c r="AI32" s="402"/>
      <c r="AJ32" s="402"/>
      <c r="AK32" s="402"/>
      <c r="AL32" s="402"/>
      <c r="AM32" s="402"/>
      <c r="AN32" s="402"/>
      <c r="AO32" s="402"/>
      <c r="AP32" s="402"/>
      <c r="AQ32" s="402"/>
      <c r="AR32" s="402"/>
      <c r="AS32" s="402"/>
      <c r="AT32" s="402"/>
      <c r="AU32" s="402"/>
      <c r="AV32" s="402"/>
      <c r="AW32" s="402"/>
      <c r="AX32" s="402"/>
      <c r="AY32" s="402"/>
      <c r="AZ32" s="402"/>
      <c r="BA32" s="402"/>
      <c r="BB32" s="402"/>
      <c r="BC32" s="402"/>
      <c r="BD32" s="402"/>
      <c r="BE32" s="402"/>
      <c r="BF32" s="402"/>
      <c r="BG32" s="402"/>
      <c r="BH32" s="402"/>
      <c r="BI32" s="402"/>
      <c r="BJ32" s="402"/>
      <c r="BK32" s="402"/>
      <c r="BL32" s="402"/>
      <c r="BM32" s="402"/>
      <c r="BN32" s="402"/>
    </row>
    <row r="33" spans="1:66" s="403" customFormat="1" ht="89.25" customHeight="1" x14ac:dyDescent="0.2">
      <c r="A33" s="281"/>
      <c r="B33" s="281"/>
      <c r="C33" s="405"/>
      <c r="D33" s="404" t="s">
        <v>1175</v>
      </c>
      <c r="E33" s="405" t="s">
        <v>1176</v>
      </c>
      <c r="F33" s="414"/>
      <c r="G33" s="414"/>
      <c r="H33" s="407"/>
      <c r="I33" s="407">
        <v>1</v>
      </c>
      <c r="J33" s="407"/>
      <c r="K33" s="407"/>
      <c r="L33" s="407"/>
      <c r="M33" s="407">
        <v>1</v>
      </c>
      <c r="N33" s="407"/>
      <c r="O33" s="407"/>
      <c r="P33" s="407"/>
      <c r="Q33" s="407">
        <v>1</v>
      </c>
      <c r="R33" s="408">
        <f t="shared" si="0"/>
        <v>3</v>
      </c>
      <c r="S33" s="278" t="s">
        <v>958</v>
      </c>
      <c r="T33" s="278"/>
      <c r="U33" s="278"/>
      <c r="V33" s="405" t="s">
        <v>1177</v>
      </c>
      <c r="W33" s="410"/>
      <c r="X33" s="401"/>
      <c r="Y33" s="401"/>
      <c r="Z33" s="401"/>
      <c r="AA33" s="401"/>
      <c r="AB33" s="401"/>
      <c r="AC33" s="401"/>
      <c r="AD33" s="401"/>
      <c r="AE33" s="401"/>
      <c r="AF33" s="402"/>
      <c r="AG33" s="402"/>
      <c r="AH33" s="402"/>
      <c r="AI33" s="402"/>
      <c r="AJ33" s="402"/>
      <c r="AK33" s="402"/>
      <c r="AL33" s="402"/>
      <c r="AM33" s="402"/>
      <c r="AN33" s="402"/>
      <c r="AO33" s="402"/>
      <c r="AP33" s="402"/>
      <c r="AQ33" s="402"/>
      <c r="AR33" s="402"/>
      <c r="AS33" s="402"/>
      <c r="AT33" s="402"/>
      <c r="AU33" s="402"/>
      <c r="AV33" s="402"/>
      <c r="AW33" s="402"/>
      <c r="AX33" s="402"/>
      <c r="AY33" s="402"/>
      <c r="AZ33" s="402"/>
      <c r="BA33" s="402"/>
      <c r="BB33" s="402"/>
      <c r="BC33" s="402"/>
      <c r="BD33" s="402"/>
      <c r="BE33" s="402"/>
      <c r="BF33" s="402"/>
      <c r="BG33" s="402"/>
      <c r="BH33" s="402"/>
      <c r="BI33" s="402"/>
      <c r="BJ33" s="402"/>
      <c r="BK33" s="402"/>
      <c r="BL33" s="402"/>
      <c r="BM33" s="402"/>
      <c r="BN33" s="402"/>
    </row>
    <row r="34" spans="1:66" s="401" customFormat="1" ht="99" customHeight="1" x14ac:dyDescent="0.2">
      <c r="A34" s="405"/>
      <c r="B34" s="405"/>
      <c r="C34" s="405"/>
      <c r="D34" s="404" t="s">
        <v>1178</v>
      </c>
      <c r="E34" s="405" t="s">
        <v>1179</v>
      </c>
      <c r="F34" s="432">
        <v>1</v>
      </c>
      <c r="G34" s="432">
        <v>1</v>
      </c>
      <c r="H34" s="409">
        <v>1</v>
      </c>
      <c r="I34" s="409">
        <v>1</v>
      </c>
      <c r="J34" s="409">
        <v>1</v>
      </c>
      <c r="K34" s="409">
        <v>1</v>
      </c>
      <c r="L34" s="409">
        <v>1</v>
      </c>
      <c r="M34" s="409">
        <v>1</v>
      </c>
      <c r="N34" s="409">
        <v>1</v>
      </c>
      <c r="O34" s="409">
        <v>1</v>
      </c>
      <c r="P34" s="409">
        <v>1</v>
      </c>
      <c r="Q34" s="409">
        <v>1</v>
      </c>
      <c r="R34" s="408">
        <f t="shared" si="0"/>
        <v>12</v>
      </c>
      <c r="S34" s="278" t="s">
        <v>958</v>
      </c>
      <c r="T34" s="278"/>
      <c r="U34" s="278" t="s">
        <v>1119</v>
      </c>
      <c r="V34" s="412" t="s">
        <v>1132</v>
      </c>
      <c r="W34" s="278" t="s">
        <v>1180</v>
      </c>
    </row>
    <row r="35" spans="1:66" s="401" customFormat="1" ht="99.75" customHeight="1" x14ac:dyDescent="0.2">
      <c r="A35" s="405"/>
      <c r="B35" s="405"/>
      <c r="C35" s="405" t="s">
        <v>1181</v>
      </c>
      <c r="D35" s="404" t="s">
        <v>1182</v>
      </c>
      <c r="E35" s="405" t="s">
        <v>1183</v>
      </c>
      <c r="F35" s="432">
        <v>1</v>
      </c>
      <c r="G35" s="432">
        <v>1</v>
      </c>
      <c r="H35" s="409">
        <v>1</v>
      </c>
      <c r="I35" s="409">
        <v>1</v>
      </c>
      <c r="J35" s="409">
        <v>1</v>
      </c>
      <c r="K35" s="409">
        <v>1</v>
      </c>
      <c r="L35" s="409">
        <v>1</v>
      </c>
      <c r="M35" s="409">
        <v>1</v>
      </c>
      <c r="N35" s="409">
        <v>1</v>
      </c>
      <c r="O35" s="409">
        <v>1</v>
      </c>
      <c r="P35" s="409">
        <v>1</v>
      </c>
      <c r="Q35" s="409">
        <v>1</v>
      </c>
      <c r="R35" s="408">
        <f t="shared" si="0"/>
        <v>12</v>
      </c>
      <c r="S35" s="278" t="s">
        <v>958</v>
      </c>
      <c r="T35" s="278"/>
      <c r="U35" s="278" t="s">
        <v>1184</v>
      </c>
      <c r="V35" s="412" t="s">
        <v>1150</v>
      </c>
      <c r="W35" s="278" t="s">
        <v>1180</v>
      </c>
    </row>
    <row r="36" spans="1:66" s="401" customFormat="1" ht="96.75" customHeight="1" x14ac:dyDescent="0.2">
      <c r="A36" s="405"/>
      <c r="B36" s="405"/>
      <c r="C36" s="405" t="s">
        <v>1185</v>
      </c>
      <c r="D36" s="404" t="s">
        <v>1186</v>
      </c>
      <c r="E36" s="405" t="s">
        <v>1187</v>
      </c>
      <c r="F36" s="432">
        <v>1</v>
      </c>
      <c r="G36" s="432">
        <v>1</v>
      </c>
      <c r="H36" s="409">
        <v>1</v>
      </c>
      <c r="I36" s="409">
        <v>1</v>
      </c>
      <c r="J36" s="409">
        <v>1</v>
      </c>
      <c r="K36" s="409">
        <v>1</v>
      </c>
      <c r="L36" s="409">
        <v>1</v>
      </c>
      <c r="M36" s="409">
        <v>1</v>
      </c>
      <c r="N36" s="409">
        <v>1</v>
      </c>
      <c r="O36" s="409">
        <v>1</v>
      </c>
      <c r="P36" s="409">
        <v>1</v>
      </c>
      <c r="Q36" s="409">
        <v>1</v>
      </c>
      <c r="R36" s="408">
        <f t="shared" si="0"/>
        <v>12</v>
      </c>
      <c r="S36" s="278" t="s">
        <v>958</v>
      </c>
      <c r="T36" s="278"/>
      <c r="U36" s="278" t="s">
        <v>1184</v>
      </c>
      <c r="V36" s="412" t="s">
        <v>1749</v>
      </c>
      <c r="W36" s="278" t="s">
        <v>1180</v>
      </c>
    </row>
    <row r="37" spans="1:66" s="401" customFormat="1" ht="136.15" customHeight="1" x14ac:dyDescent="0.2">
      <c r="A37" s="405" t="s">
        <v>1188</v>
      </c>
      <c r="B37" s="405" t="s">
        <v>1189</v>
      </c>
      <c r="C37" s="405" t="s">
        <v>1190</v>
      </c>
      <c r="D37" s="404" t="s">
        <v>1191</v>
      </c>
      <c r="E37" s="405" t="s">
        <v>1192</v>
      </c>
      <c r="F37" s="414">
        <v>1</v>
      </c>
      <c r="G37" s="414">
        <v>1</v>
      </c>
      <c r="H37" s="407">
        <v>1</v>
      </c>
      <c r="I37" s="407">
        <v>1</v>
      </c>
      <c r="J37" s="407">
        <v>1</v>
      </c>
      <c r="K37" s="407">
        <v>1</v>
      </c>
      <c r="L37" s="407">
        <v>1</v>
      </c>
      <c r="M37" s="407">
        <v>1</v>
      </c>
      <c r="N37" s="407">
        <v>1</v>
      </c>
      <c r="O37" s="407">
        <v>1</v>
      </c>
      <c r="P37" s="407">
        <v>1</v>
      </c>
      <c r="Q37" s="407">
        <v>1</v>
      </c>
      <c r="R37" s="408">
        <f t="shared" si="0"/>
        <v>12</v>
      </c>
      <c r="S37" s="278" t="s">
        <v>958</v>
      </c>
      <c r="T37" s="278"/>
      <c r="U37" s="278" t="s">
        <v>1184</v>
      </c>
      <c r="V37" s="412" t="s">
        <v>1150</v>
      </c>
      <c r="W37" s="278" t="s">
        <v>1180</v>
      </c>
    </row>
    <row r="38" spans="1:66" s="401" customFormat="1" ht="120" x14ac:dyDescent="0.2">
      <c r="A38" s="405"/>
      <c r="B38" s="405"/>
      <c r="C38" s="405" t="s">
        <v>1193</v>
      </c>
      <c r="D38" s="404" t="s">
        <v>1194</v>
      </c>
      <c r="E38" s="405" t="s">
        <v>1195</v>
      </c>
      <c r="F38" s="455"/>
      <c r="G38" s="455">
        <v>1</v>
      </c>
      <c r="H38" s="406">
        <v>1</v>
      </c>
      <c r="I38" s="406">
        <v>1</v>
      </c>
      <c r="J38" s="406">
        <v>1</v>
      </c>
      <c r="K38" s="406">
        <v>1</v>
      </c>
      <c r="L38" s="406">
        <v>1</v>
      </c>
      <c r="M38" s="406">
        <v>1</v>
      </c>
      <c r="N38" s="407">
        <v>1</v>
      </c>
      <c r="O38" s="407">
        <v>1</v>
      </c>
      <c r="P38" s="407"/>
      <c r="Q38" s="407"/>
      <c r="R38" s="408">
        <f t="shared" si="0"/>
        <v>9</v>
      </c>
      <c r="S38" s="278" t="s">
        <v>950</v>
      </c>
      <c r="T38" s="278" t="s">
        <v>958</v>
      </c>
      <c r="U38" s="278"/>
      <c r="V38" s="412" t="s">
        <v>1716</v>
      </c>
      <c r="W38" s="278" t="s">
        <v>1710</v>
      </c>
    </row>
    <row r="39" spans="1:66" s="401" customFormat="1" ht="117" customHeight="1" x14ac:dyDescent="0.2">
      <c r="A39" s="405"/>
      <c r="B39" s="278" t="s">
        <v>1196</v>
      </c>
      <c r="C39" s="278" t="s">
        <v>1197</v>
      </c>
      <c r="D39" s="279" t="s">
        <v>1198</v>
      </c>
      <c r="E39" s="419" t="s">
        <v>1674</v>
      </c>
      <c r="F39" s="456"/>
      <c r="G39" s="456"/>
      <c r="H39" s="420">
        <v>1</v>
      </c>
      <c r="I39" s="420"/>
      <c r="J39" s="420"/>
      <c r="K39" s="420">
        <v>1</v>
      </c>
      <c r="L39" s="420"/>
      <c r="M39" s="420"/>
      <c r="N39" s="421">
        <v>1</v>
      </c>
      <c r="O39" s="421"/>
      <c r="P39" s="421"/>
      <c r="Q39" s="421">
        <v>1</v>
      </c>
      <c r="R39" s="408">
        <f t="shared" si="0"/>
        <v>4</v>
      </c>
      <c r="S39" s="278" t="s">
        <v>958</v>
      </c>
      <c r="T39" s="278"/>
      <c r="U39" s="278"/>
      <c r="V39" s="280" t="s">
        <v>1199</v>
      </c>
      <c r="W39" s="278"/>
    </row>
    <row r="40" spans="1:66" s="401" customFormat="1" ht="66" customHeight="1" x14ac:dyDescent="0.2">
      <c r="A40" s="405"/>
      <c r="B40" s="278"/>
      <c r="C40" s="278"/>
      <c r="D40" s="279" t="s">
        <v>1200</v>
      </c>
      <c r="E40" s="419" t="s">
        <v>1675</v>
      </c>
      <c r="F40" s="456"/>
      <c r="G40" s="456"/>
      <c r="H40" s="420">
        <v>1</v>
      </c>
      <c r="I40" s="420"/>
      <c r="J40" s="420"/>
      <c r="K40" s="420">
        <v>1</v>
      </c>
      <c r="L40" s="420"/>
      <c r="M40" s="420"/>
      <c r="N40" s="421">
        <v>1</v>
      </c>
      <c r="O40" s="421"/>
      <c r="P40" s="421"/>
      <c r="Q40" s="421">
        <v>1</v>
      </c>
      <c r="R40" s="408">
        <f t="shared" si="0"/>
        <v>4</v>
      </c>
      <c r="S40" s="278" t="s">
        <v>1705</v>
      </c>
      <c r="T40" s="278" t="s">
        <v>11</v>
      </c>
      <c r="U40" s="278" t="s">
        <v>960</v>
      </c>
      <c r="V40" s="405" t="s">
        <v>1199</v>
      </c>
      <c r="W40" s="278"/>
    </row>
    <row r="41" spans="1:66" s="401" customFormat="1" ht="110.25" customHeight="1" x14ac:dyDescent="0.2">
      <c r="A41" s="405"/>
      <c r="B41" s="278"/>
      <c r="C41" s="278"/>
      <c r="D41" s="279" t="s">
        <v>1679</v>
      </c>
      <c r="E41" s="419" t="s">
        <v>1676</v>
      </c>
      <c r="F41" s="456"/>
      <c r="G41" s="456"/>
      <c r="H41" s="420">
        <v>1</v>
      </c>
      <c r="I41" s="420"/>
      <c r="J41" s="420">
        <v>1</v>
      </c>
      <c r="K41" s="420"/>
      <c r="L41" s="420"/>
      <c r="M41" s="420">
        <v>1</v>
      </c>
      <c r="N41" s="421"/>
      <c r="O41" s="421"/>
      <c r="P41" s="421">
        <v>1</v>
      </c>
      <c r="Q41" s="421"/>
      <c r="R41" s="408">
        <f t="shared" si="0"/>
        <v>4</v>
      </c>
      <c r="S41" s="278" t="s">
        <v>11</v>
      </c>
      <c r="T41" s="278"/>
      <c r="U41" s="386" t="s">
        <v>1704</v>
      </c>
      <c r="V41" s="453" t="s">
        <v>1201</v>
      </c>
      <c r="W41" s="281" t="s">
        <v>1682</v>
      </c>
    </row>
    <row r="42" spans="1:66" s="401" customFormat="1" ht="66" customHeight="1" x14ac:dyDescent="0.2">
      <c r="A42" s="405"/>
      <c r="B42" s="278"/>
      <c r="C42" s="278"/>
      <c r="D42" s="279" t="s">
        <v>1680</v>
      </c>
      <c r="E42" s="419" t="s">
        <v>1677</v>
      </c>
      <c r="F42" s="456"/>
      <c r="G42" s="456"/>
      <c r="H42" s="420">
        <v>1</v>
      </c>
      <c r="I42" s="420"/>
      <c r="J42" s="420"/>
      <c r="K42" s="420">
        <v>1</v>
      </c>
      <c r="L42" s="420"/>
      <c r="M42" s="420"/>
      <c r="N42" s="421">
        <v>1</v>
      </c>
      <c r="O42" s="421"/>
      <c r="P42" s="421"/>
      <c r="Q42" s="421">
        <v>1</v>
      </c>
      <c r="R42" s="408">
        <f t="shared" si="0"/>
        <v>4</v>
      </c>
      <c r="S42" s="278" t="s">
        <v>958</v>
      </c>
      <c r="T42" s="278"/>
      <c r="U42" s="278"/>
      <c r="V42" s="278" t="s">
        <v>1711</v>
      </c>
      <c r="W42" s="278"/>
    </row>
    <row r="43" spans="1:66" s="401" customFormat="1" ht="66" customHeight="1" x14ac:dyDescent="0.2">
      <c r="A43" s="405"/>
      <c r="B43" s="278"/>
      <c r="C43" s="278"/>
      <c r="D43" s="279" t="s">
        <v>1681</v>
      </c>
      <c r="E43" s="419" t="s">
        <v>1678</v>
      </c>
      <c r="F43" s="456"/>
      <c r="G43" s="456"/>
      <c r="H43" s="420"/>
      <c r="I43" s="420"/>
      <c r="J43" s="420">
        <v>1</v>
      </c>
      <c r="K43" s="420"/>
      <c r="L43" s="420"/>
      <c r="M43" s="420"/>
      <c r="N43" s="421"/>
      <c r="O43" s="421">
        <v>1</v>
      </c>
      <c r="P43" s="421"/>
      <c r="Q43" s="421"/>
      <c r="R43" s="408">
        <f t="shared" si="0"/>
        <v>2</v>
      </c>
      <c r="S43" s="278" t="s">
        <v>950</v>
      </c>
      <c r="T43" s="278" t="s">
        <v>952</v>
      </c>
      <c r="U43" s="278"/>
      <c r="V43" s="278" t="s">
        <v>1711</v>
      </c>
      <c r="W43" s="278"/>
    </row>
    <row r="44" spans="1:66" s="401" customFormat="1" ht="135" customHeight="1" x14ac:dyDescent="0.2">
      <c r="A44" s="405"/>
      <c r="B44" s="278" t="s">
        <v>1196</v>
      </c>
      <c r="C44" s="419" t="s">
        <v>1683</v>
      </c>
      <c r="D44" s="279" t="s">
        <v>1684</v>
      </c>
      <c r="E44" s="419" t="s">
        <v>1685</v>
      </c>
      <c r="F44" s="456"/>
      <c r="G44" s="456"/>
      <c r="H44" s="420">
        <v>1</v>
      </c>
      <c r="I44" s="420"/>
      <c r="J44" s="420"/>
      <c r="K44" s="420"/>
      <c r="L44" s="420"/>
      <c r="M44" s="420"/>
      <c r="N44" s="421"/>
      <c r="O44" s="421"/>
      <c r="P44" s="421"/>
      <c r="Q44" s="421"/>
      <c r="R44" s="408">
        <f t="shared" si="0"/>
        <v>1</v>
      </c>
      <c r="S44" s="278" t="s">
        <v>949</v>
      </c>
      <c r="T44" s="278"/>
      <c r="U44" s="419"/>
      <c r="V44" s="278" t="s">
        <v>1712</v>
      </c>
      <c r="W44" s="278"/>
    </row>
    <row r="45" spans="1:66" s="401" customFormat="1" ht="84.75" customHeight="1" x14ac:dyDescent="0.2">
      <c r="A45" s="405"/>
      <c r="B45" s="278"/>
      <c r="C45" s="419"/>
      <c r="D45" s="279" t="s">
        <v>1692</v>
      </c>
      <c r="E45" s="419" t="s">
        <v>1686</v>
      </c>
      <c r="F45" s="456"/>
      <c r="G45" s="456"/>
      <c r="H45" s="420">
        <v>1</v>
      </c>
      <c r="I45" s="420"/>
      <c r="J45" s="420"/>
      <c r="K45" s="420">
        <v>1</v>
      </c>
      <c r="L45" s="420"/>
      <c r="M45" s="420"/>
      <c r="N45" s="421">
        <v>1</v>
      </c>
      <c r="O45" s="421"/>
      <c r="P45" s="421"/>
      <c r="Q45" s="421"/>
      <c r="R45" s="408">
        <f t="shared" si="0"/>
        <v>3</v>
      </c>
      <c r="S45" s="278" t="s">
        <v>950</v>
      </c>
      <c r="T45" s="278" t="s">
        <v>959</v>
      </c>
      <c r="U45" s="278"/>
      <c r="V45" s="278" t="s">
        <v>1199</v>
      </c>
      <c r="W45" s="278"/>
    </row>
    <row r="46" spans="1:66" s="401" customFormat="1" ht="66" customHeight="1" x14ac:dyDescent="0.2">
      <c r="A46" s="405"/>
      <c r="B46" s="278"/>
      <c r="C46" s="419"/>
      <c r="D46" s="279" t="s">
        <v>1693</v>
      </c>
      <c r="E46" s="419" t="s">
        <v>1687</v>
      </c>
      <c r="F46" s="456"/>
      <c r="G46" s="456"/>
      <c r="H46" s="420"/>
      <c r="I46" s="420"/>
      <c r="J46" s="420"/>
      <c r="K46" s="420"/>
      <c r="L46" s="420"/>
      <c r="M46" s="420"/>
      <c r="N46" s="421"/>
      <c r="O46" s="421">
        <v>1</v>
      </c>
      <c r="P46" s="421"/>
      <c r="Q46" s="421"/>
      <c r="R46" s="408">
        <f t="shared" si="0"/>
        <v>1</v>
      </c>
      <c r="S46" s="278" t="s">
        <v>950</v>
      </c>
      <c r="T46" s="278" t="s">
        <v>949</v>
      </c>
      <c r="U46" s="278"/>
      <c r="V46" s="278" t="s">
        <v>1713</v>
      </c>
      <c r="W46" s="278" t="s">
        <v>1709</v>
      </c>
    </row>
    <row r="47" spans="1:66" s="401" customFormat="1" ht="66" customHeight="1" x14ac:dyDescent="0.2">
      <c r="A47" s="405"/>
      <c r="B47" s="278"/>
      <c r="C47" s="419"/>
      <c r="D47" s="279" t="s">
        <v>1694</v>
      </c>
      <c r="E47" s="419" t="s">
        <v>1688</v>
      </c>
      <c r="F47" s="456"/>
      <c r="G47" s="456"/>
      <c r="H47" s="420"/>
      <c r="I47" s="420"/>
      <c r="J47" s="420"/>
      <c r="K47" s="420"/>
      <c r="L47" s="420"/>
      <c r="M47" s="420"/>
      <c r="N47" s="421"/>
      <c r="O47" s="421"/>
      <c r="P47" s="421"/>
      <c r="Q47" s="421">
        <v>1</v>
      </c>
      <c r="R47" s="408">
        <f t="shared" si="0"/>
        <v>1</v>
      </c>
      <c r="S47" s="278" t="s">
        <v>950</v>
      </c>
      <c r="T47" s="278" t="s">
        <v>959</v>
      </c>
      <c r="U47" s="278"/>
      <c r="V47" s="278" t="s">
        <v>1199</v>
      </c>
      <c r="W47" s="278"/>
    </row>
    <row r="48" spans="1:66" s="401" customFormat="1" ht="66" customHeight="1" x14ac:dyDescent="0.2">
      <c r="A48" s="405"/>
      <c r="B48" s="278"/>
      <c r="C48" s="419"/>
      <c r="D48" s="279" t="s">
        <v>1695</v>
      </c>
      <c r="E48" s="422" t="s">
        <v>1689</v>
      </c>
      <c r="F48" s="457"/>
      <c r="G48" s="457"/>
      <c r="H48" s="423">
        <v>1</v>
      </c>
      <c r="I48" s="423"/>
      <c r="J48" s="423"/>
      <c r="K48" s="423"/>
      <c r="L48" s="423"/>
      <c r="M48" s="423"/>
      <c r="N48" s="421"/>
      <c r="O48" s="421"/>
      <c r="P48" s="421"/>
      <c r="Q48" s="421"/>
      <c r="R48" s="408">
        <f t="shared" si="0"/>
        <v>1</v>
      </c>
      <c r="S48" s="278" t="s">
        <v>950</v>
      </c>
      <c r="T48" s="278" t="s">
        <v>959</v>
      </c>
      <c r="U48" s="278"/>
      <c r="V48" s="278" t="s">
        <v>1199</v>
      </c>
      <c r="W48" s="278"/>
    </row>
    <row r="49" spans="1:66" s="401" customFormat="1" ht="90.75" customHeight="1" x14ac:dyDescent="0.2">
      <c r="A49" s="405"/>
      <c r="B49" s="278"/>
      <c r="C49" s="419"/>
      <c r="D49" s="279" t="s">
        <v>1696</v>
      </c>
      <c r="E49" s="419" t="s">
        <v>1690</v>
      </c>
      <c r="F49" s="456"/>
      <c r="G49" s="456"/>
      <c r="H49" s="420"/>
      <c r="I49" s="420"/>
      <c r="J49" s="420">
        <v>1</v>
      </c>
      <c r="K49" s="420"/>
      <c r="L49" s="420"/>
      <c r="M49" s="420"/>
      <c r="N49" s="421"/>
      <c r="O49" s="421"/>
      <c r="P49" s="421"/>
      <c r="Q49" s="421"/>
      <c r="R49" s="408">
        <f t="shared" si="0"/>
        <v>1</v>
      </c>
      <c r="S49" s="278" t="s">
        <v>950</v>
      </c>
      <c r="T49" s="278" t="s">
        <v>959</v>
      </c>
      <c r="U49" s="278"/>
      <c r="V49" s="278" t="s">
        <v>1199</v>
      </c>
      <c r="W49" s="278"/>
    </row>
    <row r="50" spans="1:66" s="401" customFormat="1" ht="66" customHeight="1" x14ac:dyDescent="0.2">
      <c r="A50" s="405"/>
      <c r="B50" s="278"/>
      <c r="C50" s="419"/>
      <c r="D50" s="279" t="s">
        <v>1697</v>
      </c>
      <c r="E50" s="419" t="s">
        <v>1691</v>
      </c>
      <c r="F50" s="456"/>
      <c r="G50" s="456"/>
      <c r="H50" s="420">
        <v>1</v>
      </c>
      <c r="I50" s="420"/>
      <c r="J50" s="420"/>
      <c r="K50" s="420"/>
      <c r="L50" s="420"/>
      <c r="M50" s="420"/>
      <c r="N50" s="421"/>
      <c r="O50" s="421"/>
      <c r="P50" s="421"/>
      <c r="Q50" s="421"/>
      <c r="R50" s="408">
        <f t="shared" si="0"/>
        <v>1</v>
      </c>
      <c r="S50" s="278" t="s">
        <v>950</v>
      </c>
      <c r="T50" s="278" t="s">
        <v>959</v>
      </c>
      <c r="U50" s="278"/>
      <c r="V50" s="278" t="s">
        <v>1199</v>
      </c>
      <c r="W50" s="278"/>
    </row>
    <row r="51" spans="1:66" s="401" customFormat="1" ht="66" customHeight="1" x14ac:dyDescent="0.2">
      <c r="A51" s="405"/>
      <c r="B51" s="424"/>
      <c r="C51" s="424" t="s">
        <v>1698</v>
      </c>
      <c r="D51" s="279" t="s">
        <v>1753</v>
      </c>
      <c r="E51" s="425" t="s">
        <v>1701</v>
      </c>
      <c r="F51" s="458"/>
      <c r="G51" s="458"/>
      <c r="H51" s="426"/>
      <c r="I51" s="426"/>
      <c r="J51" s="426"/>
      <c r="K51" s="426">
        <v>1</v>
      </c>
      <c r="L51" s="426">
        <v>1</v>
      </c>
      <c r="M51" s="426">
        <v>1</v>
      </c>
      <c r="N51" s="426">
        <v>1</v>
      </c>
      <c r="O51" s="426">
        <v>1</v>
      </c>
      <c r="P51" s="426">
        <v>1</v>
      </c>
      <c r="Q51" s="426">
        <v>1</v>
      </c>
      <c r="R51" s="408">
        <f t="shared" si="0"/>
        <v>7</v>
      </c>
      <c r="S51" s="278" t="s">
        <v>1702</v>
      </c>
      <c r="T51" s="278"/>
      <c r="U51" s="278"/>
      <c r="V51" s="278" t="s">
        <v>1138</v>
      </c>
      <c r="W51" s="278"/>
    </row>
    <row r="52" spans="1:66" s="401" customFormat="1" ht="66" customHeight="1" x14ac:dyDescent="0.2">
      <c r="A52" s="405"/>
      <c r="B52" s="427"/>
      <c r="C52" s="419"/>
      <c r="D52" s="279" t="s">
        <v>1754</v>
      </c>
      <c r="E52" s="425" t="s">
        <v>1699</v>
      </c>
      <c r="F52" s="458"/>
      <c r="G52" s="458"/>
      <c r="H52" s="426">
        <v>1</v>
      </c>
      <c r="I52" s="426"/>
      <c r="J52" s="426"/>
      <c r="K52" s="426">
        <v>1</v>
      </c>
      <c r="L52" s="426"/>
      <c r="M52" s="426"/>
      <c r="N52" s="426">
        <v>1</v>
      </c>
      <c r="O52" s="426"/>
      <c r="P52" s="426"/>
      <c r="Q52" s="426">
        <v>1</v>
      </c>
      <c r="R52" s="408">
        <f t="shared" si="0"/>
        <v>4</v>
      </c>
      <c r="S52" s="278" t="s">
        <v>949</v>
      </c>
      <c r="T52" s="278"/>
      <c r="U52" s="278"/>
      <c r="V52" s="278" t="s">
        <v>1138</v>
      </c>
      <c r="W52" s="278"/>
    </row>
    <row r="53" spans="1:66" s="401" customFormat="1" ht="66" customHeight="1" x14ac:dyDescent="0.2">
      <c r="A53" s="405"/>
      <c r="B53" s="278"/>
      <c r="C53" s="419"/>
      <c r="D53" s="279" t="s">
        <v>1755</v>
      </c>
      <c r="E53" s="452" t="s">
        <v>1700</v>
      </c>
      <c r="F53" s="458"/>
      <c r="G53" s="458"/>
      <c r="H53" s="426"/>
      <c r="I53" s="426"/>
      <c r="J53" s="426">
        <v>1</v>
      </c>
      <c r="K53" s="426"/>
      <c r="L53" s="426"/>
      <c r="M53" s="426"/>
      <c r="N53" s="428"/>
      <c r="O53" s="428">
        <v>1</v>
      </c>
      <c r="P53" s="428"/>
      <c r="Q53" s="428"/>
      <c r="R53" s="408">
        <f t="shared" si="0"/>
        <v>2</v>
      </c>
      <c r="S53" s="278" t="s">
        <v>953</v>
      </c>
      <c r="T53" s="278" t="s">
        <v>949</v>
      </c>
      <c r="U53" s="278"/>
      <c r="V53" s="278" t="s">
        <v>1730</v>
      </c>
      <c r="W53" s="278"/>
    </row>
    <row r="54" spans="1:66" s="401" customFormat="1" ht="135" customHeight="1" x14ac:dyDescent="0.2">
      <c r="A54" s="405" t="s">
        <v>996</v>
      </c>
      <c r="B54" s="405" t="s">
        <v>1202</v>
      </c>
      <c r="C54" s="405" t="s">
        <v>1203</v>
      </c>
      <c r="D54" s="404" t="s">
        <v>1204</v>
      </c>
      <c r="E54" s="405" t="s">
        <v>1205</v>
      </c>
      <c r="F54" s="413"/>
      <c r="G54" s="413"/>
      <c r="H54" s="404">
        <v>1</v>
      </c>
      <c r="I54" s="404"/>
      <c r="J54" s="404"/>
      <c r="K54" s="404"/>
      <c r="L54" s="404"/>
      <c r="M54" s="404"/>
      <c r="N54" s="409">
        <v>1</v>
      </c>
      <c r="O54" s="409"/>
      <c r="P54" s="409"/>
      <c r="Q54" s="409"/>
      <c r="R54" s="408">
        <f t="shared" si="0"/>
        <v>2</v>
      </c>
      <c r="S54" s="278" t="s">
        <v>11</v>
      </c>
      <c r="T54" s="278"/>
      <c r="U54" s="278" t="s">
        <v>1206</v>
      </c>
      <c r="V54" s="280" t="s">
        <v>1706</v>
      </c>
      <c r="W54" s="278" t="s">
        <v>1207</v>
      </c>
    </row>
    <row r="55" spans="1:66" s="403" customFormat="1" ht="90.75" customHeight="1" x14ac:dyDescent="0.2">
      <c r="A55" s="281"/>
      <c r="B55" s="281"/>
      <c r="C55" s="405"/>
      <c r="D55" s="404" t="s">
        <v>1208</v>
      </c>
      <c r="E55" s="405" t="s">
        <v>1209</v>
      </c>
      <c r="F55" s="413"/>
      <c r="G55" s="413"/>
      <c r="H55" s="404"/>
      <c r="I55" s="404">
        <v>1</v>
      </c>
      <c r="J55" s="404"/>
      <c r="K55" s="404"/>
      <c r="L55" s="404"/>
      <c r="M55" s="404"/>
      <c r="N55" s="409"/>
      <c r="O55" s="409">
        <v>1</v>
      </c>
      <c r="P55" s="409"/>
      <c r="Q55" s="409"/>
      <c r="R55" s="408">
        <f t="shared" si="0"/>
        <v>2</v>
      </c>
      <c r="S55" s="278" t="s">
        <v>11</v>
      </c>
      <c r="T55" s="278"/>
      <c r="U55" s="278" t="s">
        <v>1210</v>
      </c>
      <c r="V55" s="410" t="s">
        <v>1706</v>
      </c>
      <c r="W55" s="278" t="s">
        <v>1207</v>
      </c>
      <c r="X55" s="401"/>
      <c r="Y55" s="401"/>
      <c r="Z55" s="401"/>
      <c r="AA55" s="401"/>
      <c r="AB55" s="401"/>
      <c r="AC55" s="401"/>
      <c r="AD55" s="401"/>
      <c r="AE55" s="401"/>
      <c r="AF55" s="402"/>
      <c r="AG55" s="402"/>
      <c r="AH55" s="402"/>
      <c r="AI55" s="402"/>
      <c r="AJ55" s="402"/>
      <c r="AK55" s="402"/>
      <c r="AL55" s="402"/>
      <c r="AM55" s="402"/>
      <c r="AN55" s="402"/>
      <c r="AO55" s="402"/>
      <c r="AP55" s="402"/>
      <c r="AQ55" s="402"/>
      <c r="AR55" s="402"/>
      <c r="AS55" s="402"/>
      <c r="AT55" s="402"/>
      <c r="AU55" s="402"/>
      <c r="AV55" s="402"/>
      <c r="AW55" s="402"/>
      <c r="AX55" s="402"/>
      <c r="AY55" s="402"/>
      <c r="AZ55" s="402"/>
      <c r="BA55" s="402"/>
      <c r="BB55" s="402"/>
      <c r="BC55" s="402"/>
      <c r="BD55" s="402"/>
      <c r="BE55" s="402"/>
      <c r="BF55" s="402"/>
      <c r="BG55" s="402"/>
      <c r="BH55" s="402"/>
      <c r="BI55" s="402"/>
      <c r="BJ55" s="402"/>
      <c r="BK55" s="402"/>
      <c r="BL55" s="402"/>
      <c r="BM55" s="402"/>
      <c r="BN55" s="402"/>
    </row>
    <row r="56" spans="1:66" s="403" customFormat="1" ht="57.75" customHeight="1" x14ac:dyDescent="0.2">
      <c r="A56" s="281"/>
      <c r="B56" s="281"/>
      <c r="C56" s="405"/>
      <c r="D56" s="404" t="s">
        <v>1211</v>
      </c>
      <c r="E56" s="405" t="s">
        <v>1212</v>
      </c>
      <c r="F56" s="413">
        <v>1</v>
      </c>
      <c r="G56" s="413">
        <v>1</v>
      </c>
      <c r="H56" s="404">
        <v>1</v>
      </c>
      <c r="I56" s="404">
        <v>1</v>
      </c>
      <c r="J56" s="404">
        <v>1</v>
      </c>
      <c r="K56" s="404">
        <v>1</v>
      </c>
      <c r="L56" s="404">
        <v>1</v>
      </c>
      <c r="M56" s="404">
        <v>1</v>
      </c>
      <c r="N56" s="409">
        <v>1</v>
      </c>
      <c r="O56" s="409">
        <v>1</v>
      </c>
      <c r="P56" s="409">
        <v>1</v>
      </c>
      <c r="Q56" s="409">
        <v>1</v>
      </c>
      <c r="R56" s="408">
        <f t="shared" si="0"/>
        <v>12</v>
      </c>
      <c r="S56" s="278" t="s">
        <v>11</v>
      </c>
      <c r="T56" s="278"/>
      <c r="U56" s="278" t="s">
        <v>1213</v>
      </c>
      <c r="V56" s="278" t="s">
        <v>1214</v>
      </c>
      <c r="W56" s="278" t="s">
        <v>1215</v>
      </c>
      <c r="X56" s="401"/>
      <c r="Y56" s="401"/>
      <c r="Z56" s="401"/>
      <c r="AA56" s="401"/>
      <c r="AB56" s="401"/>
      <c r="AC56" s="401"/>
      <c r="AD56" s="401"/>
      <c r="AE56" s="401"/>
      <c r="AF56" s="402"/>
      <c r="AG56" s="402"/>
      <c r="AH56" s="402"/>
      <c r="AI56" s="402"/>
      <c r="AJ56" s="402"/>
      <c r="AK56" s="402"/>
      <c r="AL56" s="402"/>
      <c r="AM56" s="402"/>
      <c r="AN56" s="402"/>
      <c r="AO56" s="402"/>
      <c r="AP56" s="402"/>
      <c r="AQ56" s="402"/>
      <c r="AR56" s="402"/>
      <c r="AS56" s="402"/>
      <c r="AT56" s="402"/>
      <c r="AU56" s="402"/>
      <c r="AV56" s="402"/>
      <c r="AW56" s="402"/>
      <c r="AX56" s="402"/>
      <c r="AY56" s="402"/>
      <c r="AZ56" s="402"/>
      <c r="BA56" s="402"/>
      <c r="BB56" s="402"/>
      <c r="BC56" s="402"/>
      <c r="BD56" s="402"/>
      <c r="BE56" s="402"/>
      <c r="BF56" s="402"/>
      <c r="BG56" s="402"/>
      <c r="BH56" s="402"/>
      <c r="BI56" s="402"/>
      <c r="BJ56" s="402"/>
      <c r="BK56" s="402"/>
      <c r="BL56" s="402"/>
      <c r="BM56" s="402"/>
      <c r="BN56" s="402"/>
    </row>
    <row r="57" spans="1:66" s="403" customFormat="1" ht="66.75" customHeight="1" x14ac:dyDescent="0.2">
      <c r="A57" s="281"/>
      <c r="B57" s="281"/>
      <c r="C57" s="405"/>
      <c r="D57" s="404" t="s">
        <v>1216</v>
      </c>
      <c r="E57" s="405" t="s">
        <v>1217</v>
      </c>
      <c r="F57" s="413"/>
      <c r="G57" s="413"/>
      <c r="H57" s="404"/>
      <c r="I57" s="404"/>
      <c r="J57" s="404"/>
      <c r="K57" s="404">
        <v>1</v>
      </c>
      <c r="L57" s="404"/>
      <c r="M57" s="404"/>
      <c r="N57" s="409"/>
      <c r="O57" s="409"/>
      <c r="P57" s="409"/>
      <c r="Q57" s="409"/>
      <c r="R57" s="408">
        <f t="shared" si="0"/>
        <v>1</v>
      </c>
      <c r="S57" s="278" t="s">
        <v>953</v>
      </c>
      <c r="T57" s="278"/>
      <c r="U57" s="278" t="s">
        <v>1210</v>
      </c>
      <c r="V57" s="278" t="s">
        <v>1218</v>
      </c>
      <c r="W57" s="278" t="s">
        <v>1219</v>
      </c>
      <c r="X57" s="401"/>
      <c r="Y57" s="401"/>
      <c r="Z57" s="401"/>
      <c r="AA57" s="401"/>
      <c r="AB57" s="401"/>
      <c r="AC57" s="401"/>
      <c r="AD57" s="401"/>
      <c r="AE57" s="401"/>
      <c r="AF57" s="402"/>
      <c r="AG57" s="402"/>
      <c r="AH57" s="402"/>
      <c r="AI57" s="402"/>
      <c r="AJ57" s="402"/>
      <c r="AK57" s="402"/>
      <c r="AL57" s="402"/>
      <c r="AM57" s="402"/>
      <c r="AN57" s="402"/>
      <c r="AO57" s="402"/>
      <c r="AP57" s="402"/>
      <c r="AQ57" s="402"/>
      <c r="AR57" s="402"/>
      <c r="AS57" s="402"/>
      <c r="AT57" s="402"/>
      <c r="AU57" s="402"/>
      <c r="AV57" s="402"/>
      <c r="AW57" s="402"/>
      <c r="AX57" s="402"/>
      <c r="AY57" s="402"/>
      <c r="AZ57" s="402"/>
      <c r="BA57" s="402"/>
      <c r="BB57" s="402"/>
      <c r="BC57" s="402"/>
      <c r="BD57" s="402"/>
      <c r="BE57" s="402"/>
      <c r="BF57" s="402"/>
      <c r="BG57" s="402"/>
      <c r="BH57" s="402"/>
      <c r="BI57" s="402"/>
      <c r="BJ57" s="402"/>
      <c r="BK57" s="402"/>
      <c r="BL57" s="402"/>
      <c r="BM57" s="402"/>
      <c r="BN57" s="402"/>
    </row>
    <row r="58" spans="1:66" s="403" customFormat="1" ht="60" x14ac:dyDescent="0.2">
      <c r="A58" s="281"/>
      <c r="B58" s="281"/>
      <c r="C58" s="405"/>
      <c r="D58" s="404" t="s">
        <v>1220</v>
      </c>
      <c r="E58" s="405" t="s">
        <v>1221</v>
      </c>
      <c r="F58" s="413"/>
      <c r="G58" s="413"/>
      <c r="H58" s="404"/>
      <c r="I58" s="404"/>
      <c r="J58" s="404"/>
      <c r="K58" s="404"/>
      <c r="L58" s="404"/>
      <c r="M58" s="404"/>
      <c r="N58" s="409">
        <v>1</v>
      </c>
      <c r="O58" s="409"/>
      <c r="P58" s="409"/>
      <c r="Q58" s="409"/>
      <c r="R58" s="408">
        <f t="shared" si="0"/>
        <v>1</v>
      </c>
      <c r="S58" s="278" t="s">
        <v>11</v>
      </c>
      <c r="T58" s="278"/>
      <c r="U58" s="278" t="s">
        <v>1222</v>
      </c>
      <c r="V58" s="278" t="s">
        <v>1223</v>
      </c>
      <c r="W58" s="278" t="s">
        <v>1224</v>
      </c>
      <c r="X58" s="401"/>
      <c r="Y58" s="401"/>
      <c r="Z58" s="401"/>
      <c r="AA58" s="401"/>
      <c r="AB58" s="401"/>
      <c r="AC58" s="401"/>
      <c r="AD58" s="401"/>
      <c r="AE58" s="401"/>
      <c r="AF58" s="402"/>
      <c r="AG58" s="402"/>
      <c r="AH58" s="402"/>
      <c r="AI58" s="402"/>
      <c r="AJ58" s="402"/>
      <c r="AK58" s="402"/>
      <c r="AL58" s="402"/>
      <c r="AM58" s="402"/>
      <c r="AN58" s="402"/>
      <c r="AO58" s="402"/>
      <c r="AP58" s="402"/>
      <c r="AQ58" s="402"/>
      <c r="AR58" s="402"/>
      <c r="AS58" s="402"/>
      <c r="AT58" s="402"/>
      <c r="AU58" s="402"/>
      <c r="AV58" s="402"/>
      <c r="AW58" s="402"/>
      <c r="AX58" s="402"/>
      <c r="AY58" s="402"/>
      <c r="AZ58" s="402"/>
      <c r="BA58" s="402"/>
      <c r="BB58" s="402"/>
      <c r="BC58" s="402"/>
      <c r="BD58" s="402"/>
      <c r="BE58" s="402"/>
      <c r="BF58" s="402"/>
      <c r="BG58" s="402"/>
      <c r="BH58" s="402"/>
      <c r="BI58" s="402"/>
      <c r="BJ58" s="402"/>
      <c r="BK58" s="402"/>
      <c r="BL58" s="402"/>
      <c r="BM58" s="402"/>
      <c r="BN58" s="402"/>
    </row>
    <row r="59" spans="1:66" s="403" customFormat="1" ht="58.5" customHeight="1" x14ac:dyDescent="0.2">
      <c r="A59" s="281"/>
      <c r="B59" s="281"/>
      <c r="C59" s="405"/>
      <c r="D59" s="404" t="s">
        <v>1225</v>
      </c>
      <c r="E59" s="405" t="s">
        <v>1226</v>
      </c>
      <c r="F59" s="413"/>
      <c r="G59" s="413"/>
      <c r="H59" s="404">
        <v>1</v>
      </c>
      <c r="I59" s="404"/>
      <c r="J59" s="404"/>
      <c r="K59" s="404">
        <v>1</v>
      </c>
      <c r="L59" s="404"/>
      <c r="M59" s="404"/>
      <c r="N59" s="409">
        <v>1</v>
      </c>
      <c r="O59" s="409"/>
      <c r="P59" s="409"/>
      <c r="Q59" s="409"/>
      <c r="R59" s="408">
        <f t="shared" si="0"/>
        <v>3</v>
      </c>
      <c r="S59" s="278" t="s">
        <v>950</v>
      </c>
      <c r="T59" s="278" t="s">
        <v>949</v>
      </c>
      <c r="U59" s="278" t="s">
        <v>1227</v>
      </c>
      <c r="V59" s="278" t="s">
        <v>1214</v>
      </c>
      <c r="W59" s="278" t="s">
        <v>1750</v>
      </c>
      <c r="X59" s="401"/>
      <c r="Y59" s="401"/>
      <c r="Z59" s="401"/>
      <c r="AA59" s="401"/>
      <c r="AB59" s="401"/>
      <c r="AC59" s="401"/>
      <c r="AD59" s="401"/>
      <c r="AE59" s="401"/>
      <c r="AF59" s="402"/>
      <c r="AG59" s="402"/>
      <c r="AH59" s="402"/>
      <c r="AI59" s="402"/>
      <c r="AJ59" s="402"/>
      <c r="AK59" s="402"/>
      <c r="AL59" s="402"/>
      <c r="AM59" s="402"/>
      <c r="AN59" s="402"/>
      <c r="AO59" s="402"/>
      <c r="AP59" s="402"/>
      <c r="AQ59" s="402"/>
      <c r="AR59" s="402"/>
      <c r="AS59" s="402"/>
      <c r="AT59" s="402"/>
      <c r="AU59" s="402"/>
      <c r="AV59" s="402"/>
      <c r="AW59" s="402"/>
      <c r="AX59" s="402"/>
      <c r="AY59" s="402"/>
      <c r="AZ59" s="402"/>
      <c r="BA59" s="402"/>
      <c r="BB59" s="402"/>
      <c r="BC59" s="402"/>
      <c r="BD59" s="402"/>
      <c r="BE59" s="402"/>
      <c r="BF59" s="402"/>
      <c r="BG59" s="402"/>
      <c r="BH59" s="402"/>
      <c r="BI59" s="402"/>
      <c r="BJ59" s="402"/>
      <c r="BK59" s="402"/>
      <c r="BL59" s="402"/>
      <c r="BM59" s="402"/>
      <c r="BN59" s="402"/>
    </row>
    <row r="60" spans="1:66" s="403" customFormat="1" ht="59.25" customHeight="1" x14ac:dyDescent="0.2">
      <c r="A60" s="281"/>
      <c r="B60" s="281"/>
      <c r="C60" s="405"/>
      <c r="D60" s="404" t="s">
        <v>1228</v>
      </c>
      <c r="E60" s="405" t="s">
        <v>1229</v>
      </c>
      <c r="F60" s="413">
        <v>1</v>
      </c>
      <c r="G60" s="413">
        <v>1</v>
      </c>
      <c r="H60" s="404">
        <v>1</v>
      </c>
      <c r="I60" s="404">
        <v>1</v>
      </c>
      <c r="J60" s="404">
        <v>1</v>
      </c>
      <c r="K60" s="404">
        <v>1</v>
      </c>
      <c r="L60" s="404">
        <v>1</v>
      </c>
      <c r="M60" s="404">
        <v>1</v>
      </c>
      <c r="N60" s="409">
        <v>1</v>
      </c>
      <c r="O60" s="409">
        <v>1</v>
      </c>
      <c r="P60" s="409">
        <v>1</v>
      </c>
      <c r="Q60" s="409">
        <v>1</v>
      </c>
      <c r="R60" s="408">
        <f t="shared" si="0"/>
        <v>12</v>
      </c>
      <c r="S60" s="278" t="s">
        <v>11</v>
      </c>
      <c r="T60" s="278"/>
      <c r="U60" s="278" t="s">
        <v>1230</v>
      </c>
      <c r="V60" s="278" t="s">
        <v>1717</v>
      </c>
      <c r="W60" s="278" t="s">
        <v>1731</v>
      </c>
      <c r="X60" s="401"/>
      <c r="Y60" s="401"/>
      <c r="Z60" s="401"/>
      <c r="AA60" s="401"/>
      <c r="AB60" s="401"/>
      <c r="AC60" s="401"/>
      <c r="AD60" s="401"/>
      <c r="AE60" s="401"/>
      <c r="AF60" s="402"/>
      <c r="AG60" s="402"/>
      <c r="AH60" s="402"/>
      <c r="AI60" s="402"/>
      <c r="AJ60" s="402"/>
      <c r="AK60" s="402"/>
      <c r="AL60" s="402"/>
      <c r="AM60" s="402"/>
      <c r="AN60" s="402"/>
      <c r="AO60" s="402"/>
      <c r="AP60" s="402"/>
      <c r="AQ60" s="402"/>
      <c r="AR60" s="402"/>
      <c r="AS60" s="402"/>
      <c r="AT60" s="402"/>
      <c r="AU60" s="402"/>
      <c r="AV60" s="402"/>
      <c r="AW60" s="402"/>
      <c r="AX60" s="402"/>
      <c r="AY60" s="402"/>
      <c r="AZ60" s="402"/>
      <c r="BA60" s="402"/>
      <c r="BB60" s="402"/>
      <c r="BC60" s="402"/>
      <c r="BD60" s="402"/>
      <c r="BE60" s="402"/>
      <c r="BF60" s="402"/>
      <c r="BG60" s="402"/>
      <c r="BH60" s="402"/>
      <c r="BI60" s="402"/>
      <c r="BJ60" s="402"/>
      <c r="BK60" s="402"/>
      <c r="BL60" s="402"/>
      <c r="BM60" s="402"/>
      <c r="BN60" s="402"/>
    </row>
    <row r="61" spans="1:66" s="403" customFormat="1" ht="51" customHeight="1" x14ac:dyDescent="0.2">
      <c r="A61" s="281"/>
      <c r="B61" s="281"/>
      <c r="C61" s="405"/>
      <c r="D61" s="404" t="s">
        <v>1231</v>
      </c>
      <c r="E61" s="405" t="s">
        <v>1232</v>
      </c>
      <c r="F61" s="432">
        <v>1</v>
      </c>
      <c r="G61" s="432">
        <v>1</v>
      </c>
      <c r="H61" s="409">
        <v>1</v>
      </c>
      <c r="I61" s="409">
        <v>1</v>
      </c>
      <c r="J61" s="409">
        <v>1</v>
      </c>
      <c r="K61" s="409">
        <v>1</v>
      </c>
      <c r="L61" s="409">
        <v>1</v>
      </c>
      <c r="M61" s="409">
        <v>1</v>
      </c>
      <c r="N61" s="409">
        <v>1</v>
      </c>
      <c r="O61" s="409">
        <v>1</v>
      </c>
      <c r="P61" s="409">
        <v>1</v>
      </c>
      <c r="Q61" s="409">
        <v>1</v>
      </c>
      <c r="R61" s="408">
        <f t="shared" si="0"/>
        <v>12</v>
      </c>
      <c r="S61" s="278" t="s">
        <v>949</v>
      </c>
      <c r="T61" s="278"/>
      <c r="U61" s="278"/>
      <c r="V61" s="278" t="s">
        <v>1214</v>
      </c>
      <c r="W61" s="278" t="s">
        <v>1233</v>
      </c>
      <c r="X61" s="401"/>
      <c r="Y61" s="401"/>
      <c r="Z61" s="401"/>
      <c r="AA61" s="401"/>
      <c r="AB61" s="401"/>
      <c r="AC61" s="401"/>
      <c r="AD61" s="401"/>
      <c r="AE61" s="401"/>
      <c r="AF61" s="402"/>
      <c r="AG61" s="402"/>
      <c r="AH61" s="402"/>
      <c r="AI61" s="402"/>
      <c r="AJ61" s="402"/>
      <c r="AK61" s="402"/>
      <c r="AL61" s="402"/>
      <c r="AM61" s="402"/>
      <c r="AN61" s="402"/>
      <c r="AO61" s="402"/>
      <c r="AP61" s="402"/>
      <c r="AQ61" s="402"/>
      <c r="AR61" s="402"/>
      <c r="AS61" s="402"/>
      <c r="AT61" s="402"/>
      <c r="AU61" s="402"/>
      <c r="AV61" s="402"/>
      <c r="AW61" s="402"/>
      <c r="AX61" s="402"/>
      <c r="AY61" s="402"/>
      <c r="AZ61" s="402"/>
      <c r="BA61" s="402"/>
      <c r="BB61" s="402"/>
      <c r="BC61" s="402"/>
      <c r="BD61" s="402"/>
      <c r="BE61" s="402"/>
      <c r="BF61" s="402"/>
      <c r="BG61" s="402"/>
      <c r="BH61" s="402"/>
      <c r="BI61" s="402"/>
      <c r="BJ61" s="402"/>
      <c r="BK61" s="402"/>
      <c r="BL61" s="402"/>
      <c r="BM61" s="402"/>
      <c r="BN61" s="402"/>
    </row>
    <row r="62" spans="1:66" s="403" customFormat="1" ht="90.6" customHeight="1" x14ac:dyDescent="0.2">
      <c r="A62" s="281"/>
      <c r="B62" s="281"/>
      <c r="C62" s="405" t="s">
        <v>1234</v>
      </c>
      <c r="D62" s="404" t="s">
        <v>1235</v>
      </c>
      <c r="E62" s="405" t="s">
        <v>1236</v>
      </c>
      <c r="F62" s="413">
        <v>1</v>
      </c>
      <c r="G62" s="413">
        <v>1</v>
      </c>
      <c r="H62" s="404">
        <v>1</v>
      </c>
      <c r="I62" s="404">
        <v>1</v>
      </c>
      <c r="J62" s="404">
        <v>1</v>
      </c>
      <c r="K62" s="404">
        <v>1</v>
      </c>
      <c r="L62" s="404">
        <v>1</v>
      </c>
      <c r="M62" s="404">
        <v>1</v>
      </c>
      <c r="N62" s="409">
        <v>1</v>
      </c>
      <c r="O62" s="409">
        <v>1</v>
      </c>
      <c r="P62" s="409">
        <v>1</v>
      </c>
      <c r="Q62" s="409">
        <v>1</v>
      </c>
      <c r="R62" s="408">
        <f t="shared" si="0"/>
        <v>12</v>
      </c>
      <c r="S62" s="278" t="s">
        <v>959</v>
      </c>
      <c r="T62" s="278" t="s">
        <v>11</v>
      </c>
      <c r="U62" s="278" t="s">
        <v>1237</v>
      </c>
      <c r="V62" s="278" t="s">
        <v>1740</v>
      </c>
      <c r="W62" s="278"/>
      <c r="X62" s="401"/>
      <c r="Y62" s="401"/>
      <c r="Z62" s="401"/>
      <c r="AA62" s="401"/>
      <c r="AB62" s="401"/>
      <c r="AC62" s="401"/>
      <c r="AD62" s="401"/>
      <c r="AE62" s="401"/>
      <c r="AF62" s="402"/>
      <c r="AG62" s="402"/>
      <c r="AH62" s="402"/>
      <c r="AI62" s="402"/>
      <c r="AJ62" s="402"/>
      <c r="AK62" s="402"/>
      <c r="AL62" s="402"/>
      <c r="AM62" s="402"/>
      <c r="AN62" s="402"/>
      <c r="AO62" s="402"/>
      <c r="AP62" s="402"/>
      <c r="AQ62" s="402"/>
      <c r="AR62" s="402"/>
      <c r="AS62" s="402"/>
      <c r="AT62" s="402"/>
      <c r="AU62" s="402"/>
      <c r="AV62" s="402"/>
      <c r="AW62" s="402"/>
      <c r="AX62" s="402"/>
      <c r="AY62" s="402"/>
      <c r="AZ62" s="402"/>
      <c r="BA62" s="402"/>
      <c r="BB62" s="402"/>
      <c r="BC62" s="402"/>
      <c r="BD62" s="402"/>
      <c r="BE62" s="402"/>
      <c r="BF62" s="402"/>
      <c r="BG62" s="402"/>
      <c r="BH62" s="402"/>
      <c r="BI62" s="402"/>
      <c r="BJ62" s="402"/>
      <c r="BK62" s="402"/>
      <c r="BL62" s="402"/>
      <c r="BM62" s="402"/>
      <c r="BN62" s="402"/>
    </row>
    <row r="63" spans="1:66" s="403" customFormat="1" ht="82.5" customHeight="1" x14ac:dyDescent="0.2">
      <c r="A63" s="281"/>
      <c r="B63" s="281"/>
      <c r="C63" s="405"/>
      <c r="D63" s="404" t="s">
        <v>1238</v>
      </c>
      <c r="E63" s="405" t="s">
        <v>1239</v>
      </c>
      <c r="F63" s="413"/>
      <c r="G63" s="413"/>
      <c r="H63" s="404"/>
      <c r="I63" s="404">
        <v>1</v>
      </c>
      <c r="J63" s="404"/>
      <c r="K63" s="404"/>
      <c r="L63" s="404"/>
      <c r="M63" s="404"/>
      <c r="N63" s="409"/>
      <c r="O63" s="409"/>
      <c r="P63" s="409"/>
      <c r="Q63" s="409"/>
      <c r="R63" s="408">
        <f t="shared" si="0"/>
        <v>1</v>
      </c>
      <c r="S63" s="278" t="s">
        <v>959</v>
      </c>
      <c r="T63" s="278" t="s">
        <v>11</v>
      </c>
      <c r="U63" s="278" t="s">
        <v>1240</v>
      </c>
      <c r="V63" s="412" t="s">
        <v>1714</v>
      </c>
      <c r="W63" s="278"/>
      <c r="X63" s="401"/>
      <c r="Y63" s="401"/>
      <c r="Z63" s="401"/>
      <c r="AA63" s="401"/>
      <c r="AB63" s="401"/>
      <c r="AC63" s="401"/>
      <c r="AD63" s="401"/>
      <c r="AE63" s="401"/>
      <c r="AF63" s="402"/>
      <c r="AG63" s="402"/>
      <c r="AH63" s="402"/>
      <c r="AI63" s="402"/>
      <c r="AJ63" s="402"/>
      <c r="AK63" s="402"/>
      <c r="AL63" s="402"/>
      <c r="AM63" s="402"/>
      <c r="AN63" s="402"/>
      <c r="AO63" s="402"/>
      <c r="AP63" s="402"/>
      <c r="AQ63" s="402"/>
      <c r="AR63" s="402"/>
      <c r="AS63" s="402"/>
      <c r="AT63" s="402"/>
      <c r="AU63" s="402"/>
      <c r="AV63" s="402"/>
      <c r="AW63" s="402"/>
      <c r="AX63" s="402"/>
      <c r="AY63" s="402"/>
      <c r="AZ63" s="402"/>
      <c r="BA63" s="402"/>
      <c r="BB63" s="402"/>
      <c r="BC63" s="402"/>
      <c r="BD63" s="402"/>
      <c r="BE63" s="402"/>
      <c r="BF63" s="402"/>
      <c r="BG63" s="402"/>
      <c r="BH63" s="402"/>
      <c r="BI63" s="402"/>
      <c r="BJ63" s="402"/>
      <c r="BK63" s="402"/>
      <c r="BL63" s="402"/>
      <c r="BM63" s="402"/>
      <c r="BN63" s="402"/>
    </row>
    <row r="64" spans="1:66" s="403" customFormat="1" ht="111" customHeight="1" x14ac:dyDescent="0.2">
      <c r="A64" s="281"/>
      <c r="B64" s="281"/>
      <c r="C64" s="405"/>
      <c r="D64" s="404" t="s">
        <v>1242</v>
      </c>
      <c r="E64" s="405" t="s">
        <v>1243</v>
      </c>
      <c r="F64" s="413"/>
      <c r="G64" s="413"/>
      <c r="H64" s="404"/>
      <c r="I64" s="404">
        <v>1</v>
      </c>
      <c r="J64" s="404"/>
      <c r="K64" s="404"/>
      <c r="L64" s="404"/>
      <c r="M64" s="404"/>
      <c r="N64" s="409">
        <v>1</v>
      </c>
      <c r="O64" s="409"/>
      <c r="P64" s="409"/>
      <c r="Q64" s="409"/>
      <c r="R64" s="408">
        <f t="shared" si="0"/>
        <v>2</v>
      </c>
      <c r="S64" s="278" t="s">
        <v>950</v>
      </c>
      <c r="T64" s="278"/>
      <c r="U64" s="278"/>
      <c r="V64" s="412" t="s">
        <v>1714</v>
      </c>
      <c r="W64" s="278"/>
      <c r="X64" s="401"/>
      <c r="Y64" s="401"/>
      <c r="Z64" s="401"/>
      <c r="AA64" s="401"/>
      <c r="AB64" s="401"/>
      <c r="AC64" s="401"/>
      <c r="AD64" s="401"/>
      <c r="AE64" s="401"/>
      <c r="AF64" s="402"/>
      <c r="AG64" s="402"/>
      <c r="AH64" s="402"/>
      <c r="AI64" s="402"/>
      <c r="AJ64" s="402"/>
      <c r="AK64" s="402"/>
      <c r="AL64" s="402"/>
      <c r="AM64" s="402"/>
      <c r="AN64" s="402"/>
      <c r="AO64" s="402"/>
      <c r="AP64" s="402"/>
      <c r="AQ64" s="402"/>
      <c r="AR64" s="402"/>
      <c r="AS64" s="402"/>
      <c r="AT64" s="402"/>
      <c r="AU64" s="402"/>
      <c r="AV64" s="402"/>
      <c r="AW64" s="402"/>
      <c r="AX64" s="402"/>
      <c r="AY64" s="402"/>
      <c r="AZ64" s="402"/>
      <c r="BA64" s="402"/>
      <c r="BB64" s="402"/>
      <c r="BC64" s="402"/>
      <c r="BD64" s="402"/>
      <c r="BE64" s="402"/>
      <c r="BF64" s="402"/>
      <c r="BG64" s="402"/>
      <c r="BH64" s="402"/>
      <c r="BI64" s="402"/>
      <c r="BJ64" s="402"/>
      <c r="BK64" s="402"/>
      <c r="BL64" s="402"/>
      <c r="BM64" s="402"/>
      <c r="BN64" s="402"/>
    </row>
    <row r="65" spans="1:66" s="403" customFormat="1" ht="217.5" customHeight="1" x14ac:dyDescent="0.2">
      <c r="A65" s="281"/>
      <c r="B65" s="281"/>
      <c r="C65" s="405"/>
      <c r="D65" s="404" t="s">
        <v>1244</v>
      </c>
      <c r="E65" s="405" t="s">
        <v>1245</v>
      </c>
      <c r="F65" s="413"/>
      <c r="G65" s="413"/>
      <c r="H65" s="404"/>
      <c r="I65" s="404"/>
      <c r="J65" s="404">
        <v>1</v>
      </c>
      <c r="K65" s="404">
        <v>1</v>
      </c>
      <c r="L65" s="404"/>
      <c r="M65" s="404"/>
      <c r="N65" s="409">
        <v>1</v>
      </c>
      <c r="O65" s="409"/>
      <c r="P65" s="409"/>
      <c r="Q65" s="409">
        <v>1</v>
      </c>
      <c r="R65" s="408">
        <f t="shared" si="0"/>
        <v>4</v>
      </c>
      <c r="S65" s="278" t="s">
        <v>11</v>
      </c>
      <c r="T65" s="278"/>
      <c r="U65" s="278" t="s">
        <v>1246</v>
      </c>
      <c r="V65" s="405" t="s">
        <v>1740</v>
      </c>
      <c r="W65" s="278" t="s">
        <v>1247</v>
      </c>
      <c r="X65" s="401"/>
      <c r="Y65" s="401"/>
      <c r="Z65" s="401"/>
      <c r="AA65" s="401"/>
      <c r="AB65" s="401"/>
      <c r="AC65" s="401"/>
      <c r="AD65" s="401"/>
      <c r="AE65" s="401"/>
      <c r="AF65" s="402"/>
      <c r="AG65" s="402"/>
      <c r="AH65" s="402"/>
      <c r="AI65" s="402"/>
      <c r="AJ65" s="402"/>
      <c r="AK65" s="402"/>
      <c r="AL65" s="402"/>
      <c r="AM65" s="402"/>
      <c r="AN65" s="402"/>
      <c r="AO65" s="402"/>
      <c r="AP65" s="402"/>
      <c r="AQ65" s="402"/>
      <c r="AR65" s="402"/>
      <c r="AS65" s="402"/>
      <c r="AT65" s="402"/>
      <c r="AU65" s="402"/>
      <c r="AV65" s="402"/>
      <c r="AW65" s="402"/>
      <c r="AX65" s="402"/>
      <c r="AY65" s="402"/>
      <c r="AZ65" s="402"/>
      <c r="BA65" s="402"/>
      <c r="BB65" s="402"/>
      <c r="BC65" s="402"/>
      <c r="BD65" s="402"/>
      <c r="BE65" s="402"/>
      <c r="BF65" s="402"/>
      <c r="BG65" s="402"/>
      <c r="BH65" s="402"/>
      <c r="BI65" s="402"/>
      <c r="BJ65" s="402"/>
      <c r="BK65" s="402"/>
      <c r="BL65" s="402"/>
      <c r="BM65" s="402"/>
      <c r="BN65" s="402"/>
    </row>
    <row r="66" spans="1:66" s="403" customFormat="1" ht="109.5" customHeight="1" x14ac:dyDescent="0.2">
      <c r="A66" s="281"/>
      <c r="B66" s="281"/>
      <c r="C66" s="405"/>
      <c r="D66" s="404" t="s">
        <v>1248</v>
      </c>
      <c r="E66" s="405" t="s">
        <v>1249</v>
      </c>
      <c r="F66" s="413">
        <v>1</v>
      </c>
      <c r="G66" s="413">
        <v>1</v>
      </c>
      <c r="H66" s="404">
        <v>1</v>
      </c>
      <c r="I66" s="404">
        <v>1</v>
      </c>
      <c r="J66" s="404">
        <v>1</v>
      </c>
      <c r="K66" s="404">
        <v>1</v>
      </c>
      <c r="L66" s="404">
        <v>1</v>
      </c>
      <c r="M66" s="404">
        <v>1</v>
      </c>
      <c r="N66" s="409">
        <v>1</v>
      </c>
      <c r="O66" s="409">
        <v>1</v>
      </c>
      <c r="P66" s="409">
        <v>1</v>
      </c>
      <c r="Q66" s="409">
        <v>1</v>
      </c>
      <c r="R66" s="408">
        <f t="shared" si="0"/>
        <v>12</v>
      </c>
      <c r="S66" s="278" t="s">
        <v>11</v>
      </c>
      <c r="T66" s="278"/>
      <c r="U66" s="278" t="s">
        <v>1246</v>
      </c>
      <c r="V66" s="405" t="s">
        <v>1743</v>
      </c>
      <c r="W66" s="278" t="s">
        <v>1250</v>
      </c>
      <c r="X66" s="401"/>
      <c r="Y66" s="401"/>
      <c r="Z66" s="401"/>
      <c r="AA66" s="401"/>
      <c r="AB66" s="401"/>
      <c r="AC66" s="401"/>
      <c r="AD66" s="401"/>
      <c r="AE66" s="401"/>
      <c r="AF66" s="402"/>
      <c r="AG66" s="402"/>
      <c r="AH66" s="402"/>
      <c r="AI66" s="402"/>
      <c r="AJ66" s="402"/>
      <c r="AK66" s="402"/>
      <c r="AL66" s="402"/>
      <c r="AM66" s="402"/>
      <c r="AN66" s="402"/>
      <c r="AO66" s="402"/>
      <c r="AP66" s="402"/>
      <c r="AQ66" s="402"/>
      <c r="AR66" s="402"/>
      <c r="AS66" s="402"/>
      <c r="AT66" s="402"/>
      <c r="AU66" s="402"/>
      <c r="AV66" s="402"/>
      <c r="AW66" s="402"/>
      <c r="AX66" s="402"/>
      <c r="AY66" s="402"/>
      <c r="AZ66" s="402"/>
      <c r="BA66" s="402"/>
      <c r="BB66" s="402"/>
      <c r="BC66" s="402"/>
      <c r="BD66" s="402"/>
      <c r="BE66" s="402"/>
      <c r="BF66" s="402"/>
      <c r="BG66" s="402"/>
      <c r="BH66" s="402"/>
      <c r="BI66" s="402"/>
      <c r="BJ66" s="402"/>
      <c r="BK66" s="402"/>
      <c r="BL66" s="402"/>
      <c r="BM66" s="402"/>
      <c r="BN66" s="402"/>
    </row>
    <row r="67" spans="1:66" s="403" customFormat="1" ht="51.75" customHeight="1" x14ac:dyDescent="0.2">
      <c r="A67" s="281"/>
      <c r="B67" s="281"/>
      <c r="C67" s="405"/>
      <c r="D67" s="404" t="s">
        <v>1251</v>
      </c>
      <c r="E67" s="405" t="s">
        <v>1252</v>
      </c>
      <c r="F67" s="413">
        <v>1</v>
      </c>
      <c r="G67" s="413">
        <v>1</v>
      </c>
      <c r="H67" s="404">
        <v>1</v>
      </c>
      <c r="I67" s="404">
        <v>1</v>
      </c>
      <c r="J67" s="404">
        <v>1</v>
      </c>
      <c r="K67" s="404">
        <v>1</v>
      </c>
      <c r="L67" s="404">
        <v>1</v>
      </c>
      <c r="M67" s="404">
        <v>1</v>
      </c>
      <c r="N67" s="409">
        <v>1</v>
      </c>
      <c r="O67" s="409">
        <v>1</v>
      </c>
      <c r="P67" s="409">
        <v>1</v>
      </c>
      <c r="Q67" s="409">
        <v>1</v>
      </c>
      <c r="R67" s="408">
        <f t="shared" si="0"/>
        <v>12</v>
      </c>
      <c r="S67" s="278" t="s">
        <v>958</v>
      </c>
      <c r="T67" s="278"/>
      <c r="U67" s="278"/>
      <c r="V67" s="278" t="s">
        <v>1744</v>
      </c>
      <c r="W67" s="278"/>
      <c r="X67" s="401"/>
      <c r="Y67" s="401"/>
      <c r="Z67" s="401"/>
      <c r="AA67" s="401"/>
      <c r="AB67" s="401"/>
      <c r="AC67" s="401"/>
      <c r="AD67" s="401"/>
      <c r="AE67" s="401"/>
      <c r="AF67" s="402"/>
      <c r="AG67" s="402"/>
      <c r="AH67" s="402"/>
      <c r="AI67" s="402"/>
      <c r="AJ67" s="402"/>
      <c r="AK67" s="402"/>
      <c r="AL67" s="402"/>
      <c r="AM67" s="402"/>
      <c r="AN67" s="402"/>
      <c r="AO67" s="402"/>
      <c r="AP67" s="402"/>
      <c r="AQ67" s="402"/>
      <c r="AR67" s="402"/>
      <c r="AS67" s="402"/>
      <c r="AT67" s="402"/>
      <c r="AU67" s="402"/>
      <c r="AV67" s="402"/>
      <c r="AW67" s="402"/>
      <c r="AX67" s="402"/>
      <c r="AY67" s="402"/>
      <c r="AZ67" s="402"/>
      <c r="BA67" s="402"/>
      <c r="BB67" s="402"/>
      <c r="BC67" s="402"/>
      <c r="BD67" s="402"/>
      <c r="BE67" s="402"/>
      <c r="BF67" s="402"/>
      <c r="BG67" s="402"/>
      <c r="BH67" s="402"/>
      <c r="BI67" s="402"/>
      <c r="BJ67" s="402"/>
      <c r="BK67" s="402"/>
      <c r="BL67" s="402"/>
      <c r="BM67" s="402"/>
      <c r="BN67" s="402"/>
    </row>
    <row r="68" spans="1:66" s="403" customFormat="1" ht="75" customHeight="1" x14ac:dyDescent="0.2">
      <c r="A68" s="281"/>
      <c r="B68" s="281"/>
      <c r="C68" s="405"/>
      <c r="D68" s="404" t="s">
        <v>1253</v>
      </c>
      <c r="E68" s="405" t="s">
        <v>1254</v>
      </c>
      <c r="F68" s="413">
        <v>1</v>
      </c>
      <c r="G68" s="413">
        <v>1</v>
      </c>
      <c r="H68" s="404">
        <v>1</v>
      </c>
      <c r="I68" s="404">
        <v>1</v>
      </c>
      <c r="J68" s="404">
        <v>1</v>
      </c>
      <c r="K68" s="404">
        <v>1</v>
      </c>
      <c r="L68" s="404">
        <v>1</v>
      </c>
      <c r="M68" s="404">
        <v>1</v>
      </c>
      <c r="N68" s="409">
        <v>1</v>
      </c>
      <c r="O68" s="409">
        <v>1</v>
      </c>
      <c r="P68" s="409">
        <v>1</v>
      </c>
      <c r="Q68" s="409">
        <v>1</v>
      </c>
      <c r="R68" s="408">
        <f t="shared" si="0"/>
        <v>12</v>
      </c>
      <c r="S68" s="278" t="s">
        <v>958</v>
      </c>
      <c r="T68" s="278"/>
      <c r="U68" s="278"/>
      <c r="V68" s="278" t="s">
        <v>1732</v>
      </c>
      <c r="W68" s="278"/>
      <c r="X68" s="401"/>
      <c r="Y68" s="401"/>
      <c r="Z68" s="401"/>
      <c r="AA68" s="401"/>
      <c r="AB68" s="401"/>
      <c r="AC68" s="401"/>
      <c r="AD68" s="401"/>
      <c r="AE68" s="401"/>
      <c r="AF68" s="402"/>
      <c r="AG68" s="402"/>
      <c r="AH68" s="402"/>
      <c r="AI68" s="402"/>
      <c r="AJ68" s="402"/>
      <c r="AK68" s="402"/>
      <c r="AL68" s="402"/>
      <c r="AM68" s="402"/>
      <c r="AN68" s="402"/>
      <c r="AO68" s="402"/>
      <c r="AP68" s="402"/>
      <c r="AQ68" s="402"/>
      <c r="AR68" s="402"/>
      <c r="AS68" s="402"/>
      <c r="AT68" s="402"/>
      <c r="AU68" s="402"/>
      <c r="AV68" s="402"/>
      <c r="AW68" s="402"/>
      <c r="AX68" s="402"/>
      <c r="AY68" s="402"/>
      <c r="AZ68" s="402"/>
      <c r="BA68" s="402"/>
      <c r="BB68" s="402"/>
      <c r="BC68" s="402"/>
      <c r="BD68" s="402"/>
      <c r="BE68" s="402"/>
      <c r="BF68" s="402"/>
      <c r="BG68" s="402"/>
      <c r="BH68" s="402"/>
      <c r="BI68" s="402"/>
      <c r="BJ68" s="402"/>
      <c r="BK68" s="402"/>
      <c r="BL68" s="402"/>
      <c r="BM68" s="402"/>
      <c r="BN68" s="402"/>
    </row>
    <row r="69" spans="1:66" s="403" customFormat="1" ht="59.25" customHeight="1" x14ac:dyDescent="0.2">
      <c r="A69" s="281"/>
      <c r="B69" s="281"/>
      <c r="C69" s="405"/>
      <c r="D69" s="404" t="s">
        <v>1255</v>
      </c>
      <c r="E69" s="405" t="s">
        <v>1256</v>
      </c>
      <c r="F69" s="413"/>
      <c r="G69" s="413"/>
      <c r="H69" s="404"/>
      <c r="I69" s="404"/>
      <c r="J69" s="404"/>
      <c r="K69" s="404"/>
      <c r="L69" s="404">
        <v>1</v>
      </c>
      <c r="M69" s="404"/>
      <c r="N69" s="409"/>
      <c r="O69" s="409"/>
      <c r="P69" s="409"/>
      <c r="Q69" s="409">
        <v>1</v>
      </c>
      <c r="R69" s="408">
        <f t="shared" si="0"/>
        <v>2</v>
      </c>
      <c r="S69" s="278" t="s">
        <v>11</v>
      </c>
      <c r="T69" s="278"/>
      <c r="U69" s="278" t="s">
        <v>1246</v>
      </c>
      <c r="V69" s="278" t="s">
        <v>1740</v>
      </c>
      <c r="W69" s="278"/>
      <c r="X69" s="401"/>
      <c r="Y69" s="401"/>
      <c r="Z69" s="401"/>
      <c r="AA69" s="401"/>
      <c r="AB69" s="401"/>
      <c r="AC69" s="401"/>
      <c r="AD69" s="401"/>
      <c r="AE69" s="401"/>
      <c r="AF69" s="402"/>
      <c r="AG69" s="402"/>
      <c r="AH69" s="402"/>
      <c r="AI69" s="402"/>
      <c r="AJ69" s="402"/>
      <c r="AK69" s="402"/>
      <c r="AL69" s="402"/>
      <c r="AM69" s="402"/>
      <c r="AN69" s="402"/>
      <c r="AO69" s="402"/>
      <c r="AP69" s="402"/>
      <c r="AQ69" s="402"/>
      <c r="AR69" s="402"/>
      <c r="AS69" s="402"/>
      <c r="AT69" s="402"/>
      <c r="AU69" s="402"/>
      <c r="AV69" s="402"/>
      <c r="AW69" s="402"/>
      <c r="AX69" s="402"/>
      <c r="AY69" s="402"/>
      <c r="AZ69" s="402"/>
      <c r="BA69" s="402"/>
      <c r="BB69" s="402"/>
      <c r="BC69" s="402"/>
      <c r="BD69" s="402"/>
      <c r="BE69" s="402"/>
      <c r="BF69" s="402"/>
      <c r="BG69" s="402"/>
      <c r="BH69" s="402"/>
      <c r="BI69" s="402"/>
      <c r="BJ69" s="402"/>
      <c r="BK69" s="402"/>
      <c r="BL69" s="402"/>
      <c r="BM69" s="402"/>
      <c r="BN69" s="402"/>
    </row>
    <row r="70" spans="1:66" s="403" customFormat="1" ht="124.5" customHeight="1" x14ac:dyDescent="0.2">
      <c r="A70" s="281"/>
      <c r="B70" s="281"/>
      <c r="C70" s="405"/>
      <c r="D70" s="404" t="s">
        <v>1257</v>
      </c>
      <c r="E70" s="405" t="s">
        <v>1258</v>
      </c>
      <c r="F70" s="413"/>
      <c r="G70" s="413"/>
      <c r="H70" s="404"/>
      <c r="I70" s="404"/>
      <c r="J70" s="404"/>
      <c r="K70" s="404">
        <v>1</v>
      </c>
      <c r="L70" s="404"/>
      <c r="M70" s="404"/>
      <c r="N70" s="409"/>
      <c r="O70" s="409"/>
      <c r="P70" s="409">
        <v>1</v>
      </c>
      <c r="Q70" s="409"/>
      <c r="R70" s="408">
        <f t="shared" si="0"/>
        <v>2</v>
      </c>
      <c r="S70" s="278" t="s">
        <v>11</v>
      </c>
      <c r="T70" s="278"/>
      <c r="U70" s="278" t="s">
        <v>1259</v>
      </c>
      <c r="V70" s="405" t="s">
        <v>1740</v>
      </c>
      <c r="W70" s="278" t="s">
        <v>1247</v>
      </c>
      <c r="X70" s="401"/>
      <c r="Y70" s="401"/>
      <c r="Z70" s="401"/>
      <c r="AA70" s="401"/>
      <c r="AB70" s="401"/>
      <c r="AC70" s="401"/>
      <c r="AD70" s="401"/>
      <c r="AE70" s="401"/>
      <c r="AF70" s="402"/>
      <c r="AG70" s="402"/>
      <c r="AH70" s="402"/>
      <c r="AI70" s="402"/>
      <c r="AJ70" s="402"/>
      <c r="AK70" s="402"/>
      <c r="AL70" s="402"/>
      <c r="AM70" s="402"/>
      <c r="AN70" s="402"/>
      <c r="AO70" s="402"/>
      <c r="AP70" s="402"/>
      <c r="AQ70" s="402"/>
      <c r="AR70" s="402"/>
      <c r="AS70" s="402"/>
      <c r="AT70" s="402"/>
      <c r="AU70" s="402"/>
      <c r="AV70" s="402"/>
      <c r="AW70" s="402"/>
      <c r="AX70" s="402"/>
      <c r="AY70" s="402"/>
      <c r="AZ70" s="402"/>
      <c r="BA70" s="402"/>
      <c r="BB70" s="402"/>
      <c r="BC70" s="402"/>
      <c r="BD70" s="402"/>
      <c r="BE70" s="402"/>
      <c r="BF70" s="402"/>
      <c r="BG70" s="402"/>
      <c r="BH70" s="402"/>
      <c r="BI70" s="402"/>
      <c r="BJ70" s="402"/>
      <c r="BK70" s="402"/>
      <c r="BL70" s="402"/>
      <c r="BM70" s="402"/>
      <c r="BN70" s="402"/>
    </row>
    <row r="71" spans="1:66" s="403" customFormat="1" ht="60.75" customHeight="1" x14ac:dyDescent="0.2">
      <c r="A71" s="281"/>
      <c r="B71" s="281"/>
      <c r="C71" s="405"/>
      <c r="D71" s="404" t="s">
        <v>1260</v>
      </c>
      <c r="E71" s="405" t="s">
        <v>1261</v>
      </c>
      <c r="F71" s="413"/>
      <c r="G71" s="413"/>
      <c r="H71" s="404"/>
      <c r="I71" s="404"/>
      <c r="J71" s="404"/>
      <c r="K71" s="404"/>
      <c r="L71" s="404">
        <v>1</v>
      </c>
      <c r="M71" s="404"/>
      <c r="N71" s="409"/>
      <c r="O71" s="409"/>
      <c r="P71" s="409"/>
      <c r="Q71" s="409">
        <v>1</v>
      </c>
      <c r="R71" s="408">
        <f t="shared" si="0"/>
        <v>2</v>
      </c>
      <c r="S71" s="278" t="s">
        <v>949</v>
      </c>
      <c r="T71" s="278" t="s">
        <v>953</v>
      </c>
      <c r="U71" s="278"/>
      <c r="V71" s="411" t="s">
        <v>1740</v>
      </c>
      <c r="W71" s="278"/>
      <c r="X71" s="401"/>
      <c r="Y71" s="401"/>
      <c r="Z71" s="401"/>
      <c r="AA71" s="401"/>
      <c r="AB71" s="401"/>
      <c r="AC71" s="401"/>
      <c r="AD71" s="401"/>
      <c r="AE71" s="401"/>
      <c r="AF71" s="402"/>
      <c r="AG71" s="402"/>
      <c r="AH71" s="402"/>
      <c r="AI71" s="402"/>
      <c r="AJ71" s="402"/>
      <c r="AK71" s="402"/>
      <c r="AL71" s="402"/>
      <c r="AM71" s="402"/>
      <c r="AN71" s="402"/>
      <c r="AO71" s="402"/>
      <c r="AP71" s="402"/>
      <c r="AQ71" s="402"/>
      <c r="AR71" s="402"/>
      <c r="AS71" s="402"/>
      <c r="AT71" s="402"/>
      <c r="AU71" s="402"/>
      <c r="AV71" s="402"/>
      <c r="AW71" s="402"/>
      <c r="AX71" s="402"/>
      <c r="AY71" s="402"/>
      <c r="AZ71" s="402"/>
      <c r="BA71" s="402"/>
      <c r="BB71" s="402"/>
      <c r="BC71" s="402"/>
      <c r="BD71" s="402"/>
      <c r="BE71" s="402"/>
      <c r="BF71" s="402"/>
      <c r="BG71" s="402"/>
      <c r="BH71" s="402"/>
      <c r="BI71" s="402"/>
      <c r="BJ71" s="402"/>
      <c r="BK71" s="402"/>
      <c r="BL71" s="402"/>
      <c r="BM71" s="402"/>
      <c r="BN71" s="402"/>
    </row>
    <row r="72" spans="1:66" s="403" customFormat="1" ht="68.25" customHeight="1" x14ac:dyDescent="0.2">
      <c r="A72" s="281"/>
      <c r="B72" s="278"/>
      <c r="C72" s="405"/>
      <c r="D72" s="404" t="s">
        <v>1262</v>
      </c>
      <c r="E72" s="405" t="s">
        <v>1263</v>
      </c>
      <c r="F72" s="413">
        <v>1</v>
      </c>
      <c r="G72" s="413">
        <v>1</v>
      </c>
      <c r="H72" s="404">
        <v>1</v>
      </c>
      <c r="I72" s="404">
        <v>1</v>
      </c>
      <c r="J72" s="404">
        <v>1</v>
      </c>
      <c r="K72" s="404">
        <v>1</v>
      </c>
      <c r="L72" s="404">
        <v>1</v>
      </c>
      <c r="M72" s="404">
        <v>1</v>
      </c>
      <c r="N72" s="409">
        <v>1</v>
      </c>
      <c r="O72" s="409">
        <v>1</v>
      </c>
      <c r="P72" s="409">
        <v>1</v>
      </c>
      <c r="Q72" s="409">
        <v>1</v>
      </c>
      <c r="R72" s="408">
        <f t="shared" si="0"/>
        <v>12</v>
      </c>
      <c r="S72" s="278" t="s">
        <v>959</v>
      </c>
      <c r="T72" s="278" t="s">
        <v>950</v>
      </c>
      <c r="U72" s="278"/>
      <c r="V72" s="278" t="s">
        <v>1264</v>
      </c>
      <c r="W72" s="278"/>
      <c r="X72" s="401"/>
      <c r="Y72" s="401"/>
      <c r="Z72" s="401"/>
      <c r="AA72" s="401"/>
      <c r="AB72" s="401"/>
      <c r="AC72" s="401"/>
      <c r="AD72" s="401"/>
      <c r="AE72" s="401"/>
      <c r="AF72" s="402"/>
      <c r="AG72" s="402"/>
      <c r="AH72" s="402"/>
      <c r="AI72" s="402"/>
      <c r="AJ72" s="402"/>
      <c r="AK72" s="402"/>
      <c r="AL72" s="402"/>
      <c r="AM72" s="402"/>
      <c r="AN72" s="402"/>
      <c r="AO72" s="402"/>
      <c r="AP72" s="402"/>
      <c r="AQ72" s="402"/>
      <c r="AR72" s="402"/>
      <c r="AS72" s="402"/>
      <c r="AT72" s="402"/>
      <c r="AU72" s="402"/>
      <c r="AV72" s="402"/>
      <c r="AW72" s="402"/>
      <c r="AX72" s="402"/>
      <c r="AY72" s="402"/>
      <c r="AZ72" s="402"/>
      <c r="BA72" s="402"/>
      <c r="BB72" s="402"/>
      <c r="BC72" s="402"/>
      <c r="BD72" s="402"/>
      <c r="BE72" s="402"/>
      <c r="BF72" s="402"/>
      <c r="BG72" s="402"/>
      <c r="BH72" s="402"/>
      <c r="BI72" s="402"/>
      <c r="BJ72" s="402"/>
      <c r="BK72" s="402"/>
      <c r="BL72" s="402"/>
      <c r="BM72" s="402"/>
      <c r="BN72" s="402"/>
    </row>
    <row r="73" spans="1:66" s="403" customFormat="1" ht="96" customHeight="1" x14ac:dyDescent="0.2">
      <c r="A73" s="281" t="s">
        <v>996</v>
      </c>
      <c r="B73" s="281" t="s">
        <v>1265</v>
      </c>
      <c r="C73" s="281" t="s">
        <v>1266</v>
      </c>
      <c r="D73" s="404" t="s">
        <v>1267</v>
      </c>
      <c r="E73" s="405" t="s">
        <v>1756</v>
      </c>
      <c r="F73" s="413"/>
      <c r="G73" s="413"/>
      <c r="H73" s="404">
        <v>1</v>
      </c>
      <c r="I73" s="404"/>
      <c r="J73" s="404"/>
      <c r="K73" s="404">
        <v>1</v>
      </c>
      <c r="L73" s="404"/>
      <c r="M73" s="404"/>
      <c r="N73" s="404">
        <v>1</v>
      </c>
      <c r="O73" s="404"/>
      <c r="P73" s="404"/>
      <c r="Q73" s="404">
        <v>1</v>
      </c>
      <c r="R73" s="408">
        <f>SUM(F73:Q73)</f>
        <v>4</v>
      </c>
      <c r="S73" s="278" t="s">
        <v>1757</v>
      </c>
      <c r="T73" s="278" t="s">
        <v>1758</v>
      </c>
      <c r="U73" s="418" t="s">
        <v>1759</v>
      </c>
      <c r="V73" s="410" t="s">
        <v>1269</v>
      </c>
      <c r="W73" s="418" t="s">
        <v>1733</v>
      </c>
      <c r="X73" s="401"/>
      <c r="Y73" s="401"/>
      <c r="Z73" s="401"/>
      <c r="AA73" s="401"/>
      <c r="AB73" s="401"/>
      <c r="AC73" s="401"/>
      <c r="AD73" s="401"/>
      <c r="AE73" s="401"/>
      <c r="AF73" s="402"/>
      <c r="AG73" s="402"/>
      <c r="AH73" s="402"/>
      <c r="AI73" s="402"/>
      <c r="AJ73" s="402"/>
      <c r="AK73" s="402"/>
      <c r="AL73" s="402"/>
      <c r="AM73" s="402"/>
      <c r="AN73" s="402"/>
      <c r="AO73" s="402"/>
      <c r="AP73" s="402"/>
      <c r="AQ73" s="402"/>
      <c r="AR73" s="402"/>
      <c r="AS73" s="402"/>
      <c r="AT73" s="402"/>
      <c r="AU73" s="402"/>
      <c r="AV73" s="402"/>
      <c r="AW73" s="402"/>
      <c r="AX73" s="402"/>
      <c r="AY73" s="402"/>
      <c r="AZ73" s="402"/>
      <c r="BA73" s="402"/>
      <c r="BB73" s="402"/>
      <c r="BC73" s="402"/>
      <c r="BD73" s="402"/>
      <c r="BE73" s="402"/>
      <c r="BF73" s="402"/>
      <c r="BG73" s="402"/>
      <c r="BH73" s="402"/>
      <c r="BI73" s="402"/>
      <c r="BJ73" s="402"/>
      <c r="BK73" s="402"/>
      <c r="BL73" s="402"/>
      <c r="BM73" s="402"/>
      <c r="BN73" s="402"/>
    </row>
    <row r="74" spans="1:66" s="403" customFormat="1" ht="96" customHeight="1" x14ac:dyDescent="0.2">
      <c r="A74" s="281"/>
      <c r="B74" s="281"/>
      <c r="C74" s="281"/>
      <c r="D74" s="404"/>
      <c r="E74" s="405" t="s">
        <v>1760</v>
      </c>
      <c r="F74" s="413"/>
      <c r="G74" s="413"/>
      <c r="H74" s="404">
        <v>1</v>
      </c>
      <c r="I74" s="404"/>
      <c r="J74" s="404"/>
      <c r="K74" s="404"/>
      <c r="L74" s="404"/>
      <c r="M74" s="404"/>
      <c r="N74" s="404">
        <v>1</v>
      </c>
      <c r="O74" s="404"/>
      <c r="P74" s="404"/>
      <c r="Q74" s="404"/>
      <c r="R74" s="408">
        <f>SUM(F74:Q74)</f>
        <v>2</v>
      </c>
      <c r="S74" s="278" t="s">
        <v>953</v>
      </c>
      <c r="T74" s="278"/>
      <c r="U74" s="418"/>
      <c r="V74" s="410" t="s">
        <v>1269</v>
      </c>
      <c r="W74" s="418"/>
      <c r="X74" s="401"/>
      <c r="Y74" s="401"/>
      <c r="Z74" s="401"/>
      <c r="AA74" s="401"/>
      <c r="AB74" s="401"/>
      <c r="AC74" s="401"/>
      <c r="AD74" s="401"/>
      <c r="AE74" s="401"/>
      <c r="AF74" s="402"/>
      <c r="AG74" s="402"/>
      <c r="AH74" s="402"/>
      <c r="AI74" s="402"/>
      <c r="AJ74" s="402"/>
      <c r="AK74" s="402"/>
      <c r="AL74" s="402"/>
      <c r="AM74" s="402"/>
      <c r="AN74" s="402"/>
      <c r="AO74" s="402"/>
      <c r="AP74" s="402"/>
      <c r="AQ74" s="402"/>
      <c r="AR74" s="402"/>
      <c r="AS74" s="402"/>
      <c r="AT74" s="402"/>
      <c r="AU74" s="402"/>
      <c r="AV74" s="402"/>
      <c r="AW74" s="402"/>
      <c r="AX74" s="402"/>
      <c r="AY74" s="402"/>
      <c r="AZ74" s="402"/>
      <c r="BA74" s="402"/>
      <c r="BB74" s="402"/>
      <c r="BC74" s="402"/>
      <c r="BD74" s="402"/>
      <c r="BE74" s="402"/>
      <c r="BF74" s="402"/>
      <c r="BG74" s="402"/>
      <c r="BH74" s="402"/>
      <c r="BI74" s="402"/>
      <c r="BJ74" s="402"/>
      <c r="BK74" s="402"/>
      <c r="BL74" s="402"/>
      <c r="BM74" s="402"/>
      <c r="BN74" s="402"/>
    </row>
    <row r="75" spans="1:66" s="403" customFormat="1" ht="96" customHeight="1" x14ac:dyDescent="0.2">
      <c r="A75" s="281"/>
      <c r="B75" s="281"/>
      <c r="C75" s="281"/>
      <c r="D75" s="404"/>
      <c r="E75" s="405" t="s">
        <v>1268</v>
      </c>
      <c r="F75" s="413"/>
      <c r="G75" s="413"/>
      <c r="H75" s="404">
        <v>1</v>
      </c>
      <c r="I75" s="404"/>
      <c r="J75" s="404"/>
      <c r="K75" s="404">
        <v>1</v>
      </c>
      <c r="L75" s="404"/>
      <c r="M75" s="404"/>
      <c r="N75" s="404">
        <v>1</v>
      </c>
      <c r="O75" s="404"/>
      <c r="P75" s="404"/>
      <c r="Q75" s="404">
        <v>1</v>
      </c>
      <c r="R75" s="408">
        <v>4</v>
      </c>
      <c r="S75" s="278" t="s">
        <v>953</v>
      </c>
      <c r="T75" s="278"/>
      <c r="U75" s="418" t="s">
        <v>949</v>
      </c>
      <c r="V75" s="410" t="s">
        <v>1269</v>
      </c>
      <c r="W75" s="418" t="s">
        <v>1733</v>
      </c>
      <c r="X75" s="401"/>
      <c r="Y75" s="401"/>
      <c r="Z75" s="401"/>
      <c r="AA75" s="401"/>
      <c r="AB75" s="401"/>
      <c r="AC75" s="401"/>
      <c r="AD75" s="401"/>
      <c r="AE75" s="401"/>
      <c r="AF75" s="402"/>
      <c r="AG75" s="402"/>
      <c r="AH75" s="402"/>
      <c r="AI75" s="402"/>
      <c r="AJ75" s="402"/>
      <c r="AK75" s="402"/>
      <c r="AL75" s="402"/>
      <c r="AM75" s="402"/>
      <c r="AN75" s="402"/>
      <c r="AO75" s="402"/>
      <c r="AP75" s="402"/>
      <c r="AQ75" s="402"/>
      <c r="AR75" s="402"/>
      <c r="AS75" s="402"/>
      <c r="AT75" s="402"/>
      <c r="AU75" s="402"/>
      <c r="AV75" s="402"/>
      <c r="AW75" s="402"/>
      <c r="AX75" s="402"/>
      <c r="AY75" s="402"/>
      <c r="AZ75" s="402"/>
      <c r="BA75" s="402"/>
      <c r="BB75" s="402"/>
      <c r="BC75" s="402"/>
      <c r="BD75" s="402"/>
      <c r="BE75" s="402"/>
      <c r="BF75" s="402"/>
      <c r="BG75" s="402"/>
      <c r="BH75" s="402"/>
      <c r="BI75" s="402"/>
      <c r="BJ75" s="402"/>
      <c r="BK75" s="402"/>
      <c r="BL75" s="402"/>
      <c r="BM75" s="402"/>
      <c r="BN75" s="402"/>
    </row>
    <row r="76" spans="1:66" s="403" customFormat="1" ht="90.6" customHeight="1" x14ac:dyDescent="0.2">
      <c r="A76" s="281"/>
      <c r="B76" s="281"/>
      <c r="C76" s="278" t="s">
        <v>1270</v>
      </c>
      <c r="D76" s="404" t="s">
        <v>1271</v>
      </c>
      <c r="E76" s="405" t="s">
        <v>1272</v>
      </c>
      <c r="F76" s="413"/>
      <c r="G76" s="413"/>
      <c r="H76" s="404">
        <v>1</v>
      </c>
      <c r="I76" s="404"/>
      <c r="J76" s="404"/>
      <c r="K76" s="404">
        <v>1</v>
      </c>
      <c r="L76" s="404"/>
      <c r="M76" s="404"/>
      <c r="N76" s="409">
        <v>1</v>
      </c>
      <c r="O76" s="409"/>
      <c r="P76" s="409"/>
      <c r="Q76" s="409">
        <v>1</v>
      </c>
      <c r="R76" s="408">
        <f t="shared" si="0"/>
        <v>4</v>
      </c>
      <c r="S76" s="278" t="s">
        <v>950</v>
      </c>
      <c r="T76" s="278" t="s">
        <v>951</v>
      </c>
      <c r="U76" s="278" t="s">
        <v>949</v>
      </c>
      <c r="V76" s="278" t="s">
        <v>1718</v>
      </c>
      <c r="W76" s="278" t="s">
        <v>1719</v>
      </c>
      <c r="X76" s="401"/>
      <c r="Y76" s="401"/>
      <c r="Z76" s="401"/>
      <c r="AA76" s="401"/>
      <c r="AB76" s="401"/>
      <c r="AC76" s="401"/>
      <c r="AD76" s="401"/>
      <c r="AE76" s="401"/>
      <c r="AF76" s="402"/>
      <c r="AG76" s="402"/>
      <c r="AH76" s="402"/>
      <c r="AI76" s="402"/>
      <c r="AJ76" s="402"/>
      <c r="AK76" s="402"/>
      <c r="AL76" s="402"/>
      <c r="AM76" s="402"/>
      <c r="AN76" s="402"/>
      <c r="AO76" s="402"/>
      <c r="AP76" s="402"/>
      <c r="AQ76" s="402"/>
      <c r="AR76" s="402"/>
      <c r="AS76" s="402"/>
      <c r="AT76" s="402"/>
      <c r="AU76" s="402"/>
      <c r="AV76" s="402"/>
      <c r="AW76" s="402"/>
      <c r="AX76" s="402"/>
      <c r="AY76" s="402"/>
      <c r="AZ76" s="402"/>
      <c r="BA76" s="402"/>
      <c r="BB76" s="402"/>
      <c r="BC76" s="402"/>
      <c r="BD76" s="402"/>
      <c r="BE76" s="402"/>
      <c r="BF76" s="402"/>
      <c r="BG76" s="402"/>
      <c r="BH76" s="402"/>
      <c r="BI76" s="402"/>
      <c r="BJ76" s="402"/>
      <c r="BK76" s="402"/>
      <c r="BL76" s="402"/>
      <c r="BM76" s="402"/>
      <c r="BN76" s="402"/>
    </row>
    <row r="77" spans="1:66" s="403" customFormat="1" ht="76.5" customHeight="1" x14ac:dyDescent="0.2">
      <c r="A77" s="281"/>
      <c r="B77" s="281"/>
      <c r="C77" s="278"/>
      <c r="D77" s="404" t="s">
        <v>1273</v>
      </c>
      <c r="E77" s="405" t="s">
        <v>1274</v>
      </c>
      <c r="F77" s="413"/>
      <c r="G77" s="413"/>
      <c r="H77" s="404"/>
      <c r="I77" s="404">
        <v>1</v>
      </c>
      <c r="J77" s="404">
        <v>1</v>
      </c>
      <c r="K77" s="404">
        <v>1</v>
      </c>
      <c r="L77" s="404">
        <v>1</v>
      </c>
      <c r="M77" s="404">
        <v>1</v>
      </c>
      <c r="N77" s="409">
        <v>1</v>
      </c>
      <c r="O77" s="409">
        <v>1</v>
      </c>
      <c r="P77" s="409">
        <v>1</v>
      </c>
      <c r="Q77" s="409">
        <v>1</v>
      </c>
      <c r="R77" s="408">
        <f t="shared" si="0"/>
        <v>9</v>
      </c>
      <c r="S77" s="278" t="s">
        <v>11</v>
      </c>
      <c r="T77" s="278"/>
      <c r="U77" s="278" t="s">
        <v>1246</v>
      </c>
      <c r="V77" s="278" t="s">
        <v>1264</v>
      </c>
      <c r="W77" s="278"/>
      <c r="X77" s="401"/>
      <c r="Y77" s="401"/>
      <c r="Z77" s="401"/>
      <c r="AA77" s="401"/>
      <c r="AB77" s="401"/>
      <c r="AC77" s="401"/>
      <c r="AD77" s="401"/>
      <c r="AE77" s="401"/>
      <c r="AF77" s="402"/>
      <c r="AG77" s="402"/>
      <c r="AH77" s="402"/>
      <c r="AI77" s="402"/>
      <c r="AJ77" s="402"/>
      <c r="AK77" s="402"/>
      <c r="AL77" s="402"/>
      <c r="AM77" s="402"/>
      <c r="AN77" s="402"/>
      <c r="AO77" s="402"/>
      <c r="AP77" s="402"/>
      <c r="AQ77" s="402"/>
      <c r="AR77" s="402"/>
      <c r="AS77" s="402"/>
      <c r="AT77" s="402"/>
      <c r="AU77" s="402"/>
      <c r="AV77" s="402"/>
      <c r="AW77" s="402"/>
      <c r="AX77" s="402"/>
      <c r="AY77" s="402"/>
      <c r="AZ77" s="402"/>
      <c r="BA77" s="402"/>
      <c r="BB77" s="402"/>
      <c r="BC77" s="402"/>
      <c r="BD77" s="402"/>
      <c r="BE77" s="402"/>
      <c r="BF77" s="402"/>
      <c r="BG77" s="402"/>
      <c r="BH77" s="402"/>
      <c r="BI77" s="402"/>
      <c r="BJ77" s="402"/>
      <c r="BK77" s="402"/>
      <c r="BL77" s="402"/>
      <c r="BM77" s="402"/>
      <c r="BN77" s="402"/>
    </row>
    <row r="78" spans="1:66" s="403" customFormat="1" ht="69.75" customHeight="1" x14ac:dyDescent="0.2">
      <c r="A78" s="281"/>
      <c r="B78" s="281"/>
      <c r="C78" s="278"/>
      <c r="D78" s="404" t="s">
        <v>1275</v>
      </c>
      <c r="E78" s="405" t="s">
        <v>1276</v>
      </c>
      <c r="F78" s="413"/>
      <c r="G78" s="413"/>
      <c r="H78" s="404"/>
      <c r="I78" s="404"/>
      <c r="J78" s="404"/>
      <c r="K78" s="404">
        <v>1</v>
      </c>
      <c r="L78" s="404"/>
      <c r="M78" s="404"/>
      <c r="N78" s="409"/>
      <c r="O78" s="409"/>
      <c r="P78" s="409">
        <v>1</v>
      </c>
      <c r="Q78" s="409"/>
      <c r="R78" s="408">
        <f t="shared" si="0"/>
        <v>2</v>
      </c>
      <c r="S78" s="278" t="s">
        <v>11</v>
      </c>
      <c r="T78" s="278"/>
      <c r="U78" s="278" t="s">
        <v>1246</v>
      </c>
      <c r="V78" s="278" t="s">
        <v>1264</v>
      </c>
      <c r="W78" s="278"/>
      <c r="X78" s="401"/>
      <c r="Y78" s="401"/>
      <c r="Z78" s="401"/>
      <c r="AA78" s="401"/>
      <c r="AB78" s="401"/>
      <c r="AC78" s="401"/>
      <c r="AD78" s="401"/>
      <c r="AE78" s="401"/>
      <c r="AF78" s="402"/>
      <c r="AG78" s="402"/>
      <c r="AH78" s="402"/>
      <c r="AI78" s="402"/>
      <c r="AJ78" s="402"/>
      <c r="AK78" s="402"/>
      <c r="AL78" s="402"/>
      <c r="AM78" s="402"/>
      <c r="AN78" s="402"/>
      <c r="AO78" s="402"/>
      <c r="AP78" s="402"/>
      <c r="AQ78" s="402"/>
      <c r="AR78" s="402"/>
      <c r="AS78" s="402"/>
      <c r="AT78" s="402"/>
      <c r="AU78" s="402"/>
      <c r="AV78" s="402"/>
      <c r="AW78" s="402"/>
      <c r="AX78" s="402"/>
      <c r="AY78" s="402"/>
      <c r="AZ78" s="402"/>
      <c r="BA78" s="402"/>
      <c r="BB78" s="402"/>
      <c r="BC78" s="402"/>
      <c r="BD78" s="402"/>
      <c r="BE78" s="402"/>
      <c r="BF78" s="402"/>
      <c r="BG78" s="402"/>
      <c r="BH78" s="402"/>
      <c r="BI78" s="402"/>
      <c r="BJ78" s="402"/>
      <c r="BK78" s="402"/>
      <c r="BL78" s="402"/>
      <c r="BM78" s="402"/>
      <c r="BN78" s="402"/>
    </row>
    <row r="79" spans="1:66" s="403" customFormat="1" ht="52.5" customHeight="1" x14ac:dyDescent="0.2">
      <c r="A79" s="281"/>
      <c r="B79" s="281"/>
      <c r="C79" s="405"/>
      <c r="D79" s="413" t="s">
        <v>1277</v>
      </c>
      <c r="E79" s="412" t="s">
        <v>1278</v>
      </c>
      <c r="F79" s="413"/>
      <c r="G79" s="413"/>
      <c r="H79" s="404"/>
      <c r="I79" s="404">
        <v>1</v>
      </c>
      <c r="J79" s="404"/>
      <c r="K79" s="404"/>
      <c r="L79" s="404"/>
      <c r="M79" s="404"/>
      <c r="N79" s="409"/>
      <c r="O79" s="409"/>
      <c r="P79" s="409"/>
      <c r="Q79" s="409"/>
      <c r="R79" s="408">
        <f t="shared" si="0"/>
        <v>1</v>
      </c>
      <c r="S79" s="278" t="s">
        <v>958</v>
      </c>
      <c r="T79" s="278"/>
      <c r="U79" s="278"/>
      <c r="V79" s="278" t="s">
        <v>1740</v>
      </c>
      <c r="W79" s="278"/>
      <c r="X79" s="401"/>
      <c r="Y79" s="401"/>
      <c r="Z79" s="401"/>
      <c r="AA79" s="401"/>
      <c r="AB79" s="401"/>
      <c r="AC79" s="401"/>
      <c r="AD79" s="401"/>
      <c r="AE79" s="401"/>
      <c r="AF79" s="402"/>
      <c r="AG79" s="402"/>
      <c r="AH79" s="402"/>
      <c r="AI79" s="402"/>
      <c r="AJ79" s="402"/>
      <c r="AK79" s="402"/>
      <c r="AL79" s="402"/>
      <c r="AM79" s="402"/>
      <c r="AN79" s="402"/>
      <c r="AO79" s="402"/>
      <c r="AP79" s="402"/>
      <c r="AQ79" s="402"/>
      <c r="AR79" s="402"/>
      <c r="AS79" s="402"/>
      <c r="AT79" s="402"/>
      <c r="AU79" s="402"/>
      <c r="AV79" s="402"/>
      <c r="AW79" s="402"/>
      <c r="AX79" s="402"/>
      <c r="AY79" s="402"/>
      <c r="AZ79" s="402"/>
      <c r="BA79" s="402"/>
      <c r="BB79" s="402"/>
      <c r="BC79" s="402"/>
      <c r="BD79" s="402"/>
      <c r="BE79" s="402"/>
      <c r="BF79" s="402"/>
      <c r="BG79" s="402"/>
      <c r="BH79" s="402"/>
      <c r="BI79" s="402"/>
      <c r="BJ79" s="402"/>
      <c r="BK79" s="402"/>
      <c r="BL79" s="402"/>
      <c r="BM79" s="402"/>
      <c r="BN79" s="402"/>
    </row>
    <row r="80" spans="1:66" s="403" customFormat="1" ht="91.5" customHeight="1" x14ac:dyDescent="0.2">
      <c r="A80" s="281"/>
      <c r="B80" s="281"/>
      <c r="C80" s="405"/>
      <c r="D80" s="404" t="s">
        <v>1279</v>
      </c>
      <c r="E80" s="405" t="s">
        <v>1280</v>
      </c>
      <c r="F80" s="413"/>
      <c r="G80" s="413"/>
      <c r="H80" s="404"/>
      <c r="I80" s="404"/>
      <c r="J80" s="404"/>
      <c r="K80" s="404">
        <v>1</v>
      </c>
      <c r="L80" s="404"/>
      <c r="M80" s="404"/>
      <c r="N80" s="409"/>
      <c r="O80" s="409"/>
      <c r="P80" s="409"/>
      <c r="Q80" s="409"/>
      <c r="R80" s="408">
        <f t="shared" si="0"/>
        <v>1</v>
      </c>
      <c r="S80" s="278" t="s">
        <v>950</v>
      </c>
      <c r="T80" s="278"/>
      <c r="U80" s="278" t="s">
        <v>1281</v>
      </c>
      <c r="V80" s="280" t="s">
        <v>1241</v>
      </c>
      <c r="W80" s="278"/>
      <c r="X80" s="401"/>
      <c r="Y80" s="401"/>
      <c r="Z80" s="401"/>
      <c r="AA80" s="401"/>
      <c r="AB80" s="401"/>
      <c r="AC80" s="401"/>
      <c r="AD80" s="401"/>
      <c r="AE80" s="401"/>
      <c r="AF80" s="402"/>
      <c r="AG80" s="402"/>
      <c r="AH80" s="402"/>
      <c r="AI80" s="402"/>
      <c r="AJ80" s="402"/>
      <c r="AK80" s="402"/>
      <c r="AL80" s="402"/>
      <c r="AM80" s="402"/>
      <c r="AN80" s="402"/>
      <c r="AO80" s="402"/>
      <c r="AP80" s="402"/>
      <c r="AQ80" s="402"/>
      <c r="AR80" s="402"/>
      <c r="AS80" s="402"/>
      <c r="AT80" s="402"/>
      <c r="AU80" s="402"/>
      <c r="AV80" s="402"/>
      <c r="AW80" s="402"/>
      <c r="AX80" s="402"/>
      <c r="AY80" s="402"/>
      <c r="AZ80" s="402"/>
      <c r="BA80" s="402"/>
      <c r="BB80" s="402"/>
      <c r="BC80" s="402"/>
      <c r="BD80" s="402"/>
      <c r="BE80" s="402"/>
      <c r="BF80" s="402"/>
      <c r="BG80" s="402"/>
      <c r="BH80" s="402"/>
      <c r="BI80" s="402"/>
      <c r="BJ80" s="402"/>
      <c r="BK80" s="402"/>
      <c r="BL80" s="402"/>
      <c r="BM80" s="402"/>
      <c r="BN80" s="402"/>
    </row>
    <row r="81" spans="1:66" s="403" customFormat="1" ht="57" customHeight="1" x14ac:dyDescent="0.2">
      <c r="A81" s="281"/>
      <c r="B81" s="281"/>
      <c r="C81" s="405"/>
      <c r="D81" s="404" t="s">
        <v>1282</v>
      </c>
      <c r="E81" s="405" t="s">
        <v>1283</v>
      </c>
      <c r="F81" s="413"/>
      <c r="G81" s="413"/>
      <c r="H81" s="404"/>
      <c r="I81" s="404"/>
      <c r="J81" s="404"/>
      <c r="K81" s="404"/>
      <c r="L81" s="404">
        <v>1</v>
      </c>
      <c r="M81" s="404"/>
      <c r="N81" s="409"/>
      <c r="O81" s="409">
        <v>1</v>
      </c>
      <c r="P81" s="409"/>
      <c r="Q81" s="409"/>
      <c r="R81" s="408">
        <f t="shared" si="0"/>
        <v>2</v>
      </c>
      <c r="S81" s="278" t="s">
        <v>11</v>
      </c>
      <c r="T81" s="278"/>
      <c r="U81" s="278" t="s">
        <v>1246</v>
      </c>
      <c r="V81" s="278" t="s">
        <v>1138</v>
      </c>
      <c r="W81" s="278" t="s">
        <v>1284</v>
      </c>
      <c r="X81" s="401"/>
      <c r="Y81" s="401"/>
      <c r="Z81" s="401"/>
      <c r="AA81" s="401"/>
      <c r="AB81" s="401"/>
      <c r="AC81" s="401"/>
      <c r="AD81" s="401"/>
      <c r="AE81" s="401"/>
      <c r="AF81" s="402"/>
      <c r="AG81" s="402"/>
      <c r="AH81" s="402"/>
      <c r="AI81" s="402"/>
      <c r="AJ81" s="402"/>
      <c r="AK81" s="402"/>
      <c r="AL81" s="402"/>
      <c r="AM81" s="402"/>
      <c r="AN81" s="402"/>
      <c r="AO81" s="402"/>
      <c r="AP81" s="402"/>
      <c r="AQ81" s="402"/>
      <c r="AR81" s="402"/>
      <c r="AS81" s="402"/>
      <c r="AT81" s="402"/>
      <c r="AU81" s="402"/>
      <c r="AV81" s="402"/>
      <c r="AW81" s="402"/>
      <c r="AX81" s="402"/>
      <c r="AY81" s="402"/>
      <c r="AZ81" s="402"/>
      <c r="BA81" s="402"/>
      <c r="BB81" s="402"/>
      <c r="BC81" s="402"/>
      <c r="BD81" s="402"/>
      <c r="BE81" s="402"/>
      <c r="BF81" s="402"/>
      <c r="BG81" s="402"/>
      <c r="BH81" s="402"/>
      <c r="BI81" s="402"/>
      <c r="BJ81" s="402"/>
      <c r="BK81" s="402"/>
      <c r="BL81" s="402"/>
      <c r="BM81" s="402"/>
      <c r="BN81" s="402"/>
    </row>
    <row r="82" spans="1:66" s="403" customFormat="1" ht="54.75" customHeight="1" x14ac:dyDescent="0.2">
      <c r="A82" s="281"/>
      <c r="B82" s="281"/>
      <c r="C82" s="405"/>
      <c r="D82" s="404" t="s">
        <v>1285</v>
      </c>
      <c r="E82" s="405" t="s">
        <v>1286</v>
      </c>
      <c r="F82" s="413">
        <v>1</v>
      </c>
      <c r="G82" s="413">
        <v>1</v>
      </c>
      <c r="H82" s="404">
        <v>1</v>
      </c>
      <c r="I82" s="404">
        <v>1</v>
      </c>
      <c r="J82" s="404">
        <v>1</v>
      </c>
      <c r="K82" s="404">
        <v>1</v>
      </c>
      <c r="L82" s="404">
        <v>1</v>
      </c>
      <c r="M82" s="404">
        <v>1</v>
      </c>
      <c r="N82" s="409">
        <v>1</v>
      </c>
      <c r="O82" s="409">
        <v>1</v>
      </c>
      <c r="P82" s="409">
        <v>1</v>
      </c>
      <c r="Q82" s="409">
        <v>1</v>
      </c>
      <c r="R82" s="408">
        <f t="shared" si="0"/>
        <v>12</v>
      </c>
      <c r="S82" s="278" t="s">
        <v>950</v>
      </c>
      <c r="T82" s="278" t="s">
        <v>959</v>
      </c>
      <c r="U82" s="278" t="s">
        <v>1287</v>
      </c>
      <c r="V82" s="278" t="s">
        <v>1288</v>
      </c>
      <c r="W82" s="278"/>
      <c r="X82" s="401"/>
      <c r="Y82" s="401"/>
      <c r="Z82" s="401"/>
      <c r="AA82" s="401"/>
      <c r="AB82" s="401"/>
      <c r="AC82" s="401"/>
      <c r="AD82" s="401"/>
      <c r="AE82" s="401"/>
      <c r="AF82" s="402"/>
      <c r="AG82" s="402"/>
      <c r="AH82" s="402"/>
      <c r="AI82" s="402"/>
      <c r="AJ82" s="402"/>
      <c r="AK82" s="402"/>
      <c r="AL82" s="402"/>
      <c r="AM82" s="402"/>
      <c r="AN82" s="402"/>
      <c r="AO82" s="402"/>
      <c r="AP82" s="402"/>
      <c r="AQ82" s="402"/>
      <c r="AR82" s="402"/>
      <c r="AS82" s="402"/>
      <c r="AT82" s="402"/>
      <c r="AU82" s="402"/>
      <c r="AV82" s="402"/>
      <c r="AW82" s="402"/>
      <c r="AX82" s="402"/>
      <c r="AY82" s="402"/>
      <c r="AZ82" s="402"/>
      <c r="BA82" s="402"/>
      <c r="BB82" s="402"/>
      <c r="BC82" s="402"/>
      <c r="BD82" s="402"/>
      <c r="BE82" s="402"/>
      <c r="BF82" s="402"/>
      <c r="BG82" s="402"/>
      <c r="BH82" s="402"/>
      <c r="BI82" s="402"/>
      <c r="BJ82" s="402"/>
      <c r="BK82" s="402"/>
      <c r="BL82" s="402"/>
      <c r="BM82" s="402"/>
      <c r="BN82" s="402"/>
    </row>
    <row r="83" spans="1:66" s="403" customFormat="1" ht="78" customHeight="1" x14ac:dyDescent="0.2">
      <c r="A83" s="281"/>
      <c r="B83" s="281"/>
      <c r="C83" s="405"/>
      <c r="D83" s="404" t="s">
        <v>1289</v>
      </c>
      <c r="E83" s="405" t="s">
        <v>1290</v>
      </c>
      <c r="F83" s="413"/>
      <c r="G83" s="413">
        <v>1</v>
      </c>
      <c r="H83" s="404"/>
      <c r="I83" s="404"/>
      <c r="J83" s="404">
        <v>1</v>
      </c>
      <c r="K83" s="404"/>
      <c r="L83" s="404"/>
      <c r="M83" s="404">
        <v>1</v>
      </c>
      <c r="N83" s="409"/>
      <c r="O83" s="409"/>
      <c r="P83" s="409">
        <v>1</v>
      </c>
      <c r="Q83" s="409"/>
      <c r="R83" s="408">
        <f t="shared" si="0"/>
        <v>4</v>
      </c>
      <c r="S83" s="278" t="s">
        <v>950</v>
      </c>
      <c r="T83" s="278" t="s">
        <v>951</v>
      </c>
      <c r="U83" s="278"/>
      <c r="V83" s="280" t="s">
        <v>1241</v>
      </c>
      <c r="W83" s="278" t="s">
        <v>1719</v>
      </c>
      <c r="X83" s="401"/>
      <c r="Y83" s="401"/>
      <c r="Z83" s="401"/>
      <c r="AA83" s="401"/>
      <c r="AB83" s="401"/>
      <c r="AC83" s="401"/>
      <c r="AD83" s="401"/>
      <c r="AE83" s="401"/>
      <c r="AF83" s="402"/>
      <c r="AG83" s="402"/>
      <c r="AH83" s="402"/>
      <c r="AI83" s="402"/>
      <c r="AJ83" s="402"/>
      <c r="AK83" s="402"/>
      <c r="AL83" s="402"/>
      <c r="AM83" s="402"/>
      <c r="AN83" s="402"/>
      <c r="AO83" s="402"/>
      <c r="AP83" s="402"/>
      <c r="AQ83" s="402"/>
      <c r="AR83" s="402"/>
      <c r="AS83" s="402"/>
      <c r="AT83" s="402"/>
      <c r="AU83" s="402"/>
      <c r="AV83" s="402"/>
      <c r="AW83" s="402"/>
      <c r="AX83" s="402"/>
      <c r="AY83" s="402"/>
      <c r="AZ83" s="402"/>
      <c r="BA83" s="402"/>
      <c r="BB83" s="402"/>
      <c r="BC83" s="402"/>
      <c r="BD83" s="402"/>
      <c r="BE83" s="402"/>
      <c r="BF83" s="402"/>
      <c r="BG83" s="402"/>
      <c r="BH83" s="402"/>
      <c r="BI83" s="402"/>
      <c r="BJ83" s="402"/>
      <c r="BK83" s="402"/>
      <c r="BL83" s="402"/>
      <c r="BM83" s="402"/>
      <c r="BN83" s="402"/>
    </row>
    <row r="84" spans="1:66" s="403" customFormat="1" ht="57" customHeight="1" x14ac:dyDescent="0.2">
      <c r="A84" s="281"/>
      <c r="B84" s="281"/>
      <c r="C84" s="405"/>
      <c r="D84" s="404" t="s">
        <v>1291</v>
      </c>
      <c r="E84" s="281" t="s">
        <v>1292</v>
      </c>
      <c r="F84" s="459">
        <v>1</v>
      </c>
      <c r="G84" s="459">
        <v>1</v>
      </c>
      <c r="H84" s="431">
        <v>1</v>
      </c>
      <c r="I84" s="431">
        <v>1</v>
      </c>
      <c r="J84" s="431">
        <v>1</v>
      </c>
      <c r="K84" s="431">
        <v>1</v>
      </c>
      <c r="L84" s="431">
        <v>1</v>
      </c>
      <c r="M84" s="431">
        <v>1</v>
      </c>
      <c r="N84" s="431">
        <v>1</v>
      </c>
      <c r="O84" s="431">
        <v>1</v>
      </c>
      <c r="P84" s="431">
        <v>1</v>
      </c>
      <c r="Q84" s="431">
        <v>1</v>
      </c>
      <c r="R84" s="408">
        <f t="shared" si="0"/>
        <v>12</v>
      </c>
      <c r="S84" s="278" t="s">
        <v>949</v>
      </c>
      <c r="T84" s="278"/>
      <c r="U84" s="418"/>
      <c r="V84" s="278" t="s">
        <v>1288</v>
      </c>
      <c r="W84" s="430"/>
      <c r="X84" s="401"/>
      <c r="Y84" s="401"/>
      <c r="Z84" s="401"/>
      <c r="AA84" s="401"/>
      <c r="AB84" s="401"/>
      <c r="AC84" s="401"/>
      <c r="AD84" s="401"/>
      <c r="AE84" s="401"/>
      <c r="AF84" s="402"/>
      <c r="AG84" s="402"/>
      <c r="AH84" s="402"/>
      <c r="AI84" s="402"/>
      <c r="AJ84" s="402"/>
      <c r="AK84" s="402"/>
      <c r="AL84" s="402"/>
      <c r="AM84" s="402"/>
      <c r="AN84" s="402"/>
      <c r="AO84" s="402"/>
      <c r="AP84" s="402"/>
      <c r="AQ84" s="402"/>
      <c r="AR84" s="402"/>
      <c r="AS84" s="402"/>
      <c r="AT84" s="402"/>
      <c r="AU84" s="402"/>
      <c r="AV84" s="402"/>
      <c r="AW84" s="402"/>
      <c r="AX84" s="402"/>
      <c r="AY84" s="402"/>
      <c r="AZ84" s="402"/>
      <c r="BA84" s="402"/>
      <c r="BB84" s="402"/>
      <c r="BC84" s="402"/>
      <c r="BD84" s="402"/>
      <c r="BE84" s="402"/>
      <c r="BF84" s="402"/>
      <c r="BG84" s="402"/>
      <c r="BH84" s="402"/>
      <c r="BI84" s="402"/>
      <c r="BJ84" s="402"/>
      <c r="BK84" s="402"/>
      <c r="BL84" s="402"/>
      <c r="BM84" s="402"/>
      <c r="BN84" s="402"/>
    </row>
    <row r="85" spans="1:66" s="403" customFormat="1" ht="75.75" customHeight="1" x14ac:dyDescent="0.2">
      <c r="A85" s="281"/>
      <c r="B85" s="281"/>
      <c r="C85" s="405"/>
      <c r="D85" s="404" t="s">
        <v>1293</v>
      </c>
      <c r="E85" s="405" t="s">
        <v>1294</v>
      </c>
      <c r="F85" s="413"/>
      <c r="G85" s="413"/>
      <c r="H85" s="404"/>
      <c r="I85" s="404">
        <v>1</v>
      </c>
      <c r="J85" s="404"/>
      <c r="K85" s="404"/>
      <c r="L85" s="404"/>
      <c r="M85" s="404"/>
      <c r="N85" s="404">
        <v>1</v>
      </c>
      <c r="O85" s="404"/>
      <c r="P85" s="404"/>
      <c r="Q85" s="404"/>
      <c r="R85" s="408">
        <f t="shared" si="0"/>
        <v>2</v>
      </c>
      <c r="S85" s="278" t="s">
        <v>953</v>
      </c>
      <c r="T85" s="278"/>
      <c r="U85" s="278"/>
      <c r="V85" s="278" t="s">
        <v>1288</v>
      </c>
      <c r="W85" s="278" t="s">
        <v>1734</v>
      </c>
      <c r="X85" s="401"/>
      <c r="Y85" s="401"/>
      <c r="Z85" s="401"/>
      <c r="AA85" s="401"/>
      <c r="AB85" s="401"/>
      <c r="AC85" s="401"/>
      <c r="AD85" s="401"/>
      <c r="AE85" s="401"/>
      <c r="AF85" s="402"/>
      <c r="AG85" s="402"/>
      <c r="AH85" s="402"/>
      <c r="AI85" s="402"/>
      <c r="AJ85" s="402"/>
      <c r="AK85" s="402"/>
      <c r="AL85" s="402"/>
      <c r="AM85" s="402"/>
      <c r="AN85" s="402"/>
      <c r="AO85" s="402"/>
      <c r="AP85" s="402"/>
      <c r="AQ85" s="402"/>
      <c r="AR85" s="402"/>
      <c r="AS85" s="402"/>
      <c r="AT85" s="402"/>
      <c r="AU85" s="402"/>
      <c r="AV85" s="402"/>
      <c r="AW85" s="402"/>
      <c r="AX85" s="402"/>
      <c r="AY85" s="402"/>
      <c r="AZ85" s="402"/>
      <c r="BA85" s="402"/>
      <c r="BB85" s="402"/>
      <c r="BC85" s="402"/>
      <c r="BD85" s="402"/>
      <c r="BE85" s="402"/>
      <c r="BF85" s="402"/>
      <c r="BG85" s="402"/>
      <c r="BH85" s="402"/>
      <c r="BI85" s="402"/>
      <c r="BJ85" s="402"/>
      <c r="BK85" s="402"/>
      <c r="BL85" s="402"/>
      <c r="BM85" s="402"/>
      <c r="BN85" s="402"/>
    </row>
    <row r="86" spans="1:66" s="403" customFormat="1" ht="56.25" customHeight="1" x14ac:dyDescent="0.2">
      <c r="A86" s="281"/>
      <c r="B86" s="281"/>
      <c r="C86" s="405"/>
      <c r="D86" s="404" t="s">
        <v>1295</v>
      </c>
      <c r="E86" s="281" t="s">
        <v>1296</v>
      </c>
      <c r="F86" s="459"/>
      <c r="G86" s="459"/>
      <c r="H86" s="431">
        <v>1</v>
      </c>
      <c r="I86" s="431"/>
      <c r="J86" s="431"/>
      <c r="K86" s="431">
        <v>1</v>
      </c>
      <c r="L86" s="431"/>
      <c r="M86" s="431"/>
      <c r="N86" s="431">
        <v>1</v>
      </c>
      <c r="O86" s="431"/>
      <c r="P86" s="431"/>
      <c r="Q86" s="431">
        <v>1</v>
      </c>
      <c r="R86" s="408">
        <f t="shared" si="0"/>
        <v>4</v>
      </c>
      <c r="S86" s="278" t="s">
        <v>953</v>
      </c>
      <c r="T86" s="278"/>
      <c r="U86" s="418"/>
      <c r="V86" s="278" t="s">
        <v>1288</v>
      </c>
      <c r="W86" s="430"/>
      <c r="X86" s="401"/>
      <c r="Y86" s="401"/>
      <c r="Z86" s="401"/>
      <c r="AA86" s="401"/>
      <c r="AB86" s="401"/>
      <c r="AC86" s="401"/>
      <c r="AD86" s="401"/>
      <c r="AE86" s="401"/>
      <c r="AF86" s="402"/>
      <c r="AG86" s="402"/>
      <c r="AH86" s="402"/>
      <c r="AI86" s="402"/>
      <c r="AJ86" s="402"/>
      <c r="AK86" s="402"/>
      <c r="AL86" s="402"/>
      <c r="AM86" s="402"/>
      <c r="AN86" s="402"/>
      <c r="AO86" s="402"/>
      <c r="AP86" s="402"/>
      <c r="AQ86" s="402"/>
      <c r="AR86" s="402"/>
      <c r="AS86" s="402"/>
      <c r="AT86" s="402"/>
      <c r="AU86" s="402"/>
      <c r="AV86" s="402"/>
      <c r="AW86" s="402"/>
      <c r="AX86" s="402"/>
      <c r="AY86" s="402"/>
      <c r="AZ86" s="402"/>
      <c r="BA86" s="402"/>
      <c r="BB86" s="402"/>
      <c r="BC86" s="402"/>
      <c r="BD86" s="402"/>
      <c r="BE86" s="402"/>
      <c r="BF86" s="402"/>
      <c r="BG86" s="402"/>
      <c r="BH86" s="402"/>
      <c r="BI86" s="402"/>
      <c r="BJ86" s="402"/>
      <c r="BK86" s="402"/>
      <c r="BL86" s="402"/>
      <c r="BM86" s="402"/>
      <c r="BN86" s="402"/>
    </row>
    <row r="87" spans="1:66" s="403" customFormat="1" ht="55.5" customHeight="1" x14ac:dyDescent="0.2">
      <c r="A87" s="281"/>
      <c r="B87" s="281"/>
      <c r="C87" s="405"/>
      <c r="D87" s="404" t="s">
        <v>1297</v>
      </c>
      <c r="E87" s="405" t="s">
        <v>1298</v>
      </c>
      <c r="F87" s="413">
        <v>1</v>
      </c>
      <c r="G87" s="413">
        <v>1</v>
      </c>
      <c r="H87" s="404">
        <v>1</v>
      </c>
      <c r="I87" s="404">
        <v>1</v>
      </c>
      <c r="J87" s="404">
        <v>1</v>
      </c>
      <c r="K87" s="404">
        <v>1</v>
      </c>
      <c r="L87" s="404">
        <v>1</v>
      </c>
      <c r="M87" s="404">
        <v>1</v>
      </c>
      <c r="N87" s="404">
        <v>1</v>
      </c>
      <c r="O87" s="404">
        <v>1</v>
      </c>
      <c r="P87" s="404">
        <v>1</v>
      </c>
      <c r="Q87" s="404">
        <v>1</v>
      </c>
      <c r="R87" s="408">
        <f t="shared" si="0"/>
        <v>12</v>
      </c>
      <c r="S87" s="278" t="s">
        <v>958</v>
      </c>
      <c r="T87" s="278"/>
      <c r="U87" s="278"/>
      <c r="V87" s="410" t="s">
        <v>1299</v>
      </c>
      <c r="W87" s="410"/>
      <c r="X87" s="401"/>
      <c r="Y87" s="401"/>
      <c r="Z87" s="401"/>
      <c r="AA87" s="401"/>
      <c r="AB87" s="401"/>
      <c r="AC87" s="401"/>
      <c r="AD87" s="401"/>
      <c r="AE87" s="401"/>
      <c r="AF87" s="402"/>
      <c r="AG87" s="402"/>
      <c r="AH87" s="402"/>
      <c r="AI87" s="402"/>
      <c r="AJ87" s="402"/>
      <c r="AK87" s="402"/>
      <c r="AL87" s="402"/>
      <c r="AM87" s="402"/>
      <c r="AN87" s="402"/>
      <c r="AO87" s="402"/>
      <c r="AP87" s="402"/>
      <c r="AQ87" s="402"/>
      <c r="AR87" s="402"/>
      <c r="AS87" s="402"/>
      <c r="AT87" s="402"/>
      <c r="AU87" s="402"/>
      <c r="AV87" s="402"/>
      <c r="AW87" s="402"/>
      <c r="AX87" s="402"/>
      <c r="AY87" s="402"/>
      <c r="AZ87" s="402"/>
      <c r="BA87" s="402"/>
      <c r="BB87" s="402"/>
      <c r="BC87" s="402"/>
      <c r="BD87" s="402"/>
      <c r="BE87" s="402"/>
      <c r="BF87" s="402"/>
      <c r="BG87" s="402"/>
      <c r="BH87" s="402"/>
      <c r="BI87" s="402"/>
      <c r="BJ87" s="402"/>
      <c r="BK87" s="402"/>
      <c r="BL87" s="402"/>
      <c r="BM87" s="402"/>
      <c r="BN87" s="402"/>
    </row>
    <row r="88" spans="1:66" s="403" customFormat="1" ht="45.75" customHeight="1" x14ac:dyDescent="0.2">
      <c r="A88" s="281"/>
      <c r="B88" s="281"/>
      <c r="C88" s="405"/>
      <c r="D88" s="404" t="s">
        <v>1300</v>
      </c>
      <c r="E88" s="405" t="s">
        <v>1301</v>
      </c>
      <c r="F88" s="413"/>
      <c r="G88" s="413"/>
      <c r="H88" s="404">
        <v>1</v>
      </c>
      <c r="I88" s="404"/>
      <c r="J88" s="404"/>
      <c r="K88" s="404">
        <v>1</v>
      </c>
      <c r="L88" s="404"/>
      <c r="M88" s="404"/>
      <c r="N88" s="409">
        <v>1</v>
      </c>
      <c r="O88" s="409"/>
      <c r="P88" s="409"/>
      <c r="Q88" s="409">
        <v>1</v>
      </c>
      <c r="R88" s="408">
        <f t="shared" si="0"/>
        <v>4</v>
      </c>
      <c r="S88" s="278" t="s">
        <v>11</v>
      </c>
      <c r="T88" s="278"/>
      <c r="U88" s="278" t="s">
        <v>1246</v>
      </c>
      <c r="V88" s="278" t="s">
        <v>1288</v>
      </c>
      <c r="W88" s="278"/>
      <c r="X88" s="401"/>
      <c r="Y88" s="401"/>
      <c r="Z88" s="401"/>
      <c r="AA88" s="401"/>
      <c r="AB88" s="401"/>
      <c r="AC88" s="401"/>
      <c r="AD88" s="401"/>
      <c r="AE88" s="401"/>
      <c r="AF88" s="402"/>
      <c r="AG88" s="402"/>
      <c r="AH88" s="402"/>
      <c r="AI88" s="402"/>
      <c r="AJ88" s="402"/>
      <c r="AK88" s="402"/>
      <c r="AL88" s="402"/>
      <c r="AM88" s="402"/>
      <c r="AN88" s="402"/>
      <c r="AO88" s="402"/>
      <c r="AP88" s="402"/>
      <c r="AQ88" s="402"/>
      <c r="AR88" s="402"/>
      <c r="AS88" s="402"/>
      <c r="AT88" s="402"/>
      <c r="AU88" s="402"/>
      <c r="AV88" s="402"/>
      <c r="AW88" s="402"/>
      <c r="AX88" s="402"/>
      <c r="AY88" s="402"/>
      <c r="AZ88" s="402"/>
      <c r="BA88" s="402"/>
      <c r="BB88" s="402"/>
      <c r="BC88" s="402"/>
      <c r="BD88" s="402"/>
      <c r="BE88" s="402"/>
      <c r="BF88" s="402"/>
      <c r="BG88" s="402"/>
      <c r="BH88" s="402"/>
      <c r="BI88" s="402"/>
      <c r="BJ88" s="402"/>
      <c r="BK88" s="402"/>
      <c r="BL88" s="402"/>
      <c r="BM88" s="402"/>
      <c r="BN88" s="402"/>
    </row>
    <row r="89" spans="1:66" s="403" customFormat="1" ht="45.75" customHeight="1" x14ac:dyDescent="0.2">
      <c r="A89" s="281"/>
      <c r="B89" s="281"/>
      <c r="C89" s="405"/>
      <c r="D89" s="404" t="s">
        <v>1302</v>
      </c>
      <c r="E89" s="405" t="s">
        <v>1303</v>
      </c>
      <c r="F89" s="413"/>
      <c r="G89" s="413"/>
      <c r="H89" s="404">
        <v>1</v>
      </c>
      <c r="I89" s="404"/>
      <c r="J89" s="404"/>
      <c r="K89" s="404">
        <v>1</v>
      </c>
      <c r="L89" s="404"/>
      <c r="M89" s="404"/>
      <c r="N89" s="409">
        <v>1</v>
      </c>
      <c r="O89" s="409"/>
      <c r="P89" s="409"/>
      <c r="Q89" s="409">
        <v>1</v>
      </c>
      <c r="R89" s="408">
        <f t="shared" si="0"/>
        <v>4</v>
      </c>
      <c r="S89" s="278" t="s">
        <v>958</v>
      </c>
      <c r="T89" s="278"/>
      <c r="U89" s="278"/>
      <c r="V89" s="411" t="s">
        <v>1735</v>
      </c>
      <c r="W89" s="278"/>
      <c r="X89" s="401"/>
      <c r="Y89" s="401"/>
      <c r="Z89" s="401"/>
      <c r="AA89" s="401"/>
      <c r="AB89" s="401"/>
      <c r="AC89" s="401"/>
      <c r="AD89" s="401"/>
      <c r="AE89" s="401"/>
      <c r="AF89" s="402"/>
      <c r="AG89" s="402"/>
      <c r="AH89" s="402"/>
      <c r="AI89" s="402"/>
      <c r="AJ89" s="402"/>
      <c r="AK89" s="402"/>
      <c r="AL89" s="402"/>
      <c r="AM89" s="402"/>
      <c r="AN89" s="402"/>
      <c r="AO89" s="402"/>
      <c r="AP89" s="402"/>
      <c r="AQ89" s="402"/>
      <c r="AR89" s="402"/>
      <c r="AS89" s="402"/>
      <c r="AT89" s="402"/>
      <c r="AU89" s="402"/>
      <c r="AV89" s="402"/>
      <c r="AW89" s="402"/>
      <c r="AX89" s="402"/>
      <c r="AY89" s="402"/>
      <c r="AZ89" s="402"/>
      <c r="BA89" s="402"/>
      <c r="BB89" s="402"/>
      <c r="BC89" s="402"/>
      <c r="BD89" s="402"/>
      <c r="BE89" s="402"/>
      <c r="BF89" s="402"/>
      <c r="BG89" s="402"/>
      <c r="BH89" s="402"/>
      <c r="BI89" s="402"/>
      <c r="BJ89" s="402"/>
      <c r="BK89" s="402"/>
      <c r="BL89" s="402"/>
      <c r="BM89" s="402"/>
      <c r="BN89" s="402"/>
    </row>
    <row r="90" spans="1:66" s="403" customFormat="1" ht="50.25" customHeight="1" x14ac:dyDescent="0.2">
      <c r="A90" s="281"/>
      <c r="B90" s="281"/>
      <c r="C90" s="405"/>
      <c r="D90" s="404" t="s">
        <v>1304</v>
      </c>
      <c r="E90" s="405" t="s">
        <v>1305</v>
      </c>
      <c r="F90" s="413">
        <v>1</v>
      </c>
      <c r="G90" s="413">
        <v>1</v>
      </c>
      <c r="H90" s="404">
        <v>1</v>
      </c>
      <c r="I90" s="404">
        <v>1</v>
      </c>
      <c r="J90" s="404">
        <v>1</v>
      </c>
      <c r="K90" s="404">
        <v>1</v>
      </c>
      <c r="L90" s="404">
        <v>1</v>
      </c>
      <c r="M90" s="404">
        <v>1</v>
      </c>
      <c r="N90" s="409">
        <v>1</v>
      </c>
      <c r="O90" s="409">
        <v>1</v>
      </c>
      <c r="P90" s="409">
        <v>1</v>
      </c>
      <c r="Q90" s="409">
        <v>1</v>
      </c>
      <c r="R90" s="408">
        <f t="shared" si="0"/>
        <v>12</v>
      </c>
      <c r="S90" s="278" t="s">
        <v>11</v>
      </c>
      <c r="T90" s="278"/>
      <c r="U90" s="278" t="s">
        <v>1246</v>
      </c>
      <c r="V90" s="278" t="s">
        <v>1288</v>
      </c>
      <c r="W90" s="278"/>
      <c r="X90" s="401"/>
      <c r="Y90" s="401"/>
      <c r="Z90" s="401"/>
      <c r="AA90" s="401"/>
      <c r="AB90" s="401"/>
      <c r="AC90" s="401"/>
      <c r="AD90" s="401"/>
      <c r="AE90" s="401"/>
      <c r="AF90" s="402"/>
      <c r="AG90" s="402"/>
      <c r="AH90" s="402"/>
      <c r="AI90" s="402"/>
      <c r="AJ90" s="402"/>
      <c r="AK90" s="402"/>
      <c r="AL90" s="402"/>
      <c r="AM90" s="402"/>
      <c r="AN90" s="402"/>
      <c r="AO90" s="402"/>
      <c r="AP90" s="402"/>
      <c r="AQ90" s="402"/>
      <c r="AR90" s="402"/>
      <c r="AS90" s="402"/>
      <c r="AT90" s="402"/>
      <c r="AU90" s="402"/>
      <c r="AV90" s="402"/>
      <c r="AW90" s="402"/>
      <c r="AX90" s="402"/>
      <c r="AY90" s="402"/>
      <c r="AZ90" s="402"/>
      <c r="BA90" s="402"/>
      <c r="BB90" s="402"/>
      <c r="BC90" s="402"/>
      <c r="BD90" s="402"/>
      <c r="BE90" s="402"/>
      <c r="BF90" s="402"/>
      <c r="BG90" s="402"/>
      <c r="BH90" s="402"/>
      <c r="BI90" s="402"/>
      <c r="BJ90" s="402"/>
      <c r="BK90" s="402"/>
      <c r="BL90" s="402"/>
      <c r="BM90" s="402"/>
      <c r="BN90" s="402"/>
    </row>
    <row r="91" spans="1:66" s="403" customFormat="1" ht="71.25" customHeight="1" x14ac:dyDescent="0.2">
      <c r="A91" s="281"/>
      <c r="B91" s="281"/>
      <c r="C91" s="405"/>
      <c r="D91" s="404" t="s">
        <v>1306</v>
      </c>
      <c r="E91" s="405" t="s">
        <v>1307</v>
      </c>
      <c r="F91" s="413"/>
      <c r="G91" s="413"/>
      <c r="H91" s="404"/>
      <c r="I91" s="404"/>
      <c r="J91" s="404"/>
      <c r="K91" s="404"/>
      <c r="L91" s="404"/>
      <c r="M91" s="404"/>
      <c r="N91" s="409">
        <v>1</v>
      </c>
      <c r="O91" s="409"/>
      <c r="P91" s="409"/>
      <c r="Q91" s="409">
        <v>1</v>
      </c>
      <c r="R91" s="408">
        <f t="shared" si="0"/>
        <v>2</v>
      </c>
      <c r="S91" s="278" t="s">
        <v>950</v>
      </c>
      <c r="T91" s="278" t="s">
        <v>11</v>
      </c>
      <c r="U91" s="278" t="s">
        <v>1210</v>
      </c>
      <c r="V91" s="278" t="s">
        <v>1288</v>
      </c>
      <c r="W91" s="278" t="s">
        <v>1308</v>
      </c>
      <c r="X91" s="401"/>
      <c r="Y91" s="401"/>
      <c r="Z91" s="401"/>
      <c r="AA91" s="401"/>
      <c r="AB91" s="401"/>
      <c r="AC91" s="401"/>
      <c r="AD91" s="401"/>
      <c r="AE91" s="401"/>
      <c r="AF91" s="402"/>
      <c r="AG91" s="402"/>
      <c r="AH91" s="402"/>
      <c r="AI91" s="402"/>
      <c r="AJ91" s="402"/>
      <c r="AK91" s="402"/>
      <c r="AL91" s="402"/>
      <c r="AM91" s="402"/>
      <c r="AN91" s="402"/>
      <c r="AO91" s="402"/>
      <c r="AP91" s="402"/>
      <c r="AQ91" s="402"/>
      <c r="AR91" s="402"/>
      <c r="AS91" s="402"/>
      <c r="AT91" s="402"/>
      <c r="AU91" s="402"/>
      <c r="AV91" s="402"/>
      <c r="AW91" s="402"/>
      <c r="AX91" s="402"/>
      <c r="AY91" s="402"/>
      <c r="AZ91" s="402"/>
      <c r="BA91" s="402"/>
      <c r="BB91" s="402"/>
      <c r="BC91" s="402"/>
      <c r="BD91" s="402"/>
      <c r="BE91" s="402"/>
      <c r="BF91" s="402"/>
      <c r="BG91" s="402"/>
      <c r="BH91" s="402"/>
      <c r="BI91" s="402"/>
      <c r="BJ91" s="402"/>
      <c r="BK91" s="402"/>
      <c r="BL91" s="402"/>
      <c r="BM91" s="402"/>
      <c r="BN91" s="402"/>
    </row>
    <row r="92" spans="1:66" s="403" customFormat="1" ht="48" x14ac:dyDescent="0.2">
      <c r="A92" s="281"/>
      <c r="B92" s="281"/>
      <c r="C92" s="405" t="s">
        <v>1309</v>
      </c>
      <c r="D92" s="404" t="s">
        <v>1310</v>
      </c>
      <c r="E92" s="281" t="s">
        <v>1311</v>
      </c>
      <c r="F92" s="459"/>
      <c r="G92" s="459"/>
      <c r="H92" s="431"/>
      <c r="I92" s="431"/>
      <c r="J92" s="431"/>
      <c r="K92" s="431"/>
      <c r="L92" s="431">
        <v>1</v>
      </c>
      <c r="M92" s="431"/>
      <c r="N92" s="431"/>
      <c r="O92" s="431"/>
      <c r="P92" s="431"/>
      <c r="Q92" s="431"/>
      <c r="R92" s="408">
        <f t="shared" si="0"/>
        <v>1</v>
      </c>
      <c r="S92" s="278" t="s">
        <v>950</v>
      </c>
      <c r="T92" s="278"/>
      <c r="U92" s="278"/>
      <c r="V92" s="278" t="s">
        <v>1720</v>
      </c>
      <c r="W92" s="410"/>
      <c r="X92" s="401"/>
      <c r="Y92" s="401"/>
      <c r="Z92" s="401"/>
      <c r="AA92" s="401"/>
      <c r="AB92" s="401"/>
      <c r="AC92" s="401"/>
      <c r="AD92" s="401"/>
      <c r="AE92" s="401"/>
      <c r="AF92" s="402"/>
      <c r="AG92" s="402"/>
      <c r="AH92" s="402"/>
      <c r="AI92" s="402"/>
      <c r="AJ92" s="402"/>
      <c r="AK92" s="402"/>
      <c r="AL92" s="402"/>
      <c r="AM92" s="402"/>
      <c r="AN92" s="402"/>
      <c r="AO92" s="402"/>
      <c r="AP92" s="402"/>
      <c r="AQ92" s="402"/>
      <c r="AR92" s="402"/>
      <c r="AS92" s="402"/>
      <c r="AT92" s="402"/>
      <c r="AU92" s="402"/>
      <c r="AV92" s="402"/>
      <c r="AW92" s="402"/>
      <c r="AX92" s="402"/>
      <c r="AY92" s="402"/>
      <c r="AZ92" s="402"/>
      <c r="BA92" s="402"/>
      <c r="BB92" s="402"/>
      <c r="BC92" s="402"/>
      <c r="BD92" s="402"/>
      <c r="BE92" s="402"/>
      <c r="BF92" s="402"/>
      <c r="BG92" s="402"/>
      <c r="BH92" s="402"/>
      <c r="BI92" s="402"/>
      <c r="BJ92" s="402"/>
      <c r="BK92" s="402"/>
      <c r="BL92" s="402"/>
      <c r="BM92" s="402"/>
      <c r="BN92" s="402"/>
    </row>
    <row r="93" spans="1:66" s="403" customFormat="1" ht="58.5" customHeight="1" x14ac:dyDescent="0.2">
      <c r="A93" s="281"/>
      <c r="B93" s="281"/>
      <c r="C93" s="405"/>
      <c r="D93" s="404" t="s">
        <v>1313</v>
      </c>
      <c r="E93" s="405" t="s">
        <v>1314</v>
      </c>
      <c r="F93" s="413"/>
      <c r="G93" s="413"/>
      <c r="H93" s="404"/>
      <c r="I93" s="404"/>
      <c r="J93" s="404"/>
      <c r="K93" s="404"/>
      <c r="L93" s="404"/>
      <c r="M93" s="404">
        <v>1</v>
      </c>
      <c r="N93" s="404"/>
      <c r="O93" s="404"/>
      <c r="P93" s="404"/>
      <c r="Q93" s="404"/>
      <c r="R93" s="408">
        <f t="shared" si="0"/>
        <v>1</v>
      </c>
      <c r="S93" s="278" t="s">
        <v>949</v>
      </c>
      <c r="T93" s="278"/>
      <c r="U93" s="278"/>
      <c r="V93" s="410" t="s">
        <v>1312</v>
      </c>
      <c r="W93" s="410"/>
      <c r="X93" s="401"/>
      <c r="Y93" s="401"/>
      <c r="Z93" s="401"/>
      <c r="AA93" s="401"/>
      <c r="AB93" s="401"/>
      <c r="AC93" s="401"/>
      <c r="AD93" s="401"/>
      <c r="AE93" s="401"/>
      <c r="AF93" s="402"/>
      <c r="AG93" s="402"/>
      <c r="AH93" s="402"/>
      <c r="AI93" s="402"/>
      <c r="AJ93" s="402"/>
      <c r="AK93" s="402"/>
      <c r="AL93" s="402"/>
      <c r="AM93" s="402"/>
      <c r="AN93" s="402"/>
      <c r="AO93" s="402"/>
      <c r="AP93" s="402"/>
      <c r="AQ93" s="402"/>
      <c r="AR93" s="402"/>
      <c r="AS93" s="402"/>
      <c r="AT93" s="402"/>
      <c r="AU93" s="402"/>
      <c r="AV93" s="402"/>
      <c r="AW93" s="402"/>
      <c r="AX93" s="402"/>
      <c r="AY93" s="402"/>
      <c r="AZ93" s="402"/>
      <c r="BA93" s="402"/>
      <c r="BB93" s="402"/>
      <c r="BC93" s="402"/>
      <c r="BD93" s="402"/>
      <c r="BE93" s="402"/>
      <c r="BF93" s="402"/>
      <c r="BG93" s="402"/>
      <c r="BH93" s="402"/>
      <c r="BI93" s="402"/>
      <c r="BJ93" s="402"/>
      <c r="BK93" s="402"/>
      <c r="BL93" s="402"/>
      <c r="BM93" s="402"/>
      <c r="BN93" s="402"/>
    </row>
    <row r="94" spans="1:66" s="403" customFormat="1" ht="57" customHeight="1" x14ac:dyDescent="0.2">
      <c r="A94" s="281"/>
      <c r="B94" s="281"/>
      <c r="C94" s="405" t="s">
        <v>1315</v>
      </c>
      <c r="D94" s="404" t="s">
        <v>1316</v>
      </c>
      <c r="E94" s="405" t="s">
        <v>1317</v>
      </c>
      <c r="F94" s="413">
        <v>1</v>
      </c>
      <c r="G94" s="413">
        <v>1</v>
      </c>
      <c r="H94" s="404">
        <v>1</v>
      </c>
      <c r="I94" s="404">
        <v>1</v>
      </c>
      <c r="J94" s="404">
        <v>1</v>
      </c>
      <c r="K94" s="404">
        <v>1</v>
      </c>
      <c r="L94" s="404">
        <v>1</v>
      </c>
      <c r="M94" s="404">
        <v>1</v>
      </c>
      <c r="N94" s="409">
        <v>1</v>
      </c>
      <c r="O94" s="409">
        <v>1</v>
      </c>
      <c r="P94" s="409">
        <v>1</v>
      </c>
      <c r="Q94" s="409">
        <v>1</v>
      </c>
      <c r="R94" s="408">
        <f t="shared" si="0"/>
        <v>12</v>
      </c>
      <c r="S94" s="278" t="s">
        <v>11</v>
      </c>
      <c r="T94" s="278"/>
      <c r="U94" s="278" t="s">
        <v>1230</v>
      </c>
      <c r="V94" s="278" t="s">
        <v>1214</v>
      </c>
      <c r="W94" s="278"/>
      <c r="X94" s="401"/>
      <c r="Y94" s="401"/>
      <c r="Z94" s="401"/>
      <c r="AA94" s="401"/>
      <c r="AB94" s="401"/>
      <c r="AC94" s="401"/>
      <c r="AD94" s="401"/>
      <c r="AE94" s="401"/>
      <c r="AF94" s="402"/>
      <c r="AG94" s="402"/>
      <c r="AH94" s="402"/>
      <c r="AI94" s="402"/>
      <c r="AJ94" s="402"/>
      <c r="AK94" s="402"/>
      <c r="AL94" s="402"/>
      <c r="AM94" s="402"/>
      <c r="AN94" s="402"/>
      <c r="AO94" s="402"/>
      <c r="AP94" s="402"/>
      <c r="AQ94" s="402"/>
      <c r="AR94" s="402"/>
      <c r="AS94" s="402"/>
      <c r="AT94" s="402"/>
      <c r="AU94" s="402"/>
      <c r="AV94" s="402"/>
      <c r="AW94" s="402"/>
      <c r="AX94" s="402"/>
      <c r="AY94" s="402"/>
      <c r="AZ94" s="402"/>
      <c r="BA94" s="402"/>
      <c r="BB94" s="402"/>
      <c r="BC94" s="402"/>
      <c r="BD94" s="402"/>
      <c r="BE94" s="402"/>
      <c r="BF94" s="402"/>
      <c r="BG94" s="402"/>
      <c r="BH94" s="402"/>
      <c r="BI94" s="402"/>
      <c r="BJ94" s="402"/>
      <c r="BK94" s="402"/>
      <c r="BL94" s="402"/>
      <c r="BM94" s="402"/>
      <c r="BN94" s="402"/>
    </row>
    <row r="95" spans="1:66" s="403" customFormat="1" ht="67.5" customHeight="1" x14ac:dyDescent="0.2">
      <c r="A95" s="281"/>
      <c r="B95" s="281"/>
      <c r="C95" s="405"/>
      <c r="D95" s="404" t="s">
        <v>1318</v>
      </c>
      <c r="E95" s="405" t="s">
        <v>1319</v>
      </c>
      <c r="F95" s="413">
        <v>1</v>
      </c>
      <c r="G95" s="413">
        <v>1</v>
      </c>
      <c r="H95" s="404">
        <v>1</v>
      </c>
      <c r="I95" s="404">
        <v>1</v>
      </c>
      <c r="J95" s="404">
        <v>1</v>
      </c>
      <c r="K95" s="404">
        <v>1</v>
      </c>
      <c r="L95" s="404">
        <v>1</v>
      </c>
      <c r="M95" s="404">
        <v>1</v>
      </c>
      <c r="N95" s="409">
        <v>1</v>
      </c>
      <c r="O95" s="409">
        <v>1</v>
      </c>
      <c r="P95" s="409">
        <v>1</v>
      </c>
      <c r="Q95" s="409">
        <v>1</v>
      </c>
      <c r="R95" s="408">
        <f t="shared" ref="R95:R158" si="1">SUM(F95:Q95)</f>
        <v>12</v>
      </c>
      <c r="S95" s="278" t="s">
        <v>958</v>
      </c>
      <c r="T95" s="278"/>
      <c r="U95" s="278"/>
      <c r="V95" s="278" t="s">
        <v>1214</v>
      </c>
      <c r="W95" s="278"/>
      <c r="X95" s="401"/>
      <c r="Y95" s="401"/>
      <c r="Z95" s="401"/>
      <c r="AA95" s="401"/>
      <c r="AB95" s="401"/>
      <c r="AC95" s="401"/>
      <c r="AD95" s="401"/>
      <c r="AE95" s="401"/>
      <c r="AF95" s="402"/>
      <c r="AG95" s="402"/>
      <c r="AH95" s="402"/>
      <c r="AI95" s="402"/>
      <c r="AJ95" s="402"/>
      <c r="AK95" s="402"/>
      <c r="AL95" s="402"/>
      <c r="AM95" s="402"/>
      <c r="AN95" s="402"/>
      <c r="AO95" s="402"/>
      <c r="AP95" s="402"/>
      <c r="AQ95" s="402"/>
      <c r="AR95" s="402"/>
      <c r="AS95" s="402"/>
      <c r="AT95" s="402"/>
      <c r="AU95" s="402"/>
      <c r="AV95" s="402"/>
      <c r="AW95" s="402"/>
      <c r="AX95" s="402"/>
      <c r="AY95" s="402"/>
      <c r="AZ95" s="402"/>
      <c r="BA95" s="402"/>
      <c r="BB95" s="402"/>
      <c r="BC95" s="402"/>
      <c r="BD95" s="402"/>
      <c r="BE95" s="402"/>
      <c r="BF95" s="402"/>
      <c r="BG95" s="402"/>
      <c r="BH95" s="402"/>
      <c r="BI95" s="402"/>
      <c r="BJ95" s="402"/>
      <c r="BK95" s="402"/>
      <c r="BL95" s="402"/>
      <c r="BM95" s="402"/>
      <c r="BN95" s="402"/>
    </row>
    <row r="96" spans="1:66" s="403" customFormat="1" ht="69.75" customHeight="1" x14ac:dyDescent="0.2">
      <c r="A96" s="281"/>
      <c r="B96" s="405"/>
      <c r="C96" s="405"/>
      <c r="D96" s="404" t="s">
        <v>1320</v>
      </c>
      <c r="E96" s="405" t="s">
        <v>1321</v>
      </c>
      <c r="F96" s="413">
        <v>1</v>
      </c>
      <c r="G96" s="413">
        <v>1</v>
      </c>
      <c r="H96" s="404">
        <v>1</v>
      </c>
      <c r="I96" s="404">
        <v>1</v>
      </c>
      <c r="J96" s="404">
        <v>1</v>
      </c>
      <c r="K96" s="404">
        <v>1</v>
      </c>
      <c r="L96" s="404">
        <v>1</v>
      </c>
      <c r="M96" s="404">
        <v>1</v>
      </c>
      <c r="N96" s="409">
        <v>1</v>
      </c>
      <c r="O96" s="409">
        <v>1</v>
      </c>
      <c r="P96" s="409">
        <v>1</v>
      </c>
      <c r="Q96" s="409">
        <v>1</v>
      </c>
      <c r="R96" s="408">
        <f t="shared" si="1"/>
        <v>12</v>
      </c>
      <c r="S96" s="278" t="s">
        <v>958</v>
      </c>
      <c r="T96" s="278"/>
      <c r="U96" s="278"/>
      <c r="V96" s="278" t="s">
        <v>1214</v>
      </c>
      <c r="W96" s="278"/>
      <c r="X96" s="401"/>
      <c r="Y96" s="401"/>
      <c r="Z96" s="401"/>
      <c r="AA96" s="401"/>
      <c r="AB96" s="401"/>
      <c r="AC96" s="401"/>
      <c r="AD96" s="401"/>
      <c r="AE96" s="401"/>
      <c r="AF96" s="402"/>
      <c r="AG96" s="402"/>
      <c r="AH96" s="402"/>
      <c r="AI96" s="402"/>
      <c r="AJ96" s="402"/>
      <c r="AK96" s="402"/>
      <c r="AL96" s="402"/>
      <c r="AM96" s="402"/>
      <c r="AN96" s="402"/>
      <c r="AO96" s="402"/>
      <c r="AP96" s="402"/>
      <c r="AQ96" s="402"/>
      <c r="AR96" s="402"/>
      <c r="AS96" s="402"/>
      <c r="AT96" s="402"/>
      <c r="AU96" s="402"/>
      <c r="AV96" s="402"/>
      <c r="AW96" s="402"/>
      <c r="AX96" s="402"/>
      <c r="AY96" s="402"/>
      <c r="AZ96" s="402"/>
      <c r="BA96" s="402"/>
      <c r="BB96" s="402"/>
      <c r="BC96" s="402"/>
      <c r="BD96" s="402"/>
      <c r="BE96" s="402"/>
      <c r="BF96" s="402"/>
      <c r="BG96" s="402"/>
      <c r="BH96" s="402"/>
      <c r="BI96" s="402"/>
      <c r="BJ96" s="402"/>
      <c r="BK96" s="402"/>
      <c r="BL96" s="402"/>
      <c r="BM96" s="402"/>
      <c r="BN96" s="402"/>
    </row>
    <row r="97" spans="1:66" s="403" customFormat="1" ht="132.6" customHeight="1" x14ac:dyDescent="0.2">
      <c r="A97" s="281" t="s">
        <v>996</v>
      </c>
      <c r="B97" s="281" t="s">
        <v>1322</v>
      </c>
      <c r="C97" s="405" t="s">
        <v>1323</v>
      </c>
      <c r="D97" s="404" t="s">
        <v>1324</v>
      </c>
      <c r="E97" s="281" t="s">
        <v>1761</v>
      </c>
      <c r="F97" s="459"/>
      <c r="G97" s="459"/>
      <c r="H97" s="431">
        <v>1</v>
      </c>
      <c r="I97" s="431"/>
      <c r="J97" s="431"/>
      <c r="K97" s="431">
        <v>1</v>
      </c>
      <c r="L97" s="431"/>
      <c r="M97" s="431"/>
      <c r="N97" s="431">
        <v>1</v>
      </c>
      <c r="O97" s="431"/>
      <c r="P97" s="431"/>
      <c r="Q97" s="431">
        <v>1</v>
      </c>
      <c r="R97" s="408">
        <f t="shared" si="1"/>
        <v>4</v>
      </c>
      <c r="S97" s="278" t="s">
        <v>949</v>
      </c>
      <c r="T97" s="278" t="s">
        <v>1758</v>
      </c>
      <c r="U97" s="278" t="s">
        <v>959</v>
      </c>
      <c r="V97" s="410" t="s">
        <v>1706</v>
      </c>
      <c r="W97" s="410"/>
      <c r="X97" s="401"/>
      <c r="Y97" s="401"/>
      <c r="Z97" s="401"/>
      <c r="AA97" s="401"/>
      <c r="AB97" s="401"/>
      <c r="AC97" s="401"/>
      <c r="AD97" s="401"/>
      <c r="AE97" s="401"/>
      <c r="AF97" s="402"/>
      <c r="AG97" s="402"/>
      <c r="AH97" s="402"/>
      <c r="AI97" s="402"/>
      <c r="AJ97" s="402"/>
      <c r="AK97" s="402"/>
      <c r="AL97" s="402"/>
      <c r="AM97" s="402"/>
      <c r="AN97" s="402"/>
      <c r="AO97" s="402"/>
      <c r="AP97" s="402"/>
      <c r="AQ97" s="402"/>
      <c r="AR97" s="402"/>
      <c r="AS97" s="402"/>
      <c r="AT97" s="402"/>
      <c r="AU97" s="402"/>
      <c r="AV97" s="402"/>
      <c r="AW97" s="402"/>
      <c r="AX97" s="402"/>
      <c r="AY97" s="402"/>
      <c r="AZ97" s="402"/>
      <c r="BA97" s="402"/>
      <c r="BB97" s="402"/>
      <c r="BC97" s="402"/>
      <c r="BD97" s="402"/>
      <c r="BE97" s="402"/>
      <c r="BF97" s="402"/>
      <c r="BG97" s="402"/>
      <c r="BH97" s="402"/>
      <c r="BI97" s="402"/>
      <c r="BJ97" s="402"/>
      <c r="BK97" s="402"/>
      <c r="BL97" s="402"/>
      <c r="BM97" s="402"/>
      <c r="BN97" s="402"/>
    </row>
    <row r="98" spans="1:66" s="403" customFormat="1" ht="45" customHeight="1" x14ac:dyDescent="0.2">
      <c r="A98" s="281"/>
      <c r="B98" s="281"/>
      <c r="C98" s="405"/>
      <c r="D98" s="404" t="s">
        <v>1325</v>
      </c>
      <c r="E98" s="412" t="s">
        <v>1326</v>
      </c>
      <c r="F98" s="413"/>
      <c r="G98" s="413"/>
      <c r="H98" s="404">
        <v>1</v>
      </c>
      <c r="I98" s="404"/>
      <c r="J98" s="404"/>
      <c r="K98" s="404">
        <v>1</v>
      </c>
      <c r="L98" s="404"/>
      <c r="M98" s="404"/>
      <c r="N98" s="404">
        <v>1</v>
      </c>
      <c r="O98" s="404"/>
      <c r="P98" s="404"/>
      <c r="Q98" s="404">
        <v>1</v>
      </c>
      <c r="R98" s="408">
        <f t="shared" si="1"/>
        <v>4</v>
      </c>
      <c r="S98" s="278" t="s">
        <v>1762</v>
      </c>
      <c r="T98" s="278" t="s">
        <v>1763</v>
      </c>
      <c r="U98" s="418" t="s">
        <v>1327</v>
      </c>
      <c r="V98" s="410" t="s">
        <v>1706</v>
      </c>
      <c r="W98" s="410"/>
      <c r="X98" s="401"/>
      <c r="Y98" s="401"/>
      <c r="Z98" s="401"/>
      <c r="AA98" s="401"/>
      <c r="AB98" s="401"/>
      <c r="AC98" s="401"/>
      <c r="AD98" s="401"/>
      <c r="AE98" s="401"/>
      <c r="AF98" s="402"/>
      <c r="AG98" s="402"/>
      <c r="AH98" s="402"/>
      <c r="AI98" s="402"/>
      <c r="AJ98" s="402"/>
      <c r="AK98" s="402"/>
      <c r="AL98" s="402"/>
      <c r="AM98" s="402"/>
      <c r="AN98" s="402"/>
      <c r="AO98" s="402"/>
      <c r="AP98" s="402"/>
      <c r="AQ98" s="402"/>
      <c r="AR98" s="402"/>
      <c r="AS98" s="402"/>
      <c r="AT98" s="402"/>
      <c r="AU98" s="402"/>
      <c r="AV98" s="402"/>
      <c r="AW98" s="402"/>
      <c r="AX98" s="402"/>
      <c r="AY98" s="402"/>
      <c r="AZ98" s="402"/>
      <c r="BA98" s="402"/>
      <c r="BB98" s="402"/>
      <c r="BC98" s="402"/>
      <c r="BD98" s="402"/>
      <c r="BE98" s="402"/>
      <c r="BF98" s="402"/>
      <c r="BG98" s="402"/>
      <c r="BH98" s="402"/>
      <c r="BI98" s="402"/>
      <c r="BJ98" s="402"/>
      <c r="BK98" s="402"/>
      <c r="BL98" s="402"/>
      <c r="BM98" s="402"/>
      <c r="BN98" s="402"/>
    </row>
    <row r="99" spans="1:66" s="403" customFormat="1" ht="68.45" customHeight="1" x14ac:dyDescent="0.2">
      <c r="A99" s="281" t="s">
        <v>1328</v>
      </c>
      <c r="B99" s="405" t="s">
        <v>1329</v>
      </c>
      <c r="C99" s="405" t="s">
        <v>1330</v>
      </c>
      <c r="D99" s="404" t="s">
        <v>1331</v>
      </c>
      <c r="E99" s="405" t="s">
        <v>1332</v>
      </c>
      <c r="F99" s="413"/>
      <c r="G99" s="432"/>
      <c r="H99" s="409">
        <v>1</v>
      </c>
      <c r="I99" s="409"/>
      <c r="J99" s="409"/>
      <c r="K99" s="409">
        <v>1</v>
      </c>
      <c r="L99" s="409"/>
      <c r="M99" s="409"/>
      <c r="N99" s="409">
        <v>1</v>
      </c>
      <c r="O99" s="409"/>
      <c r="P99" s="409"/>
      <c r="Q99" s="409"/>
      <c r="R99" s="408">
        <f t="shared" si="1"/>
        <v>3</v>
      </c>
      <c r="S99" s="278" t="s">
        <v>950</v>
      </c>
      <c r="T99" s="278" t="s">
        <v>959</v>
      </c>
      <c r="U99" s="278"/>
      <c r="V99" s="411" t="s">
        <v>1333</v>
      </c>
      <c r="W99" s="278"/>
      <c r="X99" s="401"/>
      <c r="Y99" s="401"/>
      <c r="Z99" s="401"/>
      <c r="AA99" s="401"/>
      <c r="AB99" s="401"/>
      <c r="AC99" s="401"/>
      <c r="AD99" s="401"/>
      <c r="AE99" s="401"/>
      <c r="AF99" s="402"/>
      <c r="AG99" s="402"/>
      <c r="AH99" s="402"/>
      <c r="AI99" s="402"/>
      <c r="AJ99" s="402"/>
      <c r="AK99" s="402"/>
      <c r="AL99" s="402"/>
      <c r="AM99" s="402"/>
      <c r="AN99" s="402"/>
      <c r="AO99" s="402"/>
      <c r="AP99" s="402"/>
      <c r="AQ99" s="402"/>
      <c r="AR99" s="402"/>
      <c r="AS99" s="402"/>
      <c r="AT99" s="402"/>
      <c r="AU99" s="402"/>
      <c r="AV99" s="402"/>
      <c r="AW99" s="402"/>
      <c r="AX99" s="402"/>
      <c r="AY99" s="402"/>
      <c r="AZ99" s="402"/>
      <c r="BA99" s="402"/>
      <c r="BB99" s="402"/>
      <c r="BC99" s="402"/>
      <c r="BD99" s="402"/>
      <c r="BE99" s="402"/>
      <c r="BF99" s="402"/>
      <c r="BG99" s="402"/>
      <c r="BH99" s="402"/>
      <c r="BI99" s="402"/>
      <c r="BJ99" s="402"/>
      <c r="BK99" s="402"/>
      <c r="BL99" s="402"/>
      <c r="BM99" s="402"/>
      <c r="BN99" s="402"/>
    </row>
    <row r="100" spans="1:66" s="403" customFormat="1" ht="70.5" customHeight="1" x14ac:dyDescent="0.2">
      <c r="A100" s="281"/>
      <c r="B100" s="281"/>
      <c r="C100" s="405"/>
      <c r="D100" s="404" t="s">
        <v>1334</v>
      </c>
      <c r="E100" s="405" t="s">
        <v>1335</v>
      </c>
      <c r="F100" s="413"/>
      <c r="G100" s="432"/>
      <c r="H100" s="409">
        <v>1</v>
      </c>
      <c r="I100" s="409"/>
      <c r="J100" s="409"/>
      <c r="K100" s="409">
        <v>1</v>
      </c>
      <c r="L100" s="409"/>
      <c r="M100" s="409"/>
      <c r="N100" s="409">
        <v>1</v>
      </c>
      <c r="O100" s="409"/>
      <c r="P100" s="409"/>
      <c r="Q100" s="409">
        <v>1</v>
      </c>
      <c r="R100" s="408">
        <f t="shared" si="1"/>
        <v>4</v>
      </c>
      <c r="S100" s="278" t="s">
        <v>950</v>
      </c>
      <c r="T100" s="278" t="s">
        <v>958</v>
      </c>
      <c r="U100" s="278"/>
      <c r="V100" s="411" t="s">
        <v>1333</v>
      </c>
      <c r="W100" s="278"/>
      <c r="X100" s="401"/>
      <c r="Y100" s="401"/>
      <c r="Z100" s="401"/>
      <c r="AA100" s="401"/>
      <c r="AB100" s="401"/>
      <c r="AC100" s="401"/>
      <c r="AD100" s="401"/>
      <c r="AE100" s="401"/>
      <c r="AF100" s="402"/>
      <c r="AG100" s="402"/>
      <c r="AH100" s="402"/>
      <c r="AI100" s="402"/>
      <c r="AJ100" s="402"/>
      <c r="AK100" s="402"/>
      <c r="AL100" s="402"/>
      <c r="AM100" s="402"/>
      <c r="AN100" s="402"/>
      <c r="AO100" s="402"/>
      <c r="AP100" s="402"/>
      <c r="AQ100" s="402"/>
      <c r="AR100" s="402"/>
      <c r="AS100" s="402"/>
      <c r="AT100" s="402"/>
      <c r="AU100" s="402"/>
      <c r="AV100" s="402"/>
      <c r="AW100" s="402"/>
      <c r="AX100" s="402"/>
      <c r="AY100" s="402"/>
      <c r="AZ100" s="402"/>
      <c r="BA100" s="402"/>
      <c r="BB100" s="402"/>
      <c r="BC100" s="402"/>
      <c r="BD100" s="402"/>
      <c r="BE100" s="402"/>
      <c r="BF100" s="402"/>
      <c r="BG100" s="402"/>
      <c r="BH100" s="402"/>
      <c r="BI100" s="402"/>
      <c r="BJ100" s="402"/>
      <c r="BK100" s="402"/>
      <c r="BL100" s="402"/>
      <c r="BM100" s="402"/>
      <c r="BN100" s="402"/>
    </row>
    <row r="101" spans="1:66" s="403" customFormat="1" ht="79.900000000000006" customHeight="1" x14ac:dyDescent="0.2">
      <c r="A101" s="281" t="s">
        <v>999</v>
      </c>
      <c r="B101" s="281" t="s">
        <v>1336</v>
      </c>
      <c r="C101" s="405" t="s">
        <v>1337</v>
      </c>
      <c r="D101" s="404" t="s">
        <v>1338</v>
      </c>
      <c r="E101" s="405" t="s">
        <v>1339</v>
      </c>
      <c r="F101" s="413"/>
      <c r="G101" s="413"/>
      <c r="H101" s="409">
        <v>1</v>
      </c>
      <c r="I101" s="409">
        <v>1</v>
      </c>
      <c r="J101" s="409">
        <v>1</v>
      </c>
      <c r="K101" s="409">
        <v>1</v>
      </c>
      <c r="L101" s="409">
        <v>1</v>
      </c>
      <c r="M101" s="409">
        <v>1</v>
      </c>
      <c r="N101" s="409">
        <v>1</v>
      </c>
      <c r="O101" s="409">
        <v>1</v>
      </c>
      <c r="P101" s="409">
        <v>1</v>
      </c>
      <c r="Q101" s="409"/>
      <c r="R101" s="408">
        <f t="shared" si="1"/>
        <v>9</v>
      </c>
      <c r="S101" s="278" t="s">
        <v>950</v>
      </c>
      <c r="T101" s="278"/>
      <c r="U101" s="278"/>
      <c r="V101" s="410" t="s">
        <v>1241</v>
      </c>
      <c r="W101" s="278"/>
      <c r="X101" s="401"/>
      <c r="Y101" s="401"/>
      <c r="Z101" s="401"/>
      <c r="AA101" s="401"/>
      <c r="AB101" s="401"/>
      <c r="AC101" s="401"/>
      <c r="AD101" s="401"/>
      <c r="AE101" s="401"/>
      <c r="AF101" s="402"/>
      <c r="AG101" s="402"/>
      <c r="AH101" s="402"/>
      <c r="AI101" s="402"/>
      <c r="AJ101" s="402"/>
      <c r="AK101" s="402"/>
      <c r="AL101" s="402"/>
      <c r="AM101" s="402"/>
      <c r="AN101" s="402"/>
      <c r="AO101" s="402"/>
      <c r="AP101" s="402"/>
      <c r="AQ101" s="402"/>
      <c r="AR101" s="402"/>
      <c r="AS101" s="402"/>
      <c r="AT101" s="402"/>
      <c r="AU101" s="402"/>
      <c r="AV101" s="402"/>
      <c r="AW101" s="402"/>
      <c r="AX101" s="402"/>
      <c r="AY101" s="402"/>
      <c r="AZ101" s="402"/>
      <c r="BA101" s="402"/>
      <c r="BB101" s="402"/>
      <c r="BC101" s="402"/>
      <c r="BD101" s="402"/>
      <c r="BE101" s="402"/>
      <c r="BF101" s="402"/>
      <c r="BG101" s="402"/>
      <c r="BH101" s="402"/>
      <c r="BI101" s="402"/>
      <c r="BJ101" s="402"/>
      <c r="BK101" s="402"/>
      <c r="BL101" s="402"/>
      <c r="BM101" s="402"/>
      <c r="BN101" s="402"/>
    </row>
    <row r="102" spans="1:66" s="403" customFormat="1" ht="66" customHeight="1" x14ac:dyDescent="0.2">
      <c r="A102" s="281"/>
      <c r="B102" s="281"/>
      <c r="C102" s="405"/>
      <c r="D102" s="404" t="s">
        <v>1340</v>
      </c>
      <c r="E102" s="405" t="s">
        <v>1341</v>
      </c>
      <c r="F102" s="413"/>
      <c r="G102" s="432"/>
      <c r="H102" s="409"/>
      <c r="I102" s="409"/>
      <c r="J102" s="409"/>
      <c r="K102" s="409"/>
      <c r="L102" s="409"/>
      <c r="M102" s="409"/>
      <c r="N102" s="409">
        <v>1</v>
      </c>
      <c r="O102" s="409"/>
      <c r="P102" s="409"/>
      <c r="Q102" s="409"/>
      <c r="R102" s="408">
        <f t="shared" si="1"/>
        <v>1</v>
      </c>
      <c r="S102" s="278" t="s">
        <v>958</v>
      </c>
      <c r="T102" s="278"/>
      <c r="U102" s="278"/>
      <c r="V102" s="410" t="s">
        <v>1342</v>
      </c>
      <c r="W102" s="278"/>
      <c r="X102" s="401"/>
      <c r="Y102" s="401"/>
      <c r="Z102" s="401"/>
      <c r="AA102" s="401"/>
      <c r="AB102" s="401"/>
      <c r="AC102" s="401"/>
      <c r="AD102" s="401"/>
      <c r="AE102" s="401"/>
      <c r="AF102" s="402"/>
      <c r="AG102" s="402"/>
      <c r="AH102" s="402"/>
      <c r="AI102" s="402"/>
      <c r="AJ102" s="402"/>
      <c r="AK102" s="402"/>
      <c r="AL102" s="402"/>
      <c r="AM102" s="402"/>
      <c r="AN102" s="402"/>
      <c r="AO102" s="402"/>
      <c r="AP102" s="402"/>
      <c r="AQ102" s="402"/>
      <c r="AR102" s="402"/>
      <c r="AS102" s="402"/>
      <c r="AT102" s="402"/>
      <c r="AU102" s="402"/>
      <c r="AV102" s="402"/>
      <c r="AW102" s="402"/>
      <c r="AX102" s="402"/>
      <c r="AY102" s="402"/>
      <c r="AZ102" s="402"/>
      <c r="BA102" s="402"/>
      <c r="BB102" s="402"/>
      <c r="BC102" s="402"/>
      <c r="BD102" s="402"/>
      <c r="BE102" s="402"/>
      <c r="BF102" s="402"/>
      <c r="BG102" s="402"/>
      <c r="BH102" s="402"/>
      <c r="BI102" s="402"/>
      <c r="BJ102" s="402"/>
      <c r="BK102" s="402"/>
      <c r="BL102" s="402"/>
      <c r="BM102" s="402"/>
      <c r="BN102" s="402"/>
    </row>
    <row r="103" spans="1:66" s="403" customFormat="1" ht="45.75" customHeight="1" x14ac:dyDescent="0.2">
      <c r="A103" s="281"/>
      <c r="B103" s="281"/>
      <c r="C103" s="405"/>
      <c r="D103" s="404" t="s">
        <v>1343</v>
      </c>
      <c r="E103" s="405" t="s">
        <v>1344</v>
      </c>
      <c r="F103" s="413"/>
      <c r="G103" s="432"/>
      <c r="H103" s="409"/>
      <c r="I103" s="409"/>
      <c r="J103" s="409"/>
      <c r="K103" s="409"/>
      <c r="L103" s="409"/>
      <c r="M103" s="409"/>
      <c r="N103" s="409"/>
      <c r="O103" s="409"/>
      <c r="P103" s="409">
        <v>1</v>
      </c>
      <c r="Q103" s="409"/>
      <c r="R103" s="408">
        <f t="shared" si="1"/>
        <v>1</v>
      </c>
      <c r="S103" s="278" t="s">
        <v>953</v>
      </c>
      <c r="T103" s="278"/>
      <c r="U103" s="278"/>
      <c r="V103" s="410" t="s">
        <v>1241</v>
      </c>
      <c r="W103" s="278"/>
      <c r="X103" s="401"/>
      <c r="Y103" s="401"/>
      <c r="Z103" s="401"/>
      <c r="AA103" s="401"/>
      <c r="AB103" s="401"/>
      <c r="AC103" s="401"/>
      <c r="AD103" s="401"/>
      <c r="AE103" s="401"/>
      <c r="AF103" s="402"/>
      <c r="AG103" s="402"/>
      <c r="AH103" s="402"/>
      <c r="AI103" s="402"/>
      <c r="AJ103" s="402"/>
      <c r="AK103" s="402"/>
      <c r="AL103" s="402"/>
      <c r="AM103" s="402"/>
      <c r="AN103" s="402"/>
      <c r="AO103" s="402"/>
      <c r="AP103" s="402"/>
      <c r="AQ103" s="402"/>
      <c r="AR103" s="402"/>
      <c r="AS103" s="402"/>
      <c r="AT103" s="402"/>
      <c r="AU103" s="402"/>
      <c r="AV103" s="402"/>
      <c r="AW103" s="402"/>
      <c r="AX103" s="402"/>
      <c r="AY103" s="402"/>
      <c r="AZ103" s="402"/>
      <c r="BA103" s="402"/>
      <c r="BB103" s="402"/>
      <c r="BC103" s="402"/>
      <c r="BD103" s="402"/>
      <c r="BE103" s="402"/>
      <c r="BF103" s="402"/>
      <c r="BG103" s="402"/>
      <c r="BH103" s="402"/>
      <c r="BI103" s="402"/>
      <c r="BJ103" s="402"/>
      <c r="BK103" s="402"/>
      <c r="BL103" s="402"/>
      <c r="BM103" s="402"/>
      <c r="BN103" s="402"/>
    </row>
    <row r="104" spans="1:66" s="403" customFormat="1" ht="54.75" customHeight="1" x14ac:dyDescent="0.2">
      <c r="A104" s="281"/>
      <c r="B104" s="281"/>
      <c r="C104" s="405" t="s">
        <v>1345</v>
      </c>
      <c r="D104" s="404" t="s">
        <v>1346</v>
      </c>
      <c r="E104" s="405" t="s">
        <v>1347</v>
      </c>
      <c r="F104" s="413"/>
      <c r="G104" s="432"/>
      <c r="H104" s="409"/>
      <c r="I104" s="409">
        <v>1</v>
      </c>
      <c r="J104" s="409"/>
      <c r="K104" s="409"/>
      <c r="L104" s="409">
        <v>1</v>
      </c>
      <c r="M104" s="409"/>
      <c r="N104" s="409"/>
      <c r="O104" s="409">
        <v>1</v>
      </c>
      <c r="P104" s="409"/>
      <c r="Q104" s="409"/>
      <c r="R104" s="408">
        <f t="shared" si="1"/>
        <v>3</v>
      </c>
      <c r="S104" s="278" t="s">
        <v>959</v>
      </c>
      <c r="T104" s="278" t="s">
        <v>950</v>
      </c>
      <c r="U104" s="278"/>
      <c r="V104" s="405" t="s">
        <v>1739</v>
      </c>
      <c r="W104" s="278"/>
      <c r="X104" s="401"/>
      <c r="Y104" s="401"/>
      <c r="Z104" s="401"/>
      <c r="AA104" s="401"/>
      <c r="AB104" s="401"/>
      <c r="AC104" s="401"/>
      <c r="AD104" s="401"/>
      <c r="AE104" s="401"/>
      <c r="AF104" s="402"/>
      <c r="AG104" s="402"/>
      <c r="AH104" s="402"/>
      <c r="AI104" s="402"/>
      <c r="AJ104" s="402"/>
      <c r="AK104" s="402"/>
      <c r="AL104" s="402"/>
      <c r="AM104" s="402"/>
      <c r="AN104" s="402"/>
      <c r="AO104" s="402"/>
      <c r="AP104" s="402"/>
      <c r="AQ104" s="402"/>
      <c r="AR104" s="402"/>
      <c r="AS104" s="402"/>
      <c r="AT104" s="402"/>
      <c r="AU104" s="402"/>
      <c r="AV104" s="402"/>
      <c r="AW104" s="402"/>
      <c r="AX104" s="402"/>
      <c r="AY104" s="402"/>
      <c r="AZ104" s="402"/>
      <c r="BA104" s="402"/>
      <c r="BB104" s="402"/>
      <c r="BC104" s="402"/>
      <c r="BD104" s="402"/>
      <c r="BE104" s="402"/>
      <c r="BF104" s="402"/>
      <c r="BG104" s="402"/>
      <c r="BH104" s="402"/>
      <c r="BI104" s="402"/>
      <c r="BJ104" s="402"/>
      <c r="BK104" s="402"/>
      <c r="BL104" s="402"/>
      <c r="BM104" s="402"/>
      <c r="BN104" s="402"/>
    </row>
    <row r="105" spans="1:66" s="403" customFormat="1" ht="35.25" customHeight="1" x14ac:dyDescent="0.2">
      <c r="A105" s="281"/>
      <c r="B105" s="281"/>
      <c r="C105" s="405"/>
      <c r="D105" s="404" t="s">
        <v>1348</v>
      </c>
      <c r="E105" s="405" t="s">
        <v>1349</v>
      </c>
      <c r="F105" s="413"/>
      <c r="G105" s="432"/>
      <c r="H105" s="409"/>
      <c r="I105" s="409"/>
      <c r="J105" s="409"/>
      <c r="K105" s="409">
        <v>1</v>
      </c>
      <c r="L105" s="409"/>
      <c r="M105" s="409"/>
      <c r="N105" s="409"/>
      <c r="O105" s="409"/>
      <c r="P105" s="409"/>
      <c r="Q105" s="409"/>
      <c r="R105" s="408">
        <f t="shared" si="1"/>
        <v>1</v>
      </c>
      <c r="S105" s="278" t="s">
        <v>11</v>
      </c>
      <c r="T105" s="278"/>
      <c r="U105" s="278" t="s">
        <v>1350</v>
      </c>
      <c r="V105" s="405" t="s">
        <v>1333</v>
      </c>
      <c r="W105" s="278"/>
      <c r="X105" s="401"/>
      <c r="Y105" s="401"/>
      <c r="Z105" s="401"/>
      <c r="AA105" s="401"/>
      <c r="AB105" s="401"/>
      <c r="AC105" s="401"/>
      <c r="AD105" s="401"/>
      <c r="AE105" s="401"/>
      <c r="AF105" s="402"/>
      <c r="AG105" s="402"/>
      <c r="AH105" s="402"/>
      <c r="AI105" s="402"/>
      <c r="AJ105" s="402"/>
      <c r="AK105" s="402"/>
      <c r="AL105" s="402"/>
      <c r="AM105" s="402"/>
      <c r="AN105" s="402"/>
      <c r="AO105" s="402"/>
      <c r="AP105" s="402"/>
      <c r="AQ105" s="402"/>
      <c r="AR105" s="402"/>
      <c r="AS105" s="402"/>
      <c r="AT105" s="402"/>
      <c r="AU105" s="402"/>
      <c r="AV105" s="402"/>
      <c r="AW105" s="402"/>
      <c r="AX105" s="402"/>
      <c r="AY105" s="402"/>
      <c r="AZ105" s="402"/>
      <c r="BA105" s="402"/>
      <c r="BB105" s="402"/>
      <c r="BC105" s="402"/>
      <c r="BD105" s="402"/>
      <c r="BE105" s="402"/>
      <c r="BF105" s="402"/>
      <c r="BG105" s="402"/>
      <c r="BH105" s="402"/>
      <c r="BI105" s="402"/>
      <c r="BJ105" s="402"/>
      <c r="BK105" s="402"/>
      <c r="BL105" s="402"/>
      <c r="BM105" s="402"/>
      <c r="BN105" s="402"/>
    </row>
    <row r="106" spans="1:66" s="403" customFormat="1" ht="80.25" customHeight="1" x14ac:dyDescent="0.2">
      <c r="A106" s="281"/>
      <c r="B106" s="281"/>
      <c r="C106" s="405"/>
      <c r="D106" s="404" t="s">
        <v>1351</v>
      </c>
      <c r="E106" s="405" t="s">
        <v>1352</v>
      </c>
      <c r="F106" s="413"/>
      <c r="G106" s="432"/>
      <c r="H106" s="409"/>
      <c r="I106" s="409"/>
      <c r="J106" s="409"/>
      <c r="K106" s="409"/>
      <c r="L106" s="409"/>
      <c r="M106" s="409"/>
      <c r="N106" s="409">
        <v>1</v>
      </c>
      <c r="O106" s="409"/>
      <c r="P106" s="409"/>
      <c r="Q106" s="409"/>
      <c r="R106" s="408">
        <f t="shared" si="1"/>
        <v>1</v>
      </c>
      <c r="S106" s="278" t="s">
        <v>11</v>
      </c>
      <c r="T106" s="278"/>
      <c r="U106" s="278" t="s">
        <v>1353</v>
      </c>
      <c r="V106" s="405" t="s">
        <v>1333</v>
      </c>
      <c r="W106" s="278" t="s">
        <v>1354</v>
      </c>
      <c r="X106" s="401"/>
      <c r="Y106" s="401"/>
      <c r="Z106" s="401"/>
      <c r="AA106" s="401"/>
      <c r="AB106" s="401"/>
      <c r="AC106" s="401"/>
      <c r="AD106" s="401"/>
      <c r="AE106" s="401"/>
      <c r="AF106" s="402"/>
      <c r="AG106" s="402"/>
      <c r="AH106" s="402"/>
      <c r="AI106" s="402"/>
      <c r="AJ106" s="402"/>
      <c r="AK106" s="402"/>
      <c r="AL106" s="402"/>
      <c r="AM106" s="402"/>
      <c r="AN106" s="402"/>
      <c r="AO106" s="402"/>
      <c r="AP106" s="402"/>
      <c r="AQ106" s="402"/>
      <c r="AR106" s="402"/>
      <c r="AS106" s="402"/>
      <c r="AT106" s="402"/>
      <c r="AU106" s="402"/>
      <c r="AV106" s="402"/>
      <c r="AW106" s="402"/>
      <c r="AX106" s="402"/>
      <c r="AY106" s="402"/>
      <c r="AZ106" s="402"/>
      <c r="BA106" s="402"/>
      <c r="BB106" s="402"/>
      <c r="BC106" s="402"/>
      <c r="BD106" s="402"/>
      <c r="BE106" s="402"/>
      <c r="BF106" s="402"/>
      <c r="BG106" s="402"/>
      <c r="BH106" s="402"/>
      <c r="BI106" s="402"/>
      <c r="BJ106" s="402"/>
      <c r="BK106" s="402"/>
      <c r="BL106" s="402"/>
      <c r="BM106" s="402"/>
      <c r="BN106" s="402"/>
    </row>
    <row r="107" spans="1:66" s="403" customFormat="1" ht="108" x14ac:dyDescent="0.2">
      <c r="A107" s="281"/>
      <c r="B107" s="281"/>
      <c r="C107" s="405" t="s">
        <v>1355</v>
      </c>
      <c r="D107" s="404" t="s">
        <v>1356</v>
      </c>
      <c r="E107" s="405" t="s">
        <v>1357</v>
      </c>
      <c r="F107" s="413"/>
      <c r="G107" s="432"/>
      <c r="H107" s="409">
        <v>1</v>
      </c>
      <c r="I107" s="409"/>
      <c r="J107" s="409"/>
      <c r="K107" s="409">
        <v>1</v>
      </c>
      <c r="L107" s="409"/>
      <c r="M107" s="409"/>
      <c r="N107" s="409">
        <v>1</v>
      </c>
      <c r="O107" s="409"/>
      <c r="P107" s="409"/>
      <c r="Q107" s="409">
        <v>1</v>
      </c>
      <c r="R107" s="408">
        <f t="shared" si="1"/>
        <v>4</v>
      </c>
      <c r="S107" s="278" t="s">
        <v>11</v>
      </c>
      <c r="T107" s="278"/>
      <c r="U107" s="278" t="s">
        <v>1358</v>
      </c>
      <c r="V107" s="405" t="s">
        <v>1333</v>
      </c>
      <c r="W107" s="278" t="s">
        <v>1359</v>
      </c>
      <c r="X107" s="401"/>
      <c r="Y107" s="401"/>
      <c r="Z107" s="401"/>
      <c r="AA107" s="401"/>
      <c r="AB107" s="401"/>
      <c r="AC107" s="401"/>
      <c r="AD107" s="401"/>
      <c r="AE107" s="401"/>
      <c r="AF107" s="402"/>
      <c r="AG107" s="402"/>
      <c r="AH107" s="402"/>
      <c r="AI107" s="402"/>
      <c r="AJ107" s="402"/>
      <c r="AK107" s="402"/>
      <c r="AL107" s="402"/>
      <c r="AM107" s="402"/>
      <c r="AN107" s="402"/>
      <c r="AO107" s="402"/>
      <c r="AP107" s="402"/>
      <c r="AQ107" s="402"/>
      <c r="AR107" s="402"/>
      <c r="AS107" s="402"/>
      <c r="AT107" s="402"/>
      <c r="AU107" s="402"/>
      <c r="AV107" s="402"/>
      <c r="AW107" s="402"/>
      <c r="AX107" s="402"/>
      <c r="AY107" s="402"/>
      <c r="AZ107" s="402"/>
      <c r="BA107" s="402"/>
      <c r="BB107" s="402"/>
      <c r="BC107" s="402"/>
      <c r="BD107" s="402"/>
      <c r="BE107" s="402"/>
      <c r="BF107" s="402"/>
      <c r="BG107" s="402"/>
      <c r="BH107" s="402"/>
      <c r="BI107" s="402"/>
      <c r="BJ107" s="402"/>
      <c r="BK107" s="402"/>
      <c r="BL107" s="402"/>
      <c r="BM107" s="402"/>
      <c r="BN107" s="402"/>
    </row>
    <row r="108" spans="1:66" s="403" customFormat="1" ht="45.75" customHeight="1" x14ac:dyDescent="0.2">
      <c r="A108" s="281"/>
      <c r="B108" s="281"/>
      <c r="C108" s="405"/>
      <c r="D108" s="404" t="s">
        <v>1360</v>
      </c>
      <c r="E108" s="405" t="s">
        <v>1361</v>
      </c>
      <c r="F108" s="413"/>
      <c r="G108" s="432"/>
      <c r="H108" s="409">
        <v>1</v>
      </c>
      <c r="I108" s="409"/>
      <c r="J108" s="409"/>
      <c r="K108" s="409">
        <v>1</v>
      </c>
      <c r="L108" s="409"/>
      <c r="M108" s="409"/>
      <c r="N108" s="409">
        <v>1</v>
      </c>
      <c r="O108" s="409"/>
      <c r="P108" s="409"/>
      <c r="Q108" s="409">
        <v>1</v>
      </c>
      <c r="R108" s="408">
        <f t="shared" si="1"/>
        <v>4</v>
      </c>
      <c r="S108" s="278" t="s">
        <v>958</v>
      </c>
      <c r="T108" s="278"/>
      <c r="U108" s="278"/>
      <c r="V108" s="278" t="s">
        <v>1333</v>
      </c>
      <c r="W108" s="278" t="s">
        <v>1362</v>
      </c>
      <c r="X108" s="401"/>
      <c r="Y108" s="401"/>
      <c r="Z108" s="401"/>
      <c r="AA108" s="401"/>
      <c r="AB108" s="401"/>
      <c r="AC108" s="401"/>
      <c r="AD108" s="401"/>
      <c r="AE108" s="401"/>
      <c r="AF108" s="402"/>
      <c r="AG108" s="402"/>
      <c r="AH108" s="402"/>
      <c r="AI108" s="402"/>
      <c r="AJ108" s="402"/>
      <c r="AK108" s="402"/>
      <c r="AL108" s="402"/>
      <c r="AM108" s="402"/>
      <c r="AN108" s="402"/>
      <c r="AO108" s="402"/>
      <c r="AP108" s="402"/>
      <c r="AQ108" s="402"/>
      <c r="AR108" s="402"/>
      <c r="AS108" s="402"/>
      <c r="AT108" s="402"/>
      <c r="AU108" s="402"/>
      <c r="AV108" s="402"/>
      <c r="AW108" s="402"/>
      <c r="AX108" s="402"/>
      <c r="AY108" s="402"/>
      <c r="AZ108" s="402"/>
      <c r="BA108" s="402"/>
      <c r="BB108" s="402"/>
      <c r="BC108" s="402"/>
      <c r="BD108" s="402"/>
      <c r="BE108" s="402"/>
      <c r="BF108" s="402"/>
      <c r="BG108" s="402"/>
      <c r="BH108" s="402"/>
      <c r="BI108" s="402"/>
      <c r="BJ108" s="402"/>
      <c r="BK108" s="402"/>
      <c r="BL108" s="402"/>
      <c r="BM108" s="402"/>
      <c r="BN108" s="402"/>
    </row>
    <row r="109" spans="1:66" s="403" customFormat="1" ht="57" customHeight="1" x14ac:dyDescent="0.2">
      <c r="A109" s="281"/>
      <c r="B109" s="281"/>
      <c r="C109" s="405"/>
      <c r="D109" s="404" t="s">
        <v>1363</v>
      </c>
      <c r="E109" s="405" t="s">
        <v>1364</v>
      </c>
      <c r="F109" s="413"/>
      <c r="G109" s="432"/>
      <c r="H109" s="409">
        <v>1</v>
      </c>
      <c r="I109" s="409"/>
      <c r="J109" s="409"/>
      <c r="K109" s="409">
        <v>1</v>
      </c>
      <c r="L109" s="409"/>
      <c r="M109" s="409"/>
      <c r="N109" s="409">
        <v>1</v>
      </c>
      <c r="O109" s="409"/>
      <c r="P109" s="409"/>
      <c r="Q109" s="409">
        <v>1</v>
      </c>
      <c r="R109" s="408">
        <f t="shared" si="1"/>
        <v>4</v>
      </c>
      <c r="S109" s="278" t="s">
        <v>11</v>
      </c>
      <c r="T109" s="278"/>
      <c r="U109" s="278" t="s">
        <v>1365</v>
      </c>
      <c r="V109" s="278" t="s">
        <v>1333</v>
      </c>
      <c r="W109" s="278" t="s">
        <v>1366</v>
      </c>
      <c r="X109" s="401"/>
      <c r="Y109" s="401"/>
      <c r="Z109" s="401"/>
      <c r="AA109" s="401"/>
      <c r="AB109" s="401"/>
      <c r="AC109" s="401"/>
      <c r="AD109" s="401"/>
      <c r="AE109" s="401"/>
      <c r="AF109" s="402"/>
      <c r="AG109" s="402"/>
      <c r="AH109" s="402"/>
      <c r="AI109" s="402"/>
      <c r="AJ109" s="402"/>
      <c r="AK109" s="402"/>
      <c r="AL109" s="402"/>
      <c r="AM109" s="402"/>
      <c r="AN109" s="402"/>
      <c r="AO109" s="402"/>
      <c r="AP109" s="402"/>
      <c r="AQ109" s="402"/>
      <c r="AR109" s="402"/>
      <c r="AS109" s="402"/>
      <c r="AT109" s="402"/>
      <c r="AU109" s="402"/>
      <c r="AV109" s="402"/>
      <c r="AW109" s="402"/>
      <c r="AX109" s="402"/>
      <c r="AY109" s="402"/>
      <c r="AZ109" s="402"/>
      <c r="BA109" s="402"/>
      <c r="BB109" s="402"/>
      <c r="BC109" s="402"/>
      <c r="BD109" s="402"/>
      <c r="BE109" s="402"/>
      <c r="BF109" s="402"/>
      <c r="BG109" s="402"/>
      <c r="BH109" s="402"/>
      <c r="BI109" s="402"/>
      <c r="BJ109" s="402"/>
      <c r="BK109" s="402"/>
      <c r="BL109" s="402"/>
      <c r="BM109" s="402"/>
      <c r="BN109" s="402"/>
    </row>
    <row r="110" spans="1:66" s="403" customFormat="1" ht="50.25" customHeight="1" x14ac:dyDescent="0.2">
      <c r="A110" s="281"/>
      <c r="B110" s="281"/>
      <c r="C110" s="405"/>
      <c r="D110" s="404" t="s">
        <v>1367</v>
      </c>
      <c r="E110" s="405" t="s">
        <v>1368</v>
      </c>
      <c r="F110" s="413"/>
      <c r="G110" s="432"/>
      <c r="H110" s="409">
        <v>1</v>
      </c>
      <c r="I110" s="409"/>
      <c r="J110" s="409"/>
      <c r="K110" s="409">
        <v>1</v>
      </c>
      <c r="L110" s="409"/>
      <c r="M110" s="409"/>
      <c r="N110" s="409">
        <v>1</v>
      </c>
      <c r="O110" s="409"/>
      <c r="P110" s="409"/>
      <c r="Q110" s="409">
        <v>1</v>
      </c>
      <c r="R110" s="408">
        <f t="shared" si="1"/>
        <v>4</v>
      </c>
      <c r="S110" s="278" t="s">
        <v>958</v>
      </c>
      <c r="T110" s="278" t="s">
        <v>11</v>
      </c>
      <c r="U110" s="278" t="s">
        <v>1365</v>
      </c>
      <c r="V110" s="278" t="s">
        <v>1333</v>
      </c>
      <c r="W110" s="278" t="s">
        <v>1369</v>
      </c>
      <c r="X110" s="401"/>
      <c r="Y110" s="401"/>
      <c r="Z110" s="401"/>
      <c r="AA110" s="401"/>
      <c r="AB110" s="401"/>
      <c r="AC110" s="401"/>
      <c r="AD110" s="401"/>
      <c r="AE110" s="401"/>
      <c r="AF110" s="402"/>
      <c r="AG110" s="402"/>
      <c r="AH110" s="402"/>
      <c r="AI110" s="402"/>
      <c r="AJ110" s="402"/>
      <c r="AK110" s="402"/>
      <c r="AL110" s="402"/>
      <c r="AM110" s="402"/>
      <c r="AN110" s="402"/>
      <c r="AO110" s="402"/>
      <c r="AP110" s="402"/>
      <c r="AQ110" s="402"/>
      <c r="AR110" s="402"/>
      <c r="AS110" s="402"/>
      <c r="AT110" s="402"/>
      <c r="AU110" s="402"/>
      <c r="AV110" s="402"/>
      <c r="AW110" s="402"/>
      <c r="AX110" s="402"/>
      <c r="AY110" s="402"/>
      <c r="AZ110" s="402"/>
      <c r="BA110" s="402"/>
      <c r="BB110" s="402"/>
      <c r="BC110" s="402"/>
      <c r="BD110" s="402"/>
      <c r="BE110" s="402"/>
      <c r="BF110" s="402"/>
      <c r="BG110" s="402"/>
      <c r="BH110" s="402"/>
      <c r="BI110" s="402"/>
      <c r="BJ110" s="402"/>
      <c r="BK110" s="402"/>
      <c r="BL110" s="402"/>
      <c r="BM110" s="402"/>
      <c r="BN110" s="402"/>
    </row>
    <row r="111" spans="1:66" s="403" customFormat="1" ht="58.5" customHeight="1" x14ac:dyDescent="0.2">
      <c r="A111" s="281"/>
      <c r="B111" s="281"/>
      <c r="C111" s="405"/>
      <c r="D111" s="404" t="s">
        <v>1370</v>
      </c>
      <c r="E111" s="405" t="s">
        <v>1371</v>
      </c>
      <c r="F111" s="413"/>
      <c r="G111" s="432"/>
      <c r="H111" s="409">
        <v>1</v>
      </c>
      <c r="I111" s="409"/>
      <c r="J111" s="409"/>
      <c r="K111" s="409">
        <v>1</v>
      </c>
      <c r="L111" s="409"/>
      <c r="M111" s="409"/>
      <c r="N111" s="409">
        <v>1</v>
      </c>
      <c r="O111" s="409"/>
      <c r="P111" s="409"/>
      <c r="Q111" s="409">
        <v>1</v>
      </c>
      <c r="R111" s="408">
        <f t="shared" si="1"/>
        <v>4</v>
      </c>
      <c r="S111" s="278" t="s">
        <v>11</v>
      </c>
      <c r="T111" s="278"/>
      <c r="U111" s="278" t="s">
        <v>1372</v>
      </c>
      <c r="V111" s="278" t="s">
        <v>1333</v>
      </c>
      <c r="W111" s="278" t="s">
        <v>1369</v>
      </c>
      <c r="X111" s="401"/>
      <c r="Y111" s="401"/>
      <c r="Z111" s="401"/>
      <c r="AA111" s="401"/>
      <c r="AB111" s="401"/>
      <c r="AC111" s="401"/>
      <c r="AD111" s="401"/>
      <c r="AE111" s="401"/>
      <c r="AF111" s="402"/>
      <c r="AG111" s="402"/>
      <c r="AH111" s="402"/>
      <c r="AI111" s="402"/>
      <c r="AJ111" s="402"/>
      <c r="AK111" s="402"/>
      <c r="AL111" s="402"/>
      <c r="AM111" s="402"/>
      <c r="AN111" s="402"/>
      <c r="AO111" s="402"/>
      <c r="AP111" s="402"/>
      <c r="AQ111" s="402"/>
      <c r="AR111" s="402"/>
      <c r="AS111" s="402"/>
      <c r="AT111" s="402"/>
      <c r="AU111" s="402"/>
      <c r="AV111" s="402"/>
      <c r="AW111" s="402"/>
      <c r="AX111" s="402"/>
      <c r="AY111" s="402"/>
      <c r="AZ111" s="402"/>
      <c r="BA111" s="402"/>
      <c r="BB111" s="402"/>
      <c r="BC111" s="402"/>
      <c r="BD111" s="402"/>
      <c r="BE111" s="402"/>
      <c r="BF111" s="402"/>
      <c r="BG111" s="402"/>
      <c r="BH111" s="402"/>
      <c r="BI111" s="402"/>
      <c r="BJ111" s="402"/>
      <c r="BK111" s="402"/>
      <c r="BL111" s="402"/>
      <c r="BM111" s="402"/>
      <c r="BN111" s="402"/>
    </row>
    <row r="112" spans="1:66" s="403" customFormat="1" ht="69.75" customHeight="1" x14ac:dyDescent="0.2">
      <c r="A112" s="281"/>
      <c r="B112" s="281"/>
      <c r="C112" s="405"/>
      <c r="D112" s="404" t="s">
        <v>1373</v>
      </c>
      <c r="E112" s="405" t="s">
        <v>1374</v>
      </c>
      <c r="F112" s="413"/>
      <c r="G112" s="432"/>
      <c r="H112" s="409"/>
      <c r="I112" s="409"/>
      <c r="J112" s="409"/>
      <c r="K112" s="409">
        <v>1</v>
      </c>
      <c r="L112" s="409"/>
      <c r="M112" s="409"/>
      <c r="N112" s="409"/>
      <c r="O112" s="409"/>
      <c r="P112" s="409"/>
      <c r="Q112" s="409">
        <v>1</v>
      </c>
      <c r="R112" s="408">
        <f t="shared" si="1"/>
        <v>2</v>
      </c>
      <c r="S112" s="278" t="s">
        <v>949</v>
      </c>
      <c r="T112" s="278"/>
      <c r="U112" s="410"/>
      <c r="V112" s="278" t="s">
        <v>1333</v>
      </c>
      <c r="W112" s="278" t="s">
        <v>1375</v>
      </c>
      <c r="X112" s="401"/>
      <c r="Y112" s="401"/>
      <c r="Z112" s="401"/>
      <c r="AA112" s="401"/>
      <c r="AB112" s="401"/>
      <c r="AC112" s="401"/>
      <c r="AD112" s="401"/>
      <c r="AE112" s="401"/>
      <c r="AF112" s="402"/>
      <c r="AG112" s="402"/>
      <c r="AH112" s="402"/>
      <c r="AI112" s="402"/>
      <c r="AJ112" s="402"/>
      <c r="AK112" s="402"/>
      <c r="AL112" s="402"/>
      <c r="AM112" s="402"/>
      <c r="AN112" s="402"/>
      <c r="AO112" s="402"/>
      <c r="AP112" s="402"/>
      <c r="AQ112" s="402"/>
      <c r="AR112" s="402"/>
      <c r="AS112" s="402"/>
      <c r="AT112" s="402"/>
      <c r="AU112" s="402"/>
      <c r="AV112" s="402"/>
      <c r="AW112" s="402"/>
      <c r="AX112" s="402"/>
      <c r="AY112" s="402"/>
      <c r="AZ112" s="402"/>
      <c r="BA112" s="402"/>
      <c r="BB112" s="402"/>
      <c r="BC112" s="402"/>
      <c r="BD112" s="402"/>
      <c r="BE112" s="402"/>
      <c r="BF112" s="402"/>
      <c r="BG112" s="402"/>
      <c r="BH112" s="402"/>
      <c r="BI112" s="402"/>
      <c r="BJ112" s="402"/>
      <c r="BK112" s="402"/>
      <c r="BL112" s="402"/>
      <c r="BM112" s="402"/>
      <c r="BN112" s="402"/>
    </row>
    <row r="113" spans="1:66" s="403" customFormat="1" ht="108" x14ac:dyDescent="0.2">
      <c r="A113" s="281"/>
      <c r="B113" s="281"/>
      <c r="C113" s="405"/>
      <c r="D113" s="404" t="s">
        <v>1376</v>
      </c>
      <c r="E113" s="405" t="s">
        <v>1377</v>
      </c>
      <c r="F113" s="413"/>
      <c r="G113" s="432"/>
      <c r="H113" s="409">
        <v>1</v>
      </c>
      <c r="I113" s="409"/>
      <c r="J113" s="409"/>
      <c r="K113" s="409">
        <v>1</v>
      </c>
      <c r="L113" s="409"/>
      <c r="M113" s="409"/>
      <c r="N113" s="409">
        <v>1</v>
      </c>
      <c r="O113" s="409"/>
      <c r="P113" s="409"/>
      <c r="Q113" s="409">
        <v>1</v>
      </c>
      <c r="R113" s="408">
        <f t="shared" si="1"/>
        <v>4</v>
      </c>
      <c r="S113" s="278" t="s">
        <v>11</v>
      </c>
      <c r="T113" s="278"/>
      <c r="U113" s="278" t="s">
        <v>1378</v>
      </c>
      <c r="V113" s="405" t="s">
        <v>1333</v>
      </c>
      <c r="W113" s="278"/>
      <c r="X113" s="401"/>
      <c r="Y113" s="401"/>
      <c r="Z113" s="401"/>
      <c r="AA113" s="401"/>
      <c r="AB113" s="401"/>
      <c r="AC113" s="401"/>
      <c r="AD113" s="401"/>
      <c r="AE113" s="401"/>
      <c r="AF113" s="402"/>
      <c r="AG113" s="402"/>
      <c r="AH113" s="402"/>
      <c r="AI113" s="402"/>
      <c r="AJ113" s="402"/>
      <c r="AK113" s="402"/>
      <c r="AL113" s="402"/>
      <c r="AM113" s="402"/>
      <c r="AN113" s="402"/>
      <c r="AO113" s="402"/>
      <c r="AP113" s="402"/>
      <c r="AQ113" s="402"/>
      <c r="AR113" s="402"/>
      <c r="AS113" s="402"/>
      <c r="AT113" s="402"/>
      <c r="AU113" s="402"/>
      <c r="AV113" s="402"/>
      <c r="AW113" s="402"/>
      <c r="AX113" s="402"/>
      <c r="AY113" s="402"/>
      <c r="AZ113" s="402"/>
      <c r="BA113" s="402"/>
      <c r="BB113" s="402"/>
      <c r="BC113" s="402"/>
      <c r="BD113" s="402"/>
      <c r="BE113" s="402"/>
      <c r="BF113" s="402"/>
      <c r="BG113" s="402"/>
      <c r="BH113" s="402"/>
      <c r="BI113" s="402"/>
      <c r="BJ113" s="402"/>
      <c r="BK113" s="402"/>
      <c r="BL113" s="402"/>
      <c r="BM113" s="402"/>
      <c r="BN113" s="402"/>
    </row>
    <row r="114" spans="1:66" s="403" customFormat="1" ht="54" customHeight="1" x14ac:dyDescent="0.2">
      <c r="A114" s="281"/>
      <c r="B114" s="281"/>
      <c r="C114" s="405" t="s">
        <v>1379</v>
      </c>
      <c r="D114" s="404" t="s">
        <v>1380</v>
      </c>
      <c r="E114" s="281" t="s">
        <v>1381</v>
      </c>
      <c r="F114" s="459"/>
      <c r="G114" s="459"/>
      <c r="H114" s="431"/>
      <c r="I114" s="431">
        <v>1</v>
      </c>
      <c r="J114" s="431"/>
      <c r="K114" s="431"/>
      <c r="L114" s="431"/>
      <c r="M114" s="431"/>
      <c r="N114" s="431"/>
      <c r="O114" s="431"/>
      <c r="P114" s="431"/>
      <c r="Q114" s="431"/>
      <c r="R114" s="408">
        <f t="shared" si="1"/>
        <v>1</v>
      </c>
      <c r="S114" s="278" t="s">
        <v>949</v>
      </c>
      <c r="T114" s="278"/>
      <c r="U114" s="278" t="s">
        <v>1382</v>
      </c>
      <c r="V114" s="410" t="s">
        <v>1706</v>
      </c>
      <c r="W114" s="410"/>
      <c r="X114" s="401"/>
      <c r="Y114" s="401"/>
      <c r="Z114" s="401"/>
      <c r="AA114" s="401"/>
      <c r="AB114" s="401"/>
      <c r="AC114" s="401"/>
      <c r="AD114" s="401"/>
      <c r="AE114" s="401"/>
      <c r="AF114" s="402"/>
      <c r="AG114" s="402"/>
      <c r="AH114" s="402"/>
      <c r="AI114" s="402"/>
      <c r="AJ114" s="402"/>
      <c r="AK114" s="402"/>
      <c r="AL114" s="402"/>
      <c r="AM114" s="402"/>
      <c r="AN114" s="402"/>
      <c r="AO114" s="402"/>
      <c r="AP114" s="402"/>
      <c r="AQ114" s="402"/>
      <c r="AR114" s="402"/>
      <c r="AS114" s="402"/>
      <c r="AT114" s="402"/>
      <c r="AU114" s="402"/>
      <c r="AV114" s="402"/>
      <c r="AW114" s="402"/>
      <c r="AX114" s="402"/>
      <c r="AY114" s="402"/>
      <c r="AZ114" s="402"/>
      <c r="BA114" s="402"/>
      <c r="BB114" s="402"/>
      <c r="BC114" s="402"/>
      <c r="BD114" s="402"/>
      <c r="BE114" s="402"/>
      <c r="BF114" s="402"/>
      <c r="BG114" s="402"/>
      <c r="BH114" s="402"/>
      <c r="BI114" s="402"/>
      <c r="BJ114" s="402"/>
      <c r="BK114" s="402"/>
      <c r="BL114" s="402"/>
      <c r="BM114" s="402"/>
      <c r="BN114" s="402"/>
    </row>
    <row r="115" spans="1:66" s="403" customFormat="1" ht="58.5" customHeight="1" x14ac:dyDescent="0.2">
      <c r="A115" s="281"/>
      <c r="B115" s="281"/>
      <c r="C115" s="405"/>
      <c r="D115" s="404" t="s">
        <v>1383</v>
      </c>
      <c r="E115" s="405" t="s">
        <v>1384</v>
      </c>
      <c r="F115" s="413"/>
      <c r="G115" s="413"/>
      <c r="H115" s="404"/>
      <c r="I115" s="404"/>
      <c r="J115" s="404">
        <v>1</v>
      </c>
      <c r="K115" s="404"/>
      <c r="L115" s="404"/>
      <c r="M115" s="404"/>
      <c r="N115" s="404"/>
      <c r="O115" s="404"/>
      <c r="P115" s="404">
        <v>1</v>
      </c>
      <c r="Q115" s="404"/>
      <c r="R115" s="408">
        <f t="shared" si="1"/>
        <v>2</v>
      </c>
      <c r="S115" s="278" t="s">
        <v>949</v>
      </c>
      <c r="T115" s="278" t="s">
        <v>953</v>
      </c>
      <c r="U115" s="418"/>
      <c r="V115" s="410" t="s">
        <v>1706</v>
      </c>
      <c r="W115" s="418"/>
      <c r="X115" s="401"/>
      <c r="Y115" s="401"/>
      <c r="Z115" s="401"/>
      <c r="AA115" s="401"/>
      <c r="AB115" s="401"/>
      <c r="AC115" s="401"/>
      <c r="AD115" s="401"/>
      <c r="AE115" s="401"/>
      <c r="AF115" s="402"/>
      <c r="AG115" s="402"/>
      <c r="AH115" s="402"/>
      <c r="AI115" s="402"/>
      <c r="AJ115" s="402"/>
      <c r="AK115" s="402"/>
      <c r="AL115" s="402"/>
      <c r="AM115" s="402"/>
      <c r="AN115" s="402"/>
      <c r="AO115" s="402"/>
      <c r="AP115" s="402"/>
      <c r="AQ115" s="402"/>
      <c r="AR115" s="402"/>
      <c r="AS115" s="402"/>
      <c r="AT115" s="402"/>
      <c r="AU115" s="402"/>
      <c r="AV115" s="402"/>
      <c r="AW115" s="402"/>
      <c r="AX115" s="402"/>
      <c r="AY115" s="402"/>
      <c r="AZ115" s="402"/>
      <c r="BA115" s="402"/>
      <c r="BB115" s="402"/>
      <c r="BC115" s="402"/>
      <c r="BD115" s="402"/>
      <c r="BE115" s="402"/>
      <c r="BF115" s="402"/>
      <c r="BG115" s="402"/>
      <c r="BH115" s="402"/>
      <c r="BI115" s="402"/>
      <c r="BJ115" s="402"/>
      <c r="BK115" s="402"/>
      <c r="BL115" s="402"/>
      <c r="BM115" s="402"/>
      <c r="BN115" s="402"/>
    </row>
    <row r="116" spans="1:66" s="403" customFormat="1" ht="52.5" customHeight="1" x14ac:dyDescent="0.2">
      <c r="A116" s="281"/>
      <c r="B116" s="281"/>
      <c r="C116" s="405"/>
      <c r="D116" s="404" t="s">
        <v>1385</v>
      </c>
      <c r="E116" s="281" t="s">
        <v>1386</v>
      </c>
      <c r="F116" s="459"/>
      <c r="G116" s="459"/>
      <c r="H116" s="431"/>
      <c r="I116" s="431"/>
      <c r="J116" s="431"/>
      <c r="K116" s="431">
        <v>1</v>
      </c>
      <c r="L116" s="431"/>
      <c r="M116" s="431"/>
      <c r="N116" s="431"/>
      <c r="O116" s="431"/>
      <c r="P116" s="431"/>
      <c r="Q116" s="431">
        <v>1</v>
      </c>
      <c r="R116" s="408">
        <f t="shared" si="1"/>
        <v>2</v>
      </c>
      <c r="S116" s="278" t="s">
        <v>949</v>
      </c>
      <c r="T116" s="278" t="s">
        <v>953</v>
      </c>
      <c r="U116" s="418"/>
      <c r="V116" s="410" t="s">
        <v>1706</v>
      </c>
      <c r="W116" s="418"/>
      <c r="X116" s="401"/>
      <c r="Y116" s="401"/>
      <c r="Z116" s="401"/>
      <c r="AA116" s="401"/>
      <c r="AB116" s="401"/>
      <c r="AC116" s="401"/>
      <c r="AD116" s="401"/>
      <c r="AE116" s="401"/>
      <c r="AF116" s="402"/>
      <c r="AG116" s="402"/>
      <c r="AH116" s="402"/>
      <c r="AI116" s="402"/>
      <c r="AJ116" s="402"/>
      <c r="AK116" s="402"/>
      <c r="AL116" s="402"/>
      <c r="AM116" s="402"/>
      <c r="AN116" s="402"/>
      <c r="AO116" s="402"/>
      <c r="AP116" s="402"/>
      <c r="AQ116" s="402"/>
      <c r="AR116" s="402"/>
      <c r="AS116" s="402"/>
      <c r="AT116" s="402"/>
      <c r="AU116" s="402"/>
      <c r="AV116" s="402"/>
      <c r="AW116" s="402"/>
      <c r="AX116" s="402"/>
      <c r="AY116" s="402"/>
      <c r="AZ116" s="402"/>
      <c r="BA116" s="402"/>
      <c r="BB116" s="402"/>
      <c r="BC116" s="402"/>
      <c r="BD116" s="402"/>
      <c r="BE116" s="402"/>
      <c r="BF116" s="402"/>
      <c r="BG116" s="402"/>
      <c r="BH116" s="402"/>
      <c r="BI116" s="402"/>
      <c r="BJ116" s="402"/>
      <c r="BK116" s="402"/>
      <c r="BL116" s="402"/>
      <c r="BM116" s="402"/>
      <c r="BN116" s="402"/>
    </row>
    <row r="117" spans="1:66" s="403" customFormat="1" ht="122.45" customHeight="1" x14ac:dyDescent="0.2">
      <c r="A117" s="281"/>
      <c r="B117" s="281" t="s">
        <v>1387</v>
      </c>
      <c r="C117" s="405" t="s">
        <v>1388</v>
      </c>
      <c r="D117" s="404" t="s">
        <v>1389</v>
      </c>
      <c r="E117" s="405" t="s">
        <v>1390</v>
      </c>
      <c r="F117" s="413"/>
      <c r="G117" s="413"/>
      <c r="H117" s="404"/>
      <c r="I117" s="404"/>
      <c r="J117" s="404"/>
      <c r="K117" s="404">
        <v>1</v>
      </c>
      <c r="L117" s="404"/>
      <c r="M117" s="404"/>
      <c r="N117" s="409">
        <v>1</v>
      </c>
      <c r="O117" s="409"/>
      <c r="P117" s="409"/>
      <c r="Q117" s="409"/>
      <c r="R117" s="408">
        <f t="shared" si="1"/>
        <v>2</v>
      </c>
      <c r="S117" s="278" t="s">
        <v>949</v>
      </c>
      <c r="T117" s="278"/>
      <c r="U117" s="278"/>
      <c r="V117" s="411" t="s">
        <v>1721</v>
      </c>
      <c r="W117" s="410"/>
      <c r="X117" s="401"/>
      <c r="Y117" s="401"/>
      <c r="Z117" s="401"/>
      <c r="AA117" s="401"/>
      <c r="AB117" s="401"/>
      <c r="AC117" s="401"/>
      <c r="AD117" s="401"/>
      <c r="AE117" s="401"/>
      <c r="AF117" s="402"/>
      <c r="AG117" s="402"/>
      <c r="AH117" s="402"/>
      <c r="AI117" s="402"/>
      <c r="AJ117" s="402"/>
      <c r="AK117" s="402"/>
      <c r="AL117" s="402"/>
      <c r="AM117" s="402"/>
      <c r="AN117" s="402"/>
      <c r="AO117" s="402"/>
      <c r="AP117" s="402"/>
      <c r="AQ117" s="402"/>
      <c r="AR117" s="402"/>
      <c r="AS117" s="402"/>
      <c r="AT117" s="402"/>
      <c r="AU117" s="402"/>
      <c r="AV117" s="402"/>
      <c r="AW117" s="402"/>
      <c r="AX117" s="402"/>
      <c r="AY117" s="402"/>
      <c r="AZ117" s="402"/>
      <c r="BA117" s="402"/>
      <c r="BB117" s="402"/>
      <c r="BC117" s="402"/>
      <c r="BD117" s="402"/>
      <c r="BE117" s="402"/>
      <c r="BF117" s="402"/>
      <c r="BG117" s="402"/>
      <c r="BH117" s="402"/>
      <c r="BI117" s="402"/>
      <c r="BJ117" s="402"/>
      <c r="BK117" s="402"/>
      <c r="BL117" s="402"/>
      <c r="BM117" s="402"/>
      <c r="BN117" s="402"/>
    </row>
    <row r="118" spans="1:66" s="403" customFormat="1" ht="60" x14ac:dyDescent="0.2">
      <c r="A118" s="281"/>
      <c r="B118" s="281"/>
      <c r="C118" s="405" t="s">
        <v>1388</v>
      </c>
      <c r="D118" s="404" t="s">
        <v>1391</v>
      </c>
      <c r="E118" s="405" t="s">
        <v>1392</v>
      </c>
      <c r="F118" s="455"/>
      <c r="G118" s="455"/>
      <c r="H118" s="406"/>
      <c r="I118" s="406"/>
      <c r="J118" s="406"/>
      <c r="K118" s="406">
        <v>1</v>
      </c>
      <c r="L118" s="406"/>
      <c r="M118" s="406"/>
      <c r="N118" s="407"/>
      <c r="O118" s="407"/>
      <c r="P118" s="407"/>
      <c r="Q118" s="407">
        <v>1</v>
      </c>
      <c r="R118" s="408">
        <f t="shared" si="1"/>
        <v>2</v>
      </c>
      <c r="S118" s="278" t="s">
        <v>11</v>
      </c>
      <c r="T118" s="278"/>
      <c r="U118" s="278" t="s">
        <v>1393</v>
      </c>
      <c r="V118" s="411" t="s">
        <v>1394</v>
      </c>
      <c r="W118" s="410"/>
      <c r="X118" s="401"/>
      <c r="Y118" s="401"/>
      <c r="Z118" s="401"/>
      <c r="AA118" s="401"/>
      <c r="AB118" s="401"/>
      <c r="AC118" s="401"/>
      <c r="AD118" s="401"/>
      <c r="AE118" s="401"/>
      <c r="AF118" s="402"/>
      <c r="AG118" s="402"/>
      <c r="AH118" s="402"/>
      <c r="AI118" s="402"/>
      <c r="AJ118" s="402"/>
      <c r="AK118" s="402"/>
      <c r="AL118" s="402"/>
      <c r="AM118" s="402"/>
      <c r="AN118" s="402"/>
      <c r="AO118" s="402"/>
      <c r="AP118" s="402"/>
      <c r="AQ118" s="402"/>
      <c r="AR118" s="402"/>
      <c r="AS118" s="402"/>
      <c r="AT118" s="402"/>
      <c r="AU118" s="402"/>
      <c r="AV118" s="402"/>
      <c r="AW118" s="402"/>
      <c r="AX118" s="402"/>
      <c r="AY118" s="402"/>
      <c r="AZ118" s="402"/>
      <c r="BA118" s="402"/>
      <c r="BB118" s="402"/>
      <c r="BC118" s="402"/>
      <c r="BD118" s="402"/>
      <c r="BE118" s="402"/>
      <c r="BF118" s="402"/>
      <c r="BG118" s="402"/>
      <c r="BH118" s="402"/>
      <c r="BI118" s="402"/>
      <c r="BJ118" s="402"/>
      <c r="BK118" s="402"/>
      <c r="BL118" s="402"/>
      <c r="BM118" s="402"/>
      <c r="BN118" s="402"/>
    </row>
    <row r="119" spans="1:66" s="403" customFormat="1" ht="65.45" customHeight="1" x14ac:dyDescent="0.2">
      <c r="A119" s="281"/>
      <c r="B119" s="281"/>
      <c r="C119" s="405" t="s">
        <v>1388</v>
      </c>
      <c r="D119" s="404" t="s">
        <v>1395</v>
      </c>
      <c r="E119" s="405" t="s">
        <v>1396</v>
      </c>
      <c r="F119" s="455"/>
      <c r="G119" s="455"/>
      <c r="H119" s="406">
        <v>1</v>
      </c>
      <c r="I119" s="406"/>
      <c r="J119" s="406"/>
      <c r="K119" s="406">
        <v>1</v>
      </c>
      <c r="L119" s="406"/>
      <c r="M119" s="406"/>
      <c r="N119" s="407">
        <v>1</v>
      </c>
      <c r="O119" s="407"/>
      <c r="P119" s="407"/>
      <c r="Q119" s="407">
        <v>1</v>
      </c>
      <c r="R119" s="408">
        <f t="shared" si="1"/>
        <v>4</v>
      </c>
      <c r="S119" s="278" t="s">
        <v>958</v>
      </c>
      <c r="T119" s="278"/>
      <c r="U119" s="278"/>
      <c r="V119" s="278" t="s">
        <v>1394</v>
      </c>
      <c r="W119" s="410"/>
      <c r="X119" s="401"/>
      <c r="Y119" s="401"/>
      <c r="Z119" s="401"/>
      <c r="AA119" s="401"/>
      <c r="AB119" s="401"/>
      <c r="AC119" s="401"/>
      <c r="AD119" s="401"/>
      <c r="AE119" s="401"/>
      <c r="AF119" s="402"/>
      <c r="AG119" s="402"/>
      <c r="AH119" s="402"/>
      <c r="AI119" s="402"/>
      <c r="AJ119" s="402"/>
      <c r="AK119" s="402"/>
      <c r="AL119" s="402"/>
      <c r="AM119" s="402"/>
      <c r="AN119" s="402"/>
      <c r="AO119" s="402"/>
      <c r="AP119" s="402"/>
      <c r="AQ119" s="402"/>
      <c r="AR119" s="402"/>
      <c r="AS119" s="402"/>
      <c r="AT119" s="402"/>
      <c r="AU119" s="402"/>
      <c r="AV119" s="402"/>
      <c r="AW119" s="402"/>
      <c r="AX119" s="402"/>
      <c r="AY119" s="402"/>
      <c r="AZ119" s="402"/>
      <c r="BA119" s="402"/>
      <c r="BB119" s="402"/>
      <c r="BC119" s="402"/>
      <c r="BD119" s="402"/>
      <c r="BE119" s="402"/>
      <c r="BF119" s="402"/>
      <c r="BG119" s="402"/>
      <c r="BH119" s="402"/>
      <c r="BI119" s="402"/>
      <c r="BJ119" s="402"/>
      <c r="BK119" s="402"/>
      <c r="BL119" s="402"/>
      <c r="BM119" s="402"/>
      <c r="BN119" s="402"/>
    </row>
    <row r="120" spans="1:66" s="403" customFormat="1" ht="57.6" customHeight="1" x14ac:dyDescent="0.2">
      <c r="A120" s="281"/>
      <c r="B120" s="281"/>
      <c r="C120" s="405" t="s">
        <v>1397</v>
      </c>
      <c r="D120" s="404" t="s">
        <v>1398</v>
      </c>
      <c r="E120" s="405" t="s">
        <v>1399</v>
      </c>
      <c r="F120" s="455"/>
      <c r="G120" s="455"/>
      <c r="H120" s="406">
        <v>1</v>
      </c>
      <c r="I120" s="406"/>
      <c r="J120" s="406"/>
      <c r="K120" s="406">
        <v>1</v>
      </c>
      <c r="L120" s="406"/>
      <c r="M120" s="406"/>
      <c r="N120" s="407">
        <v>1</v>
      </c>
      <c r="O120" s="407"/>
      <c r="P120" s="407"/>
      <c r="Q120" s="407">
        <v>1</v>
      </c>
      <c r="R120" s="408">
        <f t="shared" si="1"/>
        <v>4</v>
      </c>
      <c r="S120" s="278" t="s">
        <v>958</v>
      </c>
      <c r="T120" s="278" t="s">
        <v>951</v>
      </c>
      <c r="U120" s="278"/>
      <c r="V120" s="278" t="s">
        <v>1400</v>
      </c>
      <c r="W120" s="410"/>
      <c r="X120" s="401"/>
      <c r="Y120" s="401"/>
      <c r="Z120" s="401"/>
      <c r="AA120" s="401"/>
      <c r="AB120" s="401"/>
      <c r="AC120" s="401"/>
      <c r="AD120" s="401"/>
      <c r="AE120" s="401"/>
      <c r="AF120" s="402"/>
      <c r="AG120" s="402"/>
      <c r="AH120" s="402"/>
      <c r="AI120" s="402"/>
      <c r="AJ120" s="402"/>
      <c r="AK120" s="402"/>
      <c r="AL120" s="402"/>
      <c r="AM120" s="402"/>
      <c r="AN120" s="402"/>
      <c r="AO120" s="402"/>
      <c r="AP120" s="402"/>
      <c r="AQ120" s="402"/>
      <c r="AR120" s="402"/>
      <c r="AS120" s="402"/>
      <c r="AT120" s="402"/>
      <c r="AU120" s="402"/>
      <c r="AV120" s="402"/>
      <c r="AW120" s="402"/>
      <c r="AX120" s="402"/>
      <c r="AY120" s="402"/>
      <c r="AZ120" s="402"/>
      <c r="BA120" s="402"/>
      <c r="BB120" s="402"/>
      <c r="BC120" s="402"/>
      <c r="BD120" s="402"/>
      <c r="BE120" s="402"/>
      <c r="BF120" s="402"/>
      <c r="BG120" s="402"/>
      <c r="BH120" s="402"/>
      <c r="BI120" s="402"/>
      <c r="BJ120" s="402"/>
      <c r="BK120" s="402"/>
      <c r="BL120" s="402"/>
      <c r="BM120" s="402"/>
      <c r="BN120" s="402"/>
    </row>
    <row r="121" spans="1:66" s="403" customFormat="1" ht="58.5" customHeight="1" x14ac:dyDescent="0.2">
      <c r="A121" s="281"/>
      <c r="B121" s="281"/>
      <c r="C121" s="405"/>
      <c r="D121" s="404" t="s">
        <v>1401</v>
      </c>
      <c r="E121" s="405" t="s">
        <v>1402</v>
      </c>
      <c r="F121" s="455"/>
      <c r="G121" s="455"/>
      <c r="H121" s="406">
        <v>1</v>
      </c>
      <c r="I121" s="406"/>
      <c r="J121" s="406"/>
      <c r="K121" s="406">
        <v>1</v>
      </c>
      <c r="L121" s="406"/>
      <c r="M121" s="406"/>
      <c r="N121" s="407">
        <v>1</v>
      </c>
      <c r="O121" s="407"/>
      <c r="P121" s="407"/>
      <c r="Q121" s="407">
        <v>1</v>
      </c>
      <c r="R121" s="408">
        <f t="shared" si="1"/>
        <v>4</v>
      </c>
      <c r="S121" s="278" t="s">
        <v>958</v>
      </c>
      <c r="T121" s="278"/>
      <c r="U121" s="278"/>
      <c r="V121" s="410" t="s">
        <v>1403</v>
      </c>
      <c r="W121" s="410"/>
      <c r="X121" s="401"/>
      <c r="Y121" s="401"/>
      <c r="Z121" s="401"/>
      <c r="AA121" s="401"/>
      <c r="AB121" s="401"/>
      <c r="AC121" s="401"/>
      <c r="AD121" s="401"/>
      <c r="AE121" s="401"/>
      <c r="AF121" s="402"/>
      <c r="AG121" s="402"/>
      <c r="AH121" s="402"/>
      <c r="AI121" s="402"/>
      <c r="AJ121" s="402"/>
      <c r="AK121" s="402"/>
      <c r="AL121" s="402"/>
      <c r="AM121" s="402"/>
      <c r="AN121" s="402"/>
      <c r="AO121" s="402"/>
      <c r="AP121" s="402"/>
      <c r="AQ121" s="402"/>
      <c r="AR121" s="402"/>
      <c r="AS121" s="402"/>
      <c r="AT121" s="402"/>
      <c r="AU121" s="402"/>
      <c r="AV121" s="402"/>
      <c r="AW121" s="402"/>
      <c r="AX121" s="402"/>
      <c r="AY121" s="402"/>
      <c r="AZ121" s="402"/>
      <c r="BA121" s="402"/>
      <c r="BB121" s="402"/>
      <c r="BC121" s="402"/>
      <c r="BD121" s="402"/>
      <c r="BE121" s="402"/>
      <c r="BF121" s="402"/>
      <c r="BG121" s="402"/>
      <c r="BH121" s="402"/>
      <c r="BI121" s="402"/>
      <c r="BJ121" s="402"/>
      <c r="BK121" s="402"/>
      <c r="BL121" s="402"/>
      <c r="BM121" s="402"/>
      <c r="BN121" s="402"/>
    </row>
    <row r="122" spans="1:66" s="403" customFormat="1" ht="48" customHeight="1" x14ac:dyDescent="0.2">
      <c r="A122" s="281"/>
      <c r="B122" s="281"/>
      <c r="C122" s="405"/>
      <c r="D122" s="404" t="s">
        <v>1404</v>
      </c>
      <c r="E122" s="405" t="s">
        <v>1405</v>
      </c>
      <c r="F122" s="455"/>
      <c r="G122" s="455"/>
      <c r="H122" s="406">
        <v>1</v>
      </c>
      <c r="I122" s="406"/>
      <c r="J122" s="406"/>
      <c r="K122" s="406">
        <v>1</v>
      </c>
      <c r="L122" s="406"/>
      <c r="M122" s="406"/>
      <c r="N122" s="407">
        <v>1</v>
      </c>
      <c r="O122" s="407"/>
      <c r="P122" s="407"/>
      <c r="Q122" s="407">
        <v>1</v>
      </c>
      <c r="R122" s="408">
        <f t="shared" si="1"/>
        <v>4</v>
      </c>
      <c r="S122" s="278" t="s">
        <v>958</v>
      </c>
      <c r="T122" s="278"/>
      <c r="U122" s="278"/>
      <c r="V122" s="278" t="s">
        <v>1736</v>
      </c>
      <c r="W122" s="410"/>
      <c r="X122" s="401"/>
      <c r="Y122" s="401"/>
      <c r="Z122" s="401"/>
      <c r="AA122" s="401"/>
      <c r="AB122" s="401"/>
      <c r="AC122" s="401"/>
      <c r="AD122" s="401"/>
      <c r="AE122" s="401"/>
      <c r="AF122" s="402"/>
      <c r="AG122" s="402"/>
      <c r="AH122" s="402"/>
      <c r="AI122" s="402"/>
      <c r="AJ122" s="402"/>
      <c r="AK122" s="402"/>
      <c r="AL122" s="402"/>
      <c r="AM122" s="402"/>
      <c r="AN122" s="402"/>
      <c r="AO122" s="402"/>
      <c r="AP122" s="402"/>
      <c r="AQ122" s="402"/>
      <c r="AR122" s="402"/>
      <c r="AS122" s="402"/>
      <c r="AT122" s="402"/>
      <c r="AU122" s="402"/>
      <c r="AV122" s="402"/>
      <c r="AW122" s="402"/>
      <c r="AX122" s="402"/>
      <c r="AY122" s="402"/>
      <c r="AZ122" s="402"/>
      <c r="BA122" s="402"/>
      <c r="BB122" s="402"/>
      <c r="BC122" s="402"/>
      <c r="BD122" s="402"/>
      <c r="BE122" s="402"/>
      <c r="BF122" s="402"/>
      <c r="BG122" s="402"/>
      <c r="BH122" s="402"/>
      <c r="BI122" s="402"/>
      <c r="BJ122" s="402"/>
      <c r="BK122" s="402"/>
      <c r="BL122" s="402"/>
      <c r="BM122" s="402"/>
      <c r="BN122" s="402"/>
    </row>
    <row r="123" spans="1:66" s="403" customFormat="1" ht="81.75" customHeight="1" x14ac:dyDescent="0.2">
      <c r="A123" s="281"/>
      <c r="B123" s="281"/>
      <c r="C123" s="405" t="s">
        <v>1406</v>
      </c>
      <c r="D123" s="404" t="s">
        <v>1407</v>
      </c>
      <c r="E123" s="405" t="s">
        <v>1408</v>
      </c>
      <c r="F123" s="432">
        <v>1</v>
      </c>
      <c r="G123" s="432"/>
      <c r="H123" s="409"/>
      <c r="I123" s="409"/>
      <c r="J123" s="409"/>
      <c r="K123" s="409"/>
      <c r="L123" s="409"/>
      <c r="M123" s="409"/>
      <c r="N123" s="409"/>
      <c r="O123" s="409"/>
      <c r="P123" s="409"/>
      <c r="Q123" s="409"/>
      <c r="R123" s="408">
        <f t="shared" si="1"/>
        <v>1</v>
      </c>
      <c r="S123" s="278" t="s">
        <v>953</v>
      </c>
      <c r="T123" s="278"/>
      <c r="U123" s="278"/>
      <c r="V123" s="278" t="s">
        <v>1722</v>
      </c>
      <c r="W123" s="410"/>
      <c r="X123" s="401"/>
      <c r="Y123" s="401"/>
      <c r="Z123" s="401"/>
      <c r="AA123" s="401"/>
      <c r="AB123" s="401"/>
      <c r="AC123" s="401"/>
      <c r="AD123" s="401"/>
      <c r="AE123" s="401"/>
      <c r="AF123" s="402"/>
      <c r="AG123" s="402"/>
      <c r="AH123" s="402"/>
      <c r="AI123" s="402"/>
      <c r="AJ123" s="402"/>
      <c r="AK123" s="402"/>
      <c r="AL123" s="402"/>
      <c r="AM123" s="402"/>
      <c r="AN123" s="402"/>
      <c r="AO123" s="402"/>
      <c r="AP123" s="402"/>
      <c r="AQ123" s="402"/>
      <c r="AR123" s="402"/>
      <c r="AS123" s="402"/>
      <c r="AT123" s="402"/>
      <c r="AU123" s="402"/>
      <c r="AV123" s="402"/>
      <c r="AW123" s="402"/>
      <c r="AX123" s="402"/>
      <c r="AY123" s="402"/>
      <c r="AZ123" s="402"/>
      <c r="BA123" s="402"/>
      <c r="BB123" s="402"/>
      <c r="BC123" s="402"/>
      <c r="BD123" s="402"/>
      <c r="BE123" s="402"/>
      <c r="BF123" s="402"/>
      <c r="BG123" s="402"/>
      <c r="BH123" s="402"/>
      <c r="BI123" s="402"/>
      <c r="BJ123" s="402"/>
      <c r="BK123" s="402"/>
      <c r="BL123" s="402"/>
      <c r="BM123" s="402"/>
      <c r="BN123" s="402"/>
    </row>
    <row r="124" spans="1:66" s="403" customFormat="1" ht="60.75" customHeight="1" x14ac:dyDescent="0.2">
      <c r="A124" s="281"/>
      <c r="B124" s="281"/>
      <c r="C124" s="405"/>
      <c r="D124" s="404" t="s">
        <v>1409</v>
      </c>
      <c r="E124" s="405" t="s">
        <v>1410</v>
      </c>
      <c r="F124" s="432"/>
      <c r="G124" s="432"/>
      <c r="H124" s="409"/>
      <c r="I124" s="409"/>
      <c r="J124" s="409"/>
      <c r="K124" s="409"/>
      <c r="L124" s="409">
        <v>1</v>
      </c>
      <c r="M124" s="409"/>
      <c r="N124" s="409"/>
      <c r="O124" s="409"/>
      <c r="P124" s="409"/>
      <c r="Q124" s="409">
        <v>1</v>
      </c>
      <c r="R124" s="408">
        <f t="shared" si="1"/>
        <v>2</v>
      </c>
      <c r="S124" s="278" t="s">
        <v>949</v>
      </c>
      <c r="T124" s="278"/>
      <c r="U124" s="278"/>
      <c r="V124" s="278" t="s">
        <v>1722</v>
      </c>
      <c r="W124" s="410"/>
      <c r="X124" s="401"/>
      <c r="Y124" s="401"/>
      <c r="Z124" s="401"/>
      <c r="AA124" s="401"/>
      <c r="AB124" s="401"/>
      <c r="AC124" s="401"/>
      <c r="AD124" s="401"/>
      <c r="AE124" s="401"/>
      <c r="AF124" s="402"/>
      <c r="AG124" s="402"/>
      <c r="AH124" s="402"/>
      <c r="AI124" s="402"/>
      <c r="AJ124" s="402"/>
      <c r="AK124" s="402"/>
      <c r="AL124" s="402"/>
      <c r="AM124" s="402"/>
      <c r="AN124" s="402"/>
      <c r="AO124" s="402"/>
      <c r="AP124" s="402"/>
      <c r="AQ124" s="402"/>
      <c r="AR124" s="402"/>
      <c r="AS124" s="402"/>
      <c r="AT124" s="402"/>
      <c r="AU124" s="402"/>
      <c r="AV124" s="402"/>
      <c r="AW124" s="402"/>
      <c r="AX124" s="402"/>
      <c r="AY124" s="402"/>
      <c r="AZ124" s="402"/>
      <c r="BA124" s="402"/>
      <c r="BB124" s="402"/>
      <c r="BC124" s="402"/>
      <c r="BD124" s="402"/>
      <c r="BE124" s="402"/>
      <c r="BF124" s="402"/>
      <c r="BG124" s="402"/>
      <c r="BH124" s="402"/>
      <c r="BI124" s="402"/>
      <c r="BJ124" s="402"/>
      <c r="BK124" s="402"/>
      <c r="BL124" s="402"/>
      <c r="BM124" s="402"/>
      <c r="BN124" s="402"/>
    </row>
    <row r="125" spans="1:66" s="434" customFormat="1" ht="85.9" customHeight="1" x14ac:dyDescent="0.2">
      <c r="A125" s="424"/>
      <c r="B125" s="424"/>
      <c r="C125" s="412" t="s">
        <v>1411</v>
      </c>
      <c r="D125" s="413" t="s">
        <v>1412</v>
      </c>
      <c r="E125" s="412" t="s">
        <v>1413</v>
      </c>
      <c r="F125" s="432"/>
      <c r="G125" s="432"/>
      <c r="H125" s="432"/>
      <c r="I125" s="432"/>
      <c r="J125" s="432"/>
      <c r="K125" s="432"/>
      <c r="L125" s="432">
        <v>1</v>
      </c>
      <c r="M125" s="432"/>
      <c r="N125" s="432"/>
      <c r="O125" s="432"/>
      <c r="P125" s="432"/>
      <c r="Q125" s="432">
        <v>1</v>
      </c>
      <c r="R125" s="415">
        <f t="shared" si="1"/>
        <v>2</v>
      </c>
      <c r="S125" s="411" t="s">
        <v>11</v>
      </c>
      <c r="T125" s="411"/>
      <c r="U125" s="411" t="s">
        <v>1414</v>
      </c>
      <c r="V125" s="454" t="s">
        <v>1706</v>
      </c>
      <c r="W125" s="429"/>
      <c r="X125" s="416"/>
      <c r="Y125" s="416"/>
      <c r="Z125" s="416"/>
      <c r="AA125" s="416"/>
      <c r="AB125" s="416"/>
      <c r="AC125" s="416"/>
      <c r="AD125" s="416"/>
      <c r="AE125" s="416"/>
      <c r="AF125" s="433"/>
      <c r="AG125" s="433"/>
      <c r="AH125" s="433"/>
      <c r="AI125" s="433"/>
      <c r="AJ125" s="433"/>
      <c r="AK125" s="433"/>
      <c r="AL125" s="433"/>
      <c r="AM125" s="433"/>
      <c r="AN125" s="433"/>
      <c r="AO125" s="433"/>
      <c r="AP125" s="433"/>
      <c r="AQ125" s="433"/>
      <c r="AR125" s="433"/>
      <c r="AS125" s="433"/>
      <c r="AT125" s="433"/>
      <c r="AU125" s="433"/>
      <c r="AV125" s="433"/>
      <c r="AW125" s="433"/>
      <c r="AX125" s="433"/>
      <c r="AY125" s="433"/>
      <c r="AZ125" s="433"/>
      <c r="BA125" s="433"/>
      <c r="BB125" s="433"/>
      <c r="BC125" s="433"/>
      <c r="BD125" s="433"/>
      <c r="BE125" s="433"/>
      <c r="BF125" s="433"/>
      <c r="BG125" s="433"/>
      <c r="BH125" s="433"/>
      <c r="BI125" s="433"/>
      <c r="BJ125" s="433"/>
      <c r="BK125" s="433"/>
      <c r="BL125" s="433"/>
      <c r="BM125" s="433"/>
      <c r="BN125" s="433"/>
    </row>
    <row r="126" spans="1:66" s="403" customFormat="1" ht="82.9" customHeight="1" x14ac:dyDescent="0.2">
      <c r="A126" s="281"/>
      <c r="B126" s="281"/>
      <c r="C126" s="278" t="s">
        <v>1415</v>
      </c>
      <c r="D126" s="404" t="s">
        <v>1416</v>
      </c>
      <c r="E126" s="405" t="s">
        <v>1417</v>
      </c>
      <c r="F126" s="432"/>
      <c r="G126" s="432"/>
      <c r="H126" s="409"/>
      <c r="I126" s="409"/>
      <c r="J126" s="409"/>
      <c r="K126" s="409"/>
      <c r="L126" s="409"/>
      <c r="M126" s="409"/>
      <c r="N126" s="409"/>
      <c r="O126" s="409"/>
      <c r="P126" s="409">
        <v>1</v>
      </c>
      <c r="Q126" s="409"/>
      <c r="R126" s="408">
        <f t="shared" si="1"/>
        <v>1</v>
      </c>
      <c r="S126" s="278" t="s">
        <v>11</v>
      </c>
      <c r="T126" s="278"/>
      <c r="U126" s="278" t="s">
        <v>1418</v>
      </c>
      <c r="V126" s="410" t="s">
        <v>1706</v>
      </c>
      <c r="W126" s="410"/>
      <c r="X126" s="401"/>
      <c r="Y126" s="401"/>
      <c r="Z126" s="401"/>
      <c r="AA126" s="401"/>
      <c r="AB126" s="401"/>
      <c r="AC126" s="401"/>
      <c r="AD126" s="401"/>
      <c r="AE126" s="401"/>
      <c r="AF126" s="402"/>
      <c r="AG126" s="402"/>
      <c r="AH126" s="402"/>
      <c r="AI126" s="402"/>
      <c r="AJ126" s="402"/>
      <c r="AK126" s="402"/>
      <c r="AL126" s="402"/>
      <c r="AM126" s="402"/>
      <c r="AN126" s="402"/>
      <c r="AO126" s="402"/>
      <c r="AP126" s="402"/>
      <c r="AQ126" s="402"/>
      <c r="AR126" s="402"/>
      <c r="AS126" s="402"/>
      <c r="AT126" s="402"/>
      <c r="AU126" s="402"/>
      <c r="AV126" s="402"/>
      <c r="AW126" s="402"/>
      <c r="AX126" s="402"/>
      <c r="AY126" s="402"/>
      <c r="AZ126" s="402"/>
      <c r="BA126" s="402"/>
      <c r="BB126" s="402"/>
      <c r="BC126" s="402"/>
      <c r="BD126" s="402"/>
      <c r="BE126" s="402"/>
      <c r="BF126" s="402"/>
      <c r="BG126" s="402"/>
      <c r="BH126" s="402"/>
      <c r="BI126" s="402"/>
      <c r="BJ126" s="402"/>
      <c r="BK126" s="402"/>
      <c r="BL126" s="402"/>
      <c r="BM126" s="402"/>
      <c r="BN126" s="402"/>
    </row>
    <row r="127" spans="1:66" s="403" customFormat="1" ht="72" x14ac:dyDescent="0.2">
      <c r="A127" s="281"/>
      <c r="B127" s="281"/>
      <c r="C127" s="278" t="s">
        <v>1419</v>
      </c>
      <c r="D127" s="404" t="s">
        <v>1420</v>
      </c>
      <c r="E127" s="281" t="s">
        <v>1421</v>
      </c>
      <c r="F127" s="459"/>
      <c r="G127" s="459"/>
      <c r="H127" s="431"/>
      <c r="I127" s="431"/>
      <c r="J127" s="431"/>
      <c r="K127" s="431"/>
      <c r="L127" s="431"/>
      <c r="M127" s="435">
        <v>1</v>
      </c>
      <c r="N127" s="435"/>
      <c r="O127" s="435"/>
      <c r="P127" s="435"/>
      <c r="Q127" s="435"/>
      <c r="R127" s="408">
        <f t="shared" si="1"/>
        <v>1</v>
      </c>
      <c r="S127" s="278" t="s">
        <v>11</v>
      </c>
      <c r="T127" s="278"/>
      <c r="U127" s="278" t="s">
        <v>1422</v>
      </c>
      <c r="V127" s="410" t="s">
        <v>1706</v>
      </c>
      <c r="W127" s="436"/>
      <c r="X127" s="401"/>
      <c r="Y127" s="401"/>
      <c r="Z127" s="401"/>
      <c r="AA127" s="401"/>
      <c r="AB127" s="401"/>
      <c r="AC127" s="401"/>
      <c r="AD127" s="401"/>
      <c r="AE127" s="401"/>
      <c r="AF127" s="402"/>
      <c r="AG127" s="402"/>
      <c r="AH127" s="402"/>
      <c r="AI127" s="402"/>
      <c r="AJ127" s="402"/>
      <c r="AK127" s="402"/>
      <c r="AL127" s="402"/>
      <c r="AM127" s="402"/>
      <c r="AN127" s="402"/>
      <c r="AO127" s="402"/>
      <c r="AP127" s="402"/>
      <c r="AQ127" s="402"/>
      <c r="AR127" s="402"/>
      <c r="AS127" s="402"/>
      <c r="AT127" s="402"/>
      <c r="AU127" s="402"/>
      <c r="AV127" s="402"/>
      <c r="AW127" s="402"/>
      <c r="AX127" s="402"/>
      <c r="AY127" s="402"/>
      <c r="AZ127" s="402"/>
      <c r="BA127" s="402"/>
      <c r="BB127" s="402"/>
      <c r="BC127" s="402"/>
      <c r="BD127" s="402"/>
      <c r="BE127" s="402"/>
      <c r="BF127" s="402"/>
      <c r="BG127" s="402"/>
      <c r="BH127" s="402"/>
      <c r="BI127" s="402"/>
      <c r="BJ127" s="402"/>
      <c r="BK127" s="402"/>
      <c r="BL127" s="402"/>
      <c r="BM127" s="402"/>
      <c r="BN127" s="402"/>
    </row>
    <row r="128" spans="1:66" s="403" customFormat="1" ht="60" x14ac:dyDescent="0.2">
      <c r="A128" s="281"/>
      <c r="B128" s="281"/>
      <c r="C128" s="405"/>
      <c r="D128" s="404" t="s">
        <v>1423</v>
      </c>
      <c r="E128" s="281" t="s">
        <v>1424</v>
      </c>
      <c r="F128" s="459"/>
      <c r="G128" s="459"/>
      <c r="H128" s="435">
        <v>1</v>
      </c>
      <c r="I128" s="431"/>
      <c r="J128" s="431"/>
      <c r="K128" s="435">
        <v>1</v>
      </c>
      <c r="L128" s="431"/>
      <c r="M128" s="435"/>
      <c r="N128" s="435">
        <v>1</v>
      </c>
      <c r="O128" s="435"/>
      <c r="P128" s="435"/>
      <c r="Q128" s="435">
        <v>1</v>
      </c>
      <c r="R128" s="408">
        <f t="shared" si="1"/>
        <v>4</v>
      </c>
      <c r="S128" s="278" t="s">
        <v>11</v>
      </c>
      <c r="T128" s="278"/>
      <c r="U128" s="278" t="s">
        <v>1425</v>
      </c>
      <c r="V128" s="410" t="s">
        <v>1706</v>
      </c>
      <c r="W128" s="436"/>
      <c r="X128" s="401"/>
      <c r="Y128" s="401"/>
      <c r="Z128" s="401"/>
      <c r="AA128" s="401"/>
      <c r="AB128" s="401"/>
      <c r="AC128" s="401"/>
      <c r="AD128" s="401"/>
      <c r="AE128" s="401"/>
      <c r="AF128" s="402"/>
      <c r="AG128" s="402"/>
      <c r="AH128" s="402"/>
      <c r="AI128" s="402"/>
      <c r="AJ128" s="402"/>
      <c r="AK128" s="402"/>
      <c r="AL128" s="402"/>
      <c r="AM128" s="402"/>
      <c r="AN128" s="402"/>
      <c r="AO128" s="402"/>
      <c r="AP128" s="402"/>
      <c r="AQ128" s="402"/>
      <c r="AR128" s="402"/>
      <c r="AS128" s="402"/>
      <c r="AT128" s="402"/>
      <c r="AU128" s="402"/>
      <c r="AV128" s="402"/>
      <c r="AW128" s="402"/>
      <c r="AX128" s="402"/>
      <c r="AY128" s="402"/>
      <c r="AZ128" s="402"/>
      <c r="BA128" s="402"/>
      <c r="BB128" s="402"/>
      <c r="BC128" s="402"/>
      <c r="BD128" s="402"/>
      <c r="BE128" s="402"/>
      <c r="BF128" s="402"/>
      <c r="BG128" s="402"/>
      <c r="BH128" s="402"/>
      <c r="BI128" s="402"/>
      <c r="BJ128" s="402"/>
      <c r="BK128" s="402"/>
      <c r="BL128" s="402"/>
      <c r="BM128" s="402"/>
      <c r="BN128" s="402"/>
    </row>
    <row r="129" spans="1:66" s="403" customFormat="1" ht="45.75" customHeight="1" x14ac:dyDescent="0.2">
      <c r="A129" s="281"/>
      <c r="B129" s="281"/>
      <c r="C129" s="405"/>
      <c r="D129" s="404" t="s">
        <v>1426</v>
      </c>
      <c r="E129" s="281" t="s">
        <v>1427</v>
      </c>
      <c r="F129" s="459"/>
      <c r="G129" s="459"/>
      <c r="H129" s="435"/>
      <c r="I129" s="431"/>
      <c r="J129" s="435">
        <v>1</v>
      </c>
      <c r="K129" s="431"/>
      <c r="L129" s="431"/>
      <c r="M129" s="431"/>
      <c r="N129" s="435"/>
      <c r="O129" s="435"/>
      <c r="P129" s="435"/>
      <c r="Q129" s="435"/>
      <c r="R129" s="408">
        <f t="shared" si="1"/>
        <v>1</v>
      </c>
      <c r="S129" s="278" t="s">
        <v>11</v>
      </c>
      <c r="T129" s="278"/>
      <c r="U129" s="278" t="s">
        <v>1428</v>
      </c>
      <c r="V129" s="410" t="s">
        <v>1706</v>
      </c>
      <c r="W129" s="436"/>
      <c r="X129" s="401"/>
      <c r="Y129" s="401"/>
      <c r="Z129" s="401"/>
      <c r="AA129" s="401"/>
      <c r="AB129" s="401"/>
      <c r="AC129" s="401"/>
      <c r="AD129" s="401"/>
      <c r="AE129" s="401"/>
      <c r="AF129" s="402"/>
      <c r="AG129" s="402"/>
      <c r="AH129" s="402"/>
      <c r="AI129" s="402"/>
      <c r="AJ129" s="402"/>
      <c r="AK129" s="402"/>
      <c r="AL129" s="402"/>
      <c r="AM129" s="402"/>
      <c r="AN129" s="402"/>
      <c r="AO129" s="402"/>
      <c r="AP129" s="402"/>
      <c r="AQ129" s="402"/>
      <c r="AR129" s="402"/>
      <c r="AS129" s="402"/>
      <c r="AT129" s="402"/>
      <c r="AU129" s="402"/>
      <c r="AV129" s="402"/>
      <c r="AW129" s="402"/>
      <c r="AX129" s="402"/>
      <c r="AY129" s="402"/>
      <c r="AZ129" s="402"/>
      <c r="BA129" s="402"/>
      <c r="BB129" s="402"/>
      <c r="BC129" s="402"/>
      <c r="BD129" s="402"/>
      <c r="BE129" s="402"/>
      <c r="BF129" s="402"/>
      <c r="BG129" s="402"/>
      <c r="BH129" s="402"/>
      <c r="BI129" s="402"/>
      <c r="BJ129" s="402"/>
      <c r="BK129" s="402"/>
      <c r="BL129" s="402"/>
      <c r="BM129" s="402"/>
      <c r="BN129" s="402"/>
    </row>
    <row r="130" spans="1:66" s="403" customFormat="1" ht="29.25" customHeight="1" x14ac:dyDescent="0.2">
      <c r="A130" s="281"/>
      <c r="B130" s="281"/>
      <c r="C130" s="405"/>
      <c r="D130" s="404" t="s">
        <v>1429</v>
      </c>
      <c r="E130" s="281" t="s">
        <v>1430</v>
      </c>
      <c r="F130" s="459"/>
      <c r="G130" s="459"/>
      <c r="H130" s="431"/>
      <c r="I130" s="435"/>
      <c r="J130" s="431"/>
      <c r="K130" s="431"/>
      <c r="L130" s="435">
        <v>1</v>
      </c>
      <c r="M130" s="431"/>
      <c r="N130" s="435"/>
      <c r="O130" s="435"/>
      <c r="P130" s="435"/>
      <c r="Q130" s="435"/>
      <c r="R130" s="408">
        <f t="shared" si="1"/>
        <v>1</v>
      </c>
      <c r="S130" s="278" t="s">
        <v>11</v>
      </c>
      <c r="T130" s="278"/>
      <c r="U130" s="278" t="s">
        <v>1431</v>
      </c>
      <c r="V130" s="410" t="s">
        <v>1706</v>
      </c>
      <c r="W130" s="436"/>
      <c r="X130" s="401"/>
      <c r="Y130" s="401"/>
      <c r="Z130" s="401"/>
      <c r="AA130" s="401"/>
      <c r="AB130" s="401"/>
      <c r="AC130" s="401"/>
      <c r="AD130" s="401"/>
      <c r="AE130" s="401"/>
      <c r="AF130" s="402"/>
      <c r="AG130" s="402"/>
      <c r="AH130" s="402"/>
      <c r="AI130" s="402"/>
      <c r="AJ130" s="402"/>
      <c r="AK130" s="402"/>
      <c r="AL130" s="402"/>
      <c r="AM130" s="402"/>
      <c r="AN130" s="402"/>
      <c r="AO130" s="402"/>
      <c r="AP130" s="402"/>
      <c r="AQ130" s="402"/>
      <c r="AR130" s="402"/>
      <c r="AS130" s="402"/>
      <c r="AT130" s="402"/>
      <c r="AU130" s="402"/>
      <c r="AV130" s="402"/>
      <c r="AW130" s="402"/>
      <c r="AX130" s="402"/>
      <c r="AY130" s="402"/>
      <c r="AZ130" s="402"/>
      <c r="BA130" s="402"/>
      <c r="BB130" s="402"/>
      <c r="BC130" s="402"/>
      <c r="BD130" s="402"/>
      <c r="BE130" s="402"/>
      <c r="BF130" s="402"/>
      <c r="BG130" s="402"/>
      <c r="BH130" s="402"/>
      <c r="BI130" s="402"/>
      <c r="BJ130" s="402"/>
      <c r="BK130" s="402"/>
      <c r="BL130" s="402"/>
      <c r="BM130" s="402"/>
      <c r="BN130" s="402"/>
    </row>
    <row r="131" spans="1:66" s="403" customFormat="1" ht="48" x14ac:dyDescent="0.2">
      <c r="A131" s="281"/>
      <c r="B131" s="281"/>
      <c r="C131" s="405"/>
      <c r="D131" s="404" t="s">
        <v>1432</v>
      </c>
      <c r="E131" s="281" t="s">
        <v>1433</v>
      </c>
      <c r="F131" s="459"/>
      <c r="G131" s="459"/>
      <c r="H131" s="431"/>
      <c r="I131" s="431"/>
      <c r="J131" s="431">
        <v>1</v>
      </c>
      <c r="K131" s="435"/>
      <c r="L131" s="431"/>
      <c r="M131" s="435"/>
      <c r="N131" s="435"/>
      <c r="O131" s="435"/>
      <c r="P131" s="435"/>
      <c r="Q131" s="435"/>
      <c r="R131" s="408">
        <f t="shared" si="1"/>
        <v>1</v>
      </c>
      <c r="S131" s="278" t="s">
        <v>11</v>
      </c>
      <c r="T131" s="278"/>
      <c r="U131" s="436" t="s">
        <v>1434</v>
      </c>
      <c r="V131" s="410" t="s">
        <v>1706</v>
      </c>
      <c r="W131" s="436"/>
      <c r="X131" s="401"/>
      <c r="Y131" s="401"/>
      <c r="Z131" s="401"/>
      <c r="AA131" s="401"/>
      <c r="AB131" s="401"/>
      <c r="AC131" s="401"/>
      <c r="AD131" s="401"/>
      <c r="AE131" s="401"/>
      <c r="AF131" s="402"/>
      <c r="AG131" s="402"/>
      <c r="AH131" s="402"/>
      <c r="AI131" s="402"/>
      <c r="AJ131" s="402"/>
      <c r="AK131" s="402"/>
      <c r="AL131" s="402"/>
      <c r="AM131" s="402"/>
      <c r="AN131" s="402"/>
      <c r="AO131" s="402"/>
      <c r="AP131" s="402"/>
      <c r="AQ131" s="402"/>
      <c r="AR131" s="402"/>
      <c r="AS131" s="402"/>
      <c r="AT131" s="402"/>
      <c r="AU131" s="402"/>
      <c r="AV131" s="402"/>
      <c r="AW131" s="402"/>
      <c r="AX131" s="402"/>
      <c r="AY131" s="402"/>
      <c r="AZ131" s="402"/>
      <c r="BA131" s="402"/>
      <c r="BB131" s="402"/>
      <c r="BC131" s="402"/>
      <c r="BD131" s="402"/>
      <c r="BE131" s="402"/>
      <c r="BF131" s="402"/>
      <c r="BG131" s="402"/>
      <c r="BH131" s="402"/>
      <c r="BI131" s="402"/>
      <c r="BJ131" s="402"/>
      <c r="BK131" s="402"/>
      <c r="BL131" s="402"/>
      <c r="BM131" s="402"/>
      <c r="BN131" s="402"/>
    </row>
    <row r="132" spans="1:66" s="403" customFormat="1" ht="72" x14ac:dyDescent="0.2">
      <c r="A132" s="281"/>
      <c r="B132" s="281"/>
      <c r="C132" s="405"/>
      <c r="D132" s="404" t="s">
        <v>1435</v>
      </c>
      <c r="E132" s="281" t="s">
        <v>1436</v>
      </c>
      <c r="F132" s="459"/>
      <c r="G132" s="459"/>
      <c r="H132" s="431"/>
      <c r="I132" s="431"/>
      <c r="J132" s="435"/>
      <c r="K132" s="431">
        <v>1</v>
      </c>
      <c r="L132" s="431"/>
      <c r="M132" s="431"/>
      <c r="N132" s="435"/>
      <c r="O132" s="431"/>
      <c r="P132" s="435"/>
      <c r="Q132" s="431"/>
      <c r="R132" s="408">
        <f t="shared" si="1"/>
        <v>1</v>
      </c>
      <c r="S132" s="278" t="s">
        <v>11</v>
      </c>
      <c r="T132" s="278"/>
      <c r="U132" s="436" t="s">
        <v>1437</v>
      </c>
      <c r="V132" s="410" t="s">
        <v>1706</v>
      </c>
      <c r="W132" s="436"/>
      <c r="X132" s="401"/>
      <c r="Y132" s="401"/>
      <c r="Z132" s="401"/>
      <c r="AA132" s="401"/>
      <c r="AB132" s="401"/>
      <c r="AC132" s="401"/>
      <c r="AD132" s="401"/>
      <c r="AE132" s="401"/>
      <c r="AF132" s="402"/>
      <c r="AG132" s="402"/>
      <c r="AH132" s="402"/>
      <c r="AI132" s="402"/>
      <c r="AJ132" s="402"/>
      <c r="AK132" s="402"/>
      <c r="AL132" s="402"/>
      <c r="AM132" s="402"/>
      <c r="AN132" s="402"/>
      <c r="AO132" s="402"/>
      <c r="AP132" s="402"/>
      <c r="AQ132" s="402"/>
      <c r="AR132" s="402"/>
      <c r="AS132" s="402"/>
      <c r="AT132" s="402"/>
      <c r="AU132" s="402"/>
      <c r="AV132" s="402"/>
      <c r="AW132" s="402"/>
      <c r="AX132" s="402"/>
      <c r="AY132" s="402"/>
      <c r="AZ132" s="402"/>
      <c r="BA132" s="402"/>
      <c r="BB132" s="402"/>
      <c r="BC132" s="402"/>
      <c r="BD132" s="402"/>
      <c r="BE132" s="402"/>
      <c r="BF132" s="402"/>
      <c r="BG132" s="402"/>
      <c r="BH132" s="402"/>
      <c r="BI132" s="402"/>
      <c r="BJ132" s="402"/>
      <c r="BK132" s="402"/>
      <c r="BL132" s="402"/>
      <c r="BM132" s="402"/>
      <c r="BN132" s="402"/>
    </row>
    <row r="133" spans="1:66" s="403" customFormat="1" ht="86.25" customHeight="1" x14ac:dyDescent="0.2">
      <c r="A133" s="281"/>
      <c r="B133" s="281"/>
      <c r="C133" s="405"/>
      <c r="D133" s="404" t="s">
        <v>1438</v>
      </c>
      <c r="E133" s="281" t="s">
        <v>1439</v>
      </c>
      <c r="F133" s="459"/>
      <c r="G133" s="459"/>
      <c r="H133" s="431"/>
      <c r="I133" s="431"/>
      <c r="J133" s="435"/>
      <c r="K133" s="435"/>
      <c r="L133" s="431"/>
      <c r="M133" s="431">
        <v>1</v>
      </c>
      <c r="N133" s="435"/>
      <c r="O133" s="435"/>
      <c r="P133" s="435"/>
      <c r="Q133" s="435"/>
      <c r="R133" s="408">
        <f t="shared" si="1"/>
        <v>1</v>
      </c>
      <c r="S133" s="278" t="s">
        <v>11</v>
      </c>
      <c r="T133" s="278"/>
      <c r="U133" s="436" t="s">
        <v>1440</v>
      </c>
      <c r="V133" s="410" t="s">
        <v>1441</v>
      </c>
      <c r="W133" s="436"/>
      <c r="X133" s="401"/>
      <c r="Y133" s="401"/>
      <c r="Z133" s="401"/>
      <c r="AA133" s="401"/>
      <c r="AB133" s="401"/>
      <c r="AC133" s="401"/>
      <c r="AD133" s="401"/>
      <c r="AE133" s="401"/>
      <c r="AF133" s="402"/>
      <c r="AG133" s="402"/>
      <c r="AH133" s="402"/>
      <c r="AI133" s="402"/>
      <c r="AJ133" s="402"/>
      <c r="AK133" s="402"/>
      <c r="AL133" s="402"/>
      <c r="AM133" s="402"/>
      <c r="AN133" s="402"/>
      <c r="AO133" s="402"/>
      <c r="AP133" s="402"/>
      <c r="AQ133" s="402"/>
      <c r="AR133" s="402"/>
      <c r="AS133" s="402"/>
      <c r="AT133" s="402"/>
      <c r="AU133" s="402"/>
      <c r="AV133" s="402"/>
      <c r="AW133" s="402"/>
      <c r="AX133" s="402"/>
      <c r="AY133" s="402"/>
      <c r="AZ133" s="402"/>
      <c r="BA133" s="402"/>
      <c r="BB133" s="402"/>
      <c r="BC133" s="402"/>
      <c r="BD133" s="402"/>
      <c r="BE133" s="402"/>
      <c r="BF133" s="402"/>
      <c r="BG133" s="402"/>
      <c r="BH133" s="402"/>
      <c r="BI133" s="402"/>
      <c r="BJ133" s="402"/>
      <c r="BK133" s="402"/>
      <c r="BL133" s="402"/>
      <c r="BM133" s="402"/>
      <c r="BN133" s="402"/>
    </row>
    <row r="134" spans="1:66" s="403" customFormat="1" ht="50.25" customHeight="1" x14ac:dyDescent="0.2">
      <c r="A134" s="281"/>
      <c r="B134" s="281"/>
      <c r="C134" s="405"/>
      <c r="D134" s="404" t="s">
        <v>1442</v>
      </c>
      <c r="E134" s="281" t="s">
        <v>1443</v>
      </c>
      <c r="F134" s="459"/>
      <c r="G134" s="460">
        <v>1</v>
      </c>
      <c r="H134" s="431"/>
      <c r="I134" s="431"/>
      <c r="J134" s="431">
        <v>1</v>
      </c>
      <c r="K134" s="431"/>
      <c r="L134" s="431"/>
      <c r="M134" s="431">
        <v>1</v>
      </c>
      <c r="N134" s="435"/>
      <c r="O134" s="435"/>
      <c r="P134" s="435">
        <v>1</v>
      </c>
      <c r="Q134" s="431"/>
      <c r="R134" s="408">
        <f t="shared" si="1"/>
        <v>4</v>
      </c>
      <c r="S134" s="278" t="s">
        <v>950</v>
      </c>
      <c r="T134" s="278"/>
      <c r="U134" s="278"/>
      <c r="V134" s="280" t="s">
        <v>1706</v>
      </c>
      <c r="W134" s="436"/>
      <c r="X134" s="401"/>
      <c r="Y134" s="401"/>
      <c r="Z134" s="401"/>
      <c r="AA134" s="401"/>
      <c r="AB134" s="401"/>
      <c r="AC134" s="401"/>
      <c r="AD134" s="401"/>
      <c r="AE134" s="401"/>
      <c r="AF134" s="402"/>
      <c r="AG134" s="402"/>
      <c r="AH134" s="402"/>
      <c r="AI134" s="402"/>
      <c r="AJ134" s="402"/>
      <c r="AK134" s="402"/>
      <c r="AL134" s="402"/>
      <c r="AM134" s="402"/>
      <c r="AN134" s="402"/>
      <c r="AO134" s="402"/>
      <c r="AP134" s="402"/>
      <c r="AQ134" s="402"/>
      <c r="AR134" s="402"/>
      <c r="AS134" s="402"/>
      <c r="AT134" s="402"/>
      <c r="AU134" s="402"/>
      <c r="AV134" s="402"/>
      <c r="AW134" s="402"/>
      <c r="AX134" s="402"/>
      <c r="AY134" s="402"/>
      <c r="AZ134" s="402"/>
      <c r="BA134" s="402"/>
      <c r="BB134" s="402"/>
      <c r="BC134" s="402"/>
      <c r="BD134" s="402"/>
      <c r="BE134" s="402"/>
      <c r="BF134" s="402"/>
      <c r="BG134" s="402"/>
      <c r="BH134" s="402"/>
      <c r="BI134" s="402"/>
      <c r="BJ134" s="402"/>
      <c r="BK134" s="402"/>
      <c r="BL134" s="402"/>
      <c r="BM134" s="402"/>
      <c r="BN134" s="402"/>
    </row>
    <row r="135" spans="1:66" s="403" customFormat="1" ht="168" customHeight="1" x14ac:dyDescent="0.2">
      <c r="A135" s="281"/>
      <c r="B135" s="281"/>
      <c r="C135" s="278" t="s">
        <v>1444</v>
      </c>
      <c r="D135" s="404" t="s">
        <v>1445</v>
      </c>
      <c r="E135" s="405" t="s">
        <v>1446</v>
      </c>
      <c r="F135" s="459">
        <v>1</v>
      </c>
      <c r="G135" s="460"/>
      <c r="H135" s="431"/>
      <c r="I135" s="431"/>
      <c r="J135" s="431"/>
      <c r="K135" s="431"/>
      <c r="L135" s="435"/>
      <c r="M135" s="431"/>
      <c r="N135" s="431"/>
      <c r="O135" s="435"/>
      <c r="P135" s="435"/>
      <c r="Q135" s="435"/>
      <c r="R135" s="408">
        <f t="shared" si="1"/>
        <v>1</v>
      </c>
      <c r="S135" s="278" t="s">
        <v>11</v>
      </c>
      <c r="T135" s="278" t="s">
        <v>953</v>
      </c>
      <c r="U135" s="436" t="s">
        <v>1447</v>
      </c>
      <c r="V135" s="280" t="s">
        <v>1745</v>
      </c>
      <c r="W135" s="436" t="s">
        <v>1723</v>
      </c>
      <c r="X135" s="401"/>
      <c r="Y135" s="401"/>
      <c r="Z135" s="401"/>
      <c r="AA135" s="401"/>
      <c r="AB135" s="401"/>
      <c r="AC135" s="401"/>
      <c r="AD135" s="401"/>
      <c r="AE135" s="401"/>
      <c r="AF135" s="402"/>
      <c r="AG135" s="402"/>
      <c r="AH135" s="402"/>
      <c r="AI135" s="402"/>
      <c r="AJ135" s="402"/>
      <c r="AK135" s="402"/>
      <c r="AL135" s="402"/>
      <c r="AM135" s="402"/>
      <c r="AN135" s="402"/>
      <c r="AO135" s="402"/>
      <c r="AP135" s="402"/>
      <c r="AQ135" s="402"/>
      <c r="AR135" s="402"/>
      <c r="AS135" s="402"/>
      <c r="AT135" s="402"/>
      <c r="AU135" s="402"/>
      <c r="AV135" s="402"/>
      <c r="AW135" s="402"/>
      <c r="AX135" s="402"/>
      <c r="AY135" s="402"/>
      <c r="AZ135" s="402"/>
      <c r="BA135" s="402"/>
      <c r="BB135" s="402"/>
      <c r="BC135" s="402"/>
      <c r="BD135" s="402"/>
      <c r="BE135" s="402"/>
      <c r="BF135" s="402"/>
      <c r="BG135" s="402"/>
      <c r="BH135" s="402"/>
      <c r="BI135" s="402"/>
      <c r="BJ135" s="402"/>
      <c r="BK135" s="402"/>
      <c r="BL135" s="402"/>
      <c r="BM135" s="402"/>
      <c r="BN135" s="402"/>
    </row>
    <row r="136" spans="1:66" s="403" customFormat="1" ht="124.5" customHeight="1" x14ac:dyDescent="0.2">
      <c r="A136" s="281"/>
      <c r="B136" s="281"/>
      <c r="C136" s="405"/>
      <c r="D136" s="404" t="s">
        <v>1448</v>
      </c>
      <c r="E136" s="405" t="s">
        <v>1449</v>
      </c>
      <c r="F136" s="459"/>
      <c r="G136" s="460"/>
      <c r="H136" s="431"/>
      <c r="I136" s="431"/>
      <c r="J136" s="431"/>
      <c r="K136" s="431"/>
      <c r="L136" s="435"/>
      <c r="M136" s="431"/>
      <c r="N136" s="431"/>
      <c r="O136" s="435"/>
      <c r="P136" s="435">
        <v>1</v>
      </c>
      <c r="Q136" s="435"/>
      <c r="R136" s="408">
        <f t="shared" si="1"/>
        <v>1</v>
      </c>
      <c r="S136" s="278" t="s">
        <v>11</v>
      </c>
      <c r="T136" s="278"/>
      <c r="U136" s="436" t="s">
        <v>1450</v>
      </c>
      <c r="V136" s="410" t="s">
        <v>1745</v>
      </c>
      <c r="W136" s="436" t="s">
        <v>1723</v>
      </c>
      <c r="X136" s="401"/>
      <c r="Y136" s="401"/>
      <c r="Z136" s="401"/>
      <c r="AA136" s="401"/>
      <c r="AB136" s="401"/>
      <c r="AC136" s="401"/>
      <c r="AD136" s="401"/>
      <c r="AE136" s="401"/>
      <c r="AF136" s="402"/>
      <c r="AG136" s="402"/>
      <c r="AH136" s="402"/>
      <c r="AI136" s="402"/>
      <c r="AJ136" s="402"/>
      <c r="AK136" s="402"/>
      <c r="AL136" s="402"/>
      <c r="AM136" s="402"/>
      <c r="AN136" s="402"/>
      <c r="AO136" s="402"/>
      <c r="AP136" s="402"/>
      <c r="AQ136" s="402"/>
      <c r="AR136" s="402"/>
      <c r="AS136" s="402"/>
      <c r="AT136" s="402"/>
      <c r="AU136" s="402"/>
      <c r="AV136" s="402"/>
      <c r="AW136" s="402"/>
      <c r="AX136" s="402"/>
      <c r="AY136" s="402"/>
      <c r="AZ136" s="402"/>
      <c r="BA136" s="402"/>
      <c r="BB136" s="402"/>
      <c r="BC136" s="402"/>
      <c r="BD136" s="402"/>
      <c r="BE136" s="402"/>
      <c r="BF136" s="402"/>
      <c r="BG136" s="402"/>
      <c r="BH136" s="402"/>
      <c r="BI136" s="402"/>
      <c r="BJ136" s="402"/>
      <c r="BK136" s="402"/>
      <c r="BL136" s="402"/>
      <c r="BM136" s="402"/>
      <c r="BN136" s="402"/>
    </row>
    <row r="137" spans="1:66" s="403" customFormat="1" ht="78" customHeight="1" x14ac:dyDescent="0.2">
      <c r="A137" s="281"/>
      <c r="B137" s="281"/>
      <c r="C137" s="278" t="s">
        <v>1451</v>
      </c>
      <c r="D137" s="404" t="s">
        <v>1452</v>
      </c>
      <c r="E137" s="405" t="s">
        <v>1453</v>
      </c>
      <c r="F137" s="455"/>
      <c r="G137" s="455"/>
      <c r="H137" s="406"/>
      <c r="I137" s="406"/>
      <c r="J137" s="406"/>
      <c r="K137" s="406"/>
      <c r="L137" s="406">
        <v>1</v>
      </c>
      <c r="M137" s="406">
        <v>1</v>
      </c>
      <c r="N137" s="407"/>
      <c r="O137" s="407"/>
      <c r="P137" s="407"/>
      <c r="Q137" s="407"/>
      <c r="R137" s="408">
        <f t="shared" si="1"/>
        <v>2</v>
      </c>
      <c r="S137" s="278" t="s">
        <v>953</v>
      </c>
      <c r="T137" s="278" t="s">
        <v>950</v>
      </c>
      <c r="U137" s="278"/>
      <c r="V137" s="410" t="s">
        <v>1706</v>
      </c>
      <c r="W137" s="278"/>
      <c r="X137" s="401"/>
      <c r="Y137" s="401"/>
      <c r="Z137" s="401"/>
      <c r="AA137" s="401"/>
      <c r="AB137" s="401"/>
      <c r="AC137" s="401"/>
      <c r="AD137" s="401"/>
      <c r="AE137" s="401"/>
      <c r="AF137" s="402"/>
      <c r="AG137" s="402"/>
      <c r="AH137" s="402"/>
      <c r="AI137" s="402"/>
      <c r="AJ137" s="402"/>
      <c r="AK137" s="402"/>
      <c r="AL137" s="402"/>
      <c r="AM137" s="402"/>
      <c r="AN137" s="402"/>
      <c r="AO137" s="402"/>
      <c r="AP137" s="402"/>
      <c r="AQ137" s="402"/>
      <c r="AR137" s="402"/>
      <c r="AS137" s="402"/>
      <c r="AT137" s="402"/>
      <c r="AU137" s="402"/>
      <c r="AV137" s="402"/>
      <c r="AW137" s="402"/>
      <c r="AX137" s="402"/>
      <c r="AY137" s="402"/>
      <c r="AZ137" s="402"/>
      <c r="BA137" s="402"/>
      <c r="BB137" s="402"/>
      <c r="BC137" s="402"/>
      <c r="BD137" s="402"/>
      <c r="BE137" s="402"/>
      <c r="BF137" s="402"/>
      <c r="BG137" s="402"/>
      <c r="BH137" s="402"/>
      <c r="BI137" s="402"/>
      <c r="BJ137" s="402"/>
      <c r="BK137" s="402"/>
      <c r="BL137" s="402"/>
      <c r="BM137" s="402"/>
      <c r="BN137" s="402"/>
    </row>
    <row r="138" spans="1:66" s="403" customFormat="1" ht="39" customHeight="1" x14ac:dyDescent="0.2">
      <c r="A138" s="281"/>
      <c r="B138" s="281"/>
      <c r="C138" s="405"/>
      <c r="D138" s="404" t="s">
        <v>1454</v>
      </c>
      <c r="E138" s="405" t="s">
        <v>1455</v>
      </c>
      <c r="F138" s="455"/>
      <c r="G138" s="455"/>
      <c r="H138" s="406"/>
      <c r="I138" s="406"/>
      <c r="J138" s="406"/>
      <c r="K138" s="406">
        <v>1</v>
      </c>
      <c r="L138" s="406"/>
      <c r="M138" s="406"/>
      <c r="N138" s="407"/>
      <c r="O138" s="407"/>
      <c r="P138" s="407">
        <v>1</v>
      </c>
      <c r="Q138" s="407"/>
      <c r="R138" s="408">
        <f t="shared" si="1"/>
        <v>2</v>
      </c>
      <c r="S138" s="278" t="s">
        <v>963</v>
      </c>
      <c r="T138" s="278"/>
      <c r="U138" s="278"/>
      <c r="V138" s="410" t="s">
        <v>1706</v>
      </c>
      <c r="W138" s="278"/>
      <c r="X138" s="401"/>
      <c r="Y138" s="401"/>
      <c r="Z138" s="401"/>
      <c r="AA138" s="401"/>
      <c r="AB138" s="401"/>
      <c r="AC138" s="401"/>
      <c r="AD138" s="401"/>
      <c r="AE138" s="401"/>
      <c r="AF138" s="402"/>
      <c r="AG138" s="402"/>
      <c r="AH138" s="402"/>
      <c r="AI138" s="402"/>
      <c r="AJ138" s="402"/>
      <c r="AK138" s="402"/>
      <c r="AL138" s="402"/>
      <c r="AM138" s="402"/>
      <c r="AN138" s="402"/>
      <c r="AO138" s="402"/>
      <c r="AP138" s="402"/>
      <c r="AQ138" s="402"/>
      <c r="AR138" s="402"/>
      <c r="AS138" s="402"/>
      <c r="AT138" s="402"/>
      <c r="AU138" s="402"/>
      <c r="AV138" s="402"/>
      <c r="AW138" s="402"/>
      <c r="AX138" s="402"/>
      <c r="AY138" s="402"/>
      <c r="AZ138" s="402"/>
      <c r="BA138" s="402"/>
      <c r="BB138" s="402"/>
      <c r="BC138" s="402"/>
      <c r="BD138" s="402"/>
      <c r="BE138" s="402"/>
      <c r="BF138" s="402"/>
      <c r="BG138" s="402"/>
      <c r="BH138" s="402"/>
      <c r="BI138" s="402"/>
      <c r="BJ138" s="402"/>
      <c r="BK138" s="402"/>
      <c r="BL138" s="402"/>
      <c r="BM138" s="402"/>
      <c r="BN138" s="402"/>
    </row>
    <row r="139" spans="1:66" s="403" customFormat="1" ht="60.75" customHeight="1" x14ac:dyDescent="0.2">
      <c r="A139" s="281"/>
      <c r="B139" s="281"/>
      <c r="C139" s="405"/>
      <c r="D139" s="404" t="s">
        <v>1456</v>
      </c>
      <c r="E139" s="405" t="s">
        <v>1457</v>
      </c>
      <c r="F139" s="455">
        <v>1</v>
      </c>
      <c r="G139" s="455"/>
      <c r="H139" s="406"/>
      <c r="I139" s="406">
        <v>1</v>
      </c>
      <c r="J139" s="406"/>
      <c r="K139" s="406"/>
      <c r="L139" s="406">
        <v>1</v>
      </c>
      <c r="M139" s="406"/>
      <c r="N139" s="407"/>
      <c r="O139" s="407">
        <v>1</v>
      </c>
      <c r="P139" s="407"/>
      <c r="Q139" s="407"/>
      <c r="R139" s="408">
        <f t="shared" si="1"/>
        <v>4</v>
      </c>
      <c r="S139" s="278" t="s">
        <v>958</v>
      </c>
      <c r="T139" s="278"/>
      <c r="U139" s="278"/>
      <c r="V139" s="410" t="s">
        <v>1458</v>
      </c>
      <c r="W139" s="278" t="s">
        <v>1459</v>
      </c>
      <c r="X139" s="401"/>
      <c r="Y139" s="401"/>
      <c r="Z139" s="401"/>
      <c r="AA139" s="401"/>
      <c r="AB139" s="401"/>
      <c r="AC139" s="401"/>
      <c r="AD139" s="401"/>
      <c r="AE139" s="401"/>
      <c r="AF139" s="402"/>
      <c r="AG139" s="402"/>
      <c r="AH139" s="402"/>
      <c r="AI139" s="402"/>
      <c r="AJ139" s="402"/>
      <c r="AK139" s="402"/>
      <c r="AL139" s="402"/>
      <c r="AM139" s="402"/>
      <c r="AN139" s="402"/>
      <c r="AO139" s="402"/>
      <c r="AP139" s="402"/>
      <c r="AQ139" s="402"/>
      <c r="AR139" s="402"/>
      <c r="AS139" s="402"/>
      <c r="AT139" s="402"/>
      <c r="AU139" s="402"/>
      <c r="AV139" s="402"/>
      <c r="AW139" s="402"/>
      <c r="AX139" s="402"/>
      <c r="AY139" s="402"/>
      <c r="AZ139" s="402"/>
      <c r="BA139" s="402"/>
      <c r="BB139" s="402"/>
      <c r="BC139" s="402"/>
      <c r="BD139" s="402"/>
      <c r="BE139" s="402"/>
      <c r="BF139" s="402"/>
      <c r="BG139" s="402"/>
      <c r="BH139" s="402"/>
      <c r="BI139" s="402"/>
      <c r="BJ139" s="402"/>
      <c r="BK139" s="402"/>
      <c r="BL139" s="402"/>
      <c r="BM139" s="402"/>
      <c r="BN139" s="402"/>
    </row>
    <row r="140" spans="1:66" s="403" customFormat="1" ht="44.25" customHeight="1" x14ac:dyDescent="0.2">
      <c r="A140" s="281"/>
      <c r="B140" s="281"/>
      <c r="C140" s="405"/>
      <c r="D140" s="404" t="s">
        <v>1460</v>
      </c>
      <c r="E140" s="405" t="s">
        <v>1461</v>
      </c>
      <c r="F140" s="455">
        <v>1</v>
      </c>
      <c r="G140" s="455"/>
      <c r="H140" s="406"/>
      <c r="I140" s="406">
        <v>1</v>
      </c>
      <c r="J140" s="406"/>
      <c r="K140" s="406"/>
      <c r="L140" s="406">
        <v>1</v>
      </c>
      <c r="M140" s="406"/>
      <c r="N140" s="407"/>
      <c r="O140" s="407">
        <v>1</v>
      </c>
      <c r="P140" s="407"/>
      <c r="Q140" s="407"/>
      <c r="R140" s="408">
        <f t="shared" si="1"/>
        <v>4</v>
      </c>
      <c r="S140" s="278" t="s">
        <v>949</v>
      </c>
      <c r="T140" s="278" t="s">
        <v>950</v>
      </c>
      <c r="U140" s="278" t="s">
        <v>1462</v>
      </c>
      <c r="V140" s="410" t="s">
        <v>1724</v>
      </c>
      <c r="W140" s="278" t="s">
        <v>1463</v>
      </c>
      <c r="X140" s="401"/>
      <c r="Y140" s="401"/>
      <c r="Z140" s="401"/>
      <c r="AA140" s="401"/>
      <c r="AB140" s="401"/>
      <c r="AC140" s="401"/>
      <c r="AD140" s="401"/>
      <c r="AE140" s="401"/>
      <c r="AF140" s="402"/>
      <c r="AG140" s="402"/>
      <c r="AH140" s="402"/>
      <c r="AI140" s="402"/>
      <c r="AJ140" s="402"/>
      <c r="AK140" s="402"/>
      <c r="AL140" s="402"/>
      <c r="AM140" s="402"/>
      <c r="AN140" s="402"/>
      <c r="AO140" s="402"/>
      <c r="AP140" s="402"/>
      <c r="AQ140" s="402"/>
      <c r="AR140" s="402"/>
      <c r="AS140" s="402"/>
      <c r="AT140" s="402"/>
      <c r="AU140" s="402"/>
      <c r="AV140" s="402"/>
      <c r="AW140" s="402"/>
      <c r="AX140" s="402"/>
      <c r="AY140" s="402"/>
      <c r="AZ140" s="402"/>
      <c r="BA140" s="402"/>
      <c r="BB140" s="402"/>
      <c r="BC140" s="402"/>
      <c r="BD140" s="402"/>
      <c r="BE140" s="402"/>
      <c r="BF140" s="402"/>
      <c r="BG140" s="402"/>
      <c r="BH140" s="402"/>
      <c r="BI140" s="402"/>
      <c r="BJ140" s="402"/>
      <c r="BK140" s="402"/>
      <c r="BL140" s="402"/>
      <c r="BM140" s="402"/>
      <c r="BN140" s="402"/>
    </row>
    <row r="141" spans="1:66" s="403" customFormat="1" ht="61.5" customHeight="1" x14ac:dyDescent="0.2">
      <c r="A141" s="281"/>
      <c r="B141" s="281"/>
      <c r="C141" s="405"/>
      <c r="D141" s="404" t="s">
        <v>1464</v>
      </c>
      <c r="E141" s="405" t="s">
        <v>1465</v>
      </c>
      <c r="F141" s="455"/>
      <c r="G141" s="455"/>
      <c r="H141" s="406"/>
      <c r="I141" s="406"/>
      <c r="J141" s="406"/>
      <c r="K141" s="406"/>
      <c r="L141" s="406"/>
      <c r="M141" s="406">
        <v>1</v>
      </c>
      <c r="N141" s="407"/>
      <c r="O141" s="407"/>
      <c r="P141" s="407"/>
      <c r="Q141" s="407"/>
      <c r="R141" s="408">
        <f t="shared" si="1"/>
        <v>1</v>
      </c>
      <c r="S141" s="278" t="s">
        <v>11</v>
      </c>
      <c r="T141" s="278"/>
      <c r="U141" s="278" t="s">
        <v>965</v>
      </c>
      <c r="V141" s="278" t="s">
        <v>1466</v>
      </c>
      <c r="W141" s="278" t="s">
        <v>1467</v>
      </c>
      <c r="X141" s="401"/>
      <c r="Y141" s="401"/>
      <c r="Z141" s="401"/>
      <c r="AA141" s="401"/>
      <c r="AB141" s="401"/>
      <c r="AC141" s="401"/>
      <c r="AD141" s="401"/>
      <c r="AE141" s="401"/>
      <c r="AF141" s="402"/>
      <c r="AG141" s="402"/>
      <c r="AH141" s="402"/>
      <c r="AI141" s="402"/>
      <c r="AJ141" s="402"/>
      <c r="AK141" s="402"/>
      <c r="AL141" s="402"/>
      <c r="AM141" s="402"/>
      <c r="AN141" s="402"/>
      <c r="AO141" s="402"/>
      <c r="AP141" s="402"/>
      <c r="AQ141" s="402"/>
      <c r="AR141" s="402"/>
      <c r="AS141" s="402"/>
      <c r="AT141" s="402"/>
      <c r="AU141" s="402"/>
      <c r="AV141" s="402"/>
      <c r="AW141" s="402"/>
      <c r="AX141" s="402"/>
      <c r="AY141" s="402"/>
      <c r="AZ141" s="402"/>
      <c r="BA141" s="402"/>
      <c r="BB141" s="402"/>
      <c r="BC141" s="402"/>
      <c r="BD141" s="402"/>
      <c r="BE141" s="402"/>
      <c r="BF141" s="402"/>
      <c r="BG141" s="402"/>
      <c r="BH141" s="402"/>
      <c r="BI141" s="402"/>
      <c r="BJ141" s="402"/>
      <c r="BK141" s="402"/>
      <c r="BL141" s="402"/>
      <c r="BM141" s="402"/>
      <c r="BN141" s="402"/>
    </row>
    <row r="142" spans="1:66" s="403" customFormat="1" ht="42" customHeight="1" x14ac:dyDescent="0.2">
      <c r="A142" s="281"/>
      <c r="B142" s="281"/>
      <c r="C142" s="405"/>
      <c r="D142" s="404" t="s">
        <v>1468</v>
      </c>
      <c r="E142" s="405" t="s">
        <v>1469</v>
      </c>
      <c r="F142" s="455"/>
      <c r="G142" s="455"/>
      <c r="H142" s="406"/>
      <c r="I142" s="406"/>
      <c r="J142" s="406"/>
      <c r="K142" s="406"/>
      <c r="L142" s="406"/>
      <c r="M142" s="406">
        <v>1</v>
      </c>
      <c r="N142" s="407"/>
      <c r="O142" s="407"/>
      <c r="P142" s="407"/>
      <c r="Q142" s="407"/>
      <c r="R142" s="408">
        <f t="shared" si="1"/>
        <v>1</v>
      </c>
      <c r="S142" s="278" t="s">
        <v>950</v>
      </c>
      <c r="T142" s="278" t="s">
        <v>959</v>
      </c>
      <c r="U142" s="278"/>
      <c r="V142" s="278" t="s">
        <v>1725</v>
      </c>
      <c r="W142" s="278" t="s">
        <v>1467</v>
      </c>
      <c r="X142" s="401"/>
      <c r="Y142" s="401"/>
      <c r="Z142" s="401"/>
      <c r="AA142" s="401"/>
      <c r="AB142" s="401"/>
      <c r="AC142" s="401"/>
      <c r="AD142" s="401"/>
      <c r="AE142" s="401"/>
      <c r="AF142" s="402"/>
      <c r="AG142" s="402"/>
      <c r="AH142" s="402"/>
      <c r="AI142" s="402"/>
      <c r="AJ142" s="402"/>
      <c r="AK142" s="402"/>
      <c r="AL142" s="402"/>
      <c r="AM142" s="402"/>
      <c r="AN142" s="402"/>
      <c r="AO142" s="402"/>
      <c r="AP142" s="402"/>
      <c r="AQ142" s="402"/>
      <c r="AR142" s="402"/>
      <c r="AS142" s="402"/>
      <c r="AT142" s="402"/>
      <c r="AU142" s="402"/>
      <c r="AV142" s="402"/>
      <c r="AW142" s="402"/>
      <c r="AX142" s="402"/>
      <c r="AY142" s="402"/>
      <c r="AZ142" s="402"/>
      <c r="BA142" s="402"/>
      <c r="BB142" s="402"/>
      <c r="BC142" s="402"/>
      <c r="BD142" s="402"/>
      <c r="BE142" s="402"/>
      <c r="BF142" s="402"/>
      <c r="BG142" s="402"/>
      <c r="BH142" s="402"/>
      <c r="BI142" s="402"/>
      <c r="BJ142" s="402"/>
      <c r="BK142" s="402"/>
      <c r="BL142" s="402"/>
      <c r="BM142" s="402"/>
      <c r="BN142" s="402"/>
    </row>
    <row r="143" spans="1:66" s="403" customFormat="1" ht="68.25" customHeight="1" x14ac:dyDescent="0.2">
      <c r="A143" s="281"/>
      <c r="B143" s="281"/>
      <c r="C143" s="405"/>
      <c r="D143" s="404" t="s">
        <v>1470</v>
      </c>
      <c r="E143" s="405" t="s">
        <v>1471</v>
      </c>
      <c r="F143" s="432">
        <v>1</v>
      </c>
      <c r="G143" s="432"/>
      <c r="H143" s="409"/>
      <c r="I143" s="409"/>
      <c r="J143" s="409"/>
      <c r="K143" s="409"/>
      <c r="L143" s="409"/>
      <c r="M143" s="409"/>
      <c r="N143" s="409"/>
      <c r="O143" s="409"/>
      <c r="P143" s="409"/>
      <c r="Q143" s="409"/>
      <c r="R143" s="408">
        <f t="shared" si="1"/>
        <v>1</v>
      </c>
      <c r="S143" s="278" t="s">
        <v>11</v>
      </c>
      <c r="T143" s="278"/>
      <c r="U143" s="278" t="s">
        <v>1472</v>
      </c>
      <c r="V143" s="410" t="s">
        <v>1706</v>
      </c>
      <c r="W143" s="410"/>
      <c r="X143" s="401"/>
      <c r="Y143" s="401"/>
      <c r="Z143" s="401"/>
      <c r="AA143" s="401"/>
      <c r="AB143" s="401"/>
      <c r="AC143" s="401"/>
      <c r="AD143" s="401"/>
      <c r="AE143" s="401"/>
      <c r="AF143" s="402"/>
      <c r="AG143" s="402"/>
      <c r="AH143" s="402"/>
      <c r="AI143" s="402"/>
      <c r="AJ143" s="402"/>
      <c r="AK143" s="402"/>
      <c r="AL143" s="402"/>
      <c r="AM143" s="402"/>
      <c r="AN143" s="402"/>
      <c r="AO143" s="402"/>
      <c r="AP143" s="402"/>
      <c r="AQ143" s="402"/>
      <c r="AR143" s="402"/>
      <c r="AS143" s="402"/>
      <c r="AT143" s="402"/>
      <c r="AU143" s="402"/>
      <c r="AV143" s="402"/>
      <c r="AW143" s="402"/>
      <c r="AX143" s="402"/>
      <c r="AY143" s="402"/>
      <c r="AZ143" s="402"/>
      <c r="BA143" s="402"/>
      <c r="BB143" s="402"/>
      <c r="BC143" s="402"/>
      <c r="BD143" s="402"/>
      <c r="BE143" s="402"/>
      <c r="BF143" s="402"/>
      <c r="BG143" s="402"/>
      <c r="BH143" s="402"/>
      <c r="BI143" s="402"/>
      <c r="BJ143" s="402"/>
      <c r="BK143" s="402"/>
      <c r="BL143" s="402"/>
      <c r="BM143" s="402"/>
      <c r="BN143" s="402"/>
    </row>
    <row r="144" spans="1:66" s="403" customFormat="1" ht="73.150000000000006" customHeight="1" x14ac:dyDescent="0.2">
      <c r="A144" s="281"/>
      <c r="B144" s="281"/>
      <c r="C144" s="405" t="s">
        <v>1473</v>
      </c>
      <c r="D144" s="404" t="s">
        <v>1474</v>
      </c>
      <c r="E144" s="405" t="s">
        <v>1475</v>
      </c>
      <c r="F144" s="432"/>
      <c r="G144" s="432"/>
      <c r="H144" s="409"/>
      <c r="I144" s="409"/>
      <c r="J144" s="409"/>
      <c r="K144" s="409"/>
      <c r="L144" s="409"/>
      <c r="M144" s="409"/>
      <c r="N144" s="409"/>
      <c r="O144" s="409">
        <v>1</v>
      </c>
      <c r="P144" s="409"/>
      <c r="Q144" s="409"/>
      <c r="R144" s="408">
        <f t="shared" si="1"/>
        <v>1</v>
      </c>
      <c r="S144" s="278" t="s">
        <v>11</v>
      </c>
      <c r="T144" s="278"/>
      <c r="U144" s="278" t="s">
        <v>1476</v>
      </c>
      <c r="V144" s="410" t="s">
        <v>1706</v>
      </c>
      <c r="W144" s="410"/>
      <c r="X144" s="401"/>
      <c r="Y144" s="401"/>
      <c r="Z144" s="401"/>
      <c r="AA144" s="401"/>
      <c r="AB144" s="401"/>
      <c r="AC144" s="401"/>
      <c r="AD144" s="401"/>
      <c r="AE144" s="401"/>
      <c r="AF144" s="402"/>
      <c r="AG144" s="402"/>
      <c r="AH144" s="402"/>
      <c r="AI144" s="402"/>
      <c r="AJ144" s="402"/>
      <c r="AK144" s="402"/>
      <c r="AL144" s="402"/>
      <c r="AM144" s="402"/>
      <c r="AN144" s="402"/>
      <c r="AO144" s="402"/>
      <c r="AP144" s="402"/>
      <c r="AQ144" s="402"/>
      <c r="AR144" s="402"/>
      <c r="AS144" s="402"/>
      <c r="AT144" s="402"/>
      <c r="AU144" s="402"/>
      <c r="AV144" s="402"/>
      <c r="AW144" s="402"/>
      <c r="AX144" s="402"/>
      <c r="AY144" s="402"/>
      <c r="AZ144" s="402"/>
      <c r="BA144" s="402"/>
      <c r="BB144" s="402"/>
      <c r="BC144" s="402"/>
      <c r="BD144" s="402"/>
      <c r="BE144" s="402"/>
      <c r="BF144" s="402"/>
      <c r="BG144" s="402"/>
      <c r="BH144" s="402"/>
      <c r="BI144" s="402"/>
      <c r="BJ144" s="402"/>
      <c r="BK144" s="402"/>
      <c r="BL144" s="402"/>
      <c r="BM144" s="402"/>
      <c r="BN144" s="402"/>
    </row>
    <row r="145" spans="1:66" ht="180" x14ac:dyDescent="0.2">
      <c r="A145" s="281" t="s">
        <v>1000</v>
      </c>
      <c r="B145" s="281" t="s">
        <v>1477</v>
      </c>
      <c r="C145" s="278" t="s">
        <v>1478</v>
      </c>
      <c r="D145" s="404" t="s">
        <v>1479</v>
      </c>
      <c r="E145" s="405" t="s">
        <v>1703</v>
      </c>
      <c r="F145" s="432">
        <v>1</v>
      </c>
      <c r="G145" s="432"/>
      <c r="H145" s="409"/>
      <c r="I145" s="409">
        <v>1</v>
      </c>
      <c r="J145" s="409"/>
      <c r="K145" s="409"/>
      <c r="L145" s="409">
        <v>1</v>
      </c>
      <c r="M145" s="409"/>
      <c r="N145" s="409"/>
      <c r="O145" s="409">
        <v>1</v>
      </c>
      <c r="P145" s="409"/>
      <c r="Q145" s="409"/>
      <c r="R145" s="408">
        <f t="shared" si="1"/>
        <v>4</v>
      </c>
      <c r="S145" s="278" t="s">
        <v>958</v>
      </c>
      <c r="T145" s="278"/>
      <c r="U145" s="278"/>
      <c r="V145" s="278" t="s">
        <v>1466</v>
      </c>
      <c r="W145" s="410"/>
    </row>
    <row r="146" spans="1:66" ht="54.75" customHeight="1" x14ac:dyDescent="0.2">
      <c r="A146" s="281"/>
      <c r="B146" s="281"/>
      <c r="C146" s="405"/>
      <c r="D146" s="404" t="s">
        <v>1480</v>
      </c>
      <c r="E146" s="405" t="s">
        <v>1481</v>
      </c>
      <c r="F146" s="432"/>
      <c r="G146" s="432"/>
      <c r="H146" s="409"/>
      <c r="I146" s="409"/>
      <c r="J146" s="409"/>
      <c r="K146" s="409">
        <v>1</v>
      </c>
      <c r="L146" s="409"/>
      <c r="M146" s="409"/>
      <c r="N146" s="409"/>
      <c r="O146" s="409"/>
      <c r="P146" s="409"/>
      <c r="Q146" s="409">
        <v>1</v>
      </c>
      <c r="R146" s="408">
        <f t="shared" si="1"/>
        <v>2</v>
      </c>
      <c r="S146" s="278" t="s">
        <v>958</v>
      </c>
      <c r="T146" s="278" t="s">
        <v>11</v>
      </c>
      <c r="U146" s="278" t="s">
        <v>1482</v>
      </c>
      <c r="V146" s="278" t="s">
        <v>1725</v>
      </c>
      <c r="W146" s="410"/>
    </row>
    <row r="147" spans="1:66" ht="58.5" customHeight="1" x14ac:dyDescent="0.2">
      <c r="A147" s="281"/>
      <c r="B147" s="281"/>
      <c r="C147" s="405"/>
      <c r="D147" s="404" t="s">
        <v>1483</v>
      </c>
      <c r="E147" s="405" t="s">
        <v>1484</v>
      </c>
      <c r="F147" s="432"/>
      <c r="G147" s="432"/>
      <c r="H147" s="409"/>
      <c r="I147" s="409"/>
      <c r="J147" s="409">
        <v>1</v>
      </c>
      <c r="K147" s="409"/>
      <c r="L147" s="409"/>
      <c r="M147" s="409"/>
      <c r="N147" s="409"/>
      <c r="O147" s="409">
        <v>1</v>
      </c>
      <c r="P147" s="409"/>
      <c r="Q147" s="409"/>
      <c r="R147" s="408">
        <f t="shared" si="1"/>
        <v>2</v>
      </c>
      <c r="S147" s="278" t="s">
        <v>958</v>
      </c>
      <c r="T147" s="278"/>
      <c r="U147" s="278"/>
      <c r="V147" s="278" t="s">
        <v>1466</v>
      </c>
      <c r="W147" s="410"/>
    </row>
    <row r="148" spans="1:66" s="403" customFormat="1" ht="96" x14ac:dyDescent="0.2">
      <c r="A148" s="281"/>
      <c r="B148" s="281"/>
      <c r="C148" s="405" t="s">
        <v>1485</v>
      </c>
      <c r="D148" s="404" t="s">
        <v>1486</v>
      </c>
      <c r="E148" s="405" t="s">
        <v>1487</v>
      </c>
      <c r="F148" s="455"/>
      <c r="G148" s="455"/>
      <c r="H148" s="406">
        <v>1</v>
      </c>
      <c r="I148" s="406">
        <v>1</v>
      </c>
      <c r="J148" s="406">
        <v>1</v>
      </c>
      <c r="K148" s="406">
        <v>1</v>
      </c>
      <c r="L148" s="406">
        <v>1</v>
      </c>
      <c r="M148" s="406">
        <v>1</v>
      </c>
      <c r="N148" s="406">
        <v>1</v>
      </c>
      <c r="O148" s="406">
        <v>1</v>
      </c>
      <c r="P148" s="406">
        <v>1</v>
      </c>
      <c r="Q148" s="406">
        <v>1</v>
      </c>
      <c r="R148" s="408">
        <f t="shared" si="1"/>
        <v>10</v>
      </c>
      <c r="S148" s="278" t="s">
        <v>958</v>
      </c>
      <c r="T148" s="278"/>
      <c r="U148" s="278" t="s">
        <v>1488</v>
      </c>
      <c r="V148" s="410" t="s">
        <v>1458</v>
      </c>
      <c r="W148" s="410"/>
      <c r="X148" s="401"/>
      <c r="Y148" s="401"/>
      <c r="Z148" s="401"/>
      <c r="AA148" s="401"/>
      <c r="AB148" s="401"/>
      <c r="AC148" s="401"/>
      <c r="AD148" s="401"/>
      <c r="AE148" s="401"/>
      <c r="AF148" s="402"/>
      <c r="AG148" s="402"/>
      <c r="AH148" s="402"/>
      <c r="AI148" s="402"/>
      <c r="AJ148" s="402"/>
      <c r="AK148" s="402"/>
      <c r="AL148" s="402"/>
      <c r="AM148" s="402"/>
      <c r="AN148" s="402"/>
      <c r="AO148" s="402"/>
      <c r="AP148" s="402"/>
      <c r="AQ148" s="402"/>
      <c r="AR148" s="402"/>
      <c r="AS148" s="402"/>
      <c r="AT148" s="402"/>
      <c r="AU148" s="402"/>
      <c r="AV148" s="402"/>
      <c r="AW148" s="402"/>
      <c r="AX148" s="402"/>
      <c r="AY148" s="402"/>
      <c r="AZ148" s="402"/>
      <c r="BA148" s="402"/>
      <c r="BB148" s="402"/>
      <c r="BC148" s="402"/>
      <c r="BD148" s="402"/>
      <c r="BE148" s="402"/>
      <c r="BF148" s="402"/>
      <c r="BG148" s="402"/>
      <c r="BH148" s="402"/>
      <c r="BI148" s="402"/>
      <c r="BJ148" s="402"/>
      <c r="BK148" s="402"/>
      <c r="BL148" s="402"/>
      <c r="BM148" s="402"/>
      <c r="BN148" s="402"/>
    </row>
    <row r="149" spans="1:66" s="403" customFormat="1" ht="67.5" customHeight="1" x14ac:dyDescent="0.2">
      <c r="A149" s="281"/>
      <c r="B149" s="281"/>
      <c r="C149" s="405"/>
      <c r="D149" s="404" t="s">
        <v>1489</v>
      </c>
      <c r="E149" s="405" t="s">
        <v>1490</v>
      </c>
      <c r="F149" s="455">
        <v>1</v>
      </c>
      <c r="G149" s="455">
        <v>1</v>
      </c>
      <c r="H149" s="406">
        <v>1</v>
      </c>
      <c r="I149" s="406">
        <v>2</v>
      </c>
      <c r="J149" s="406">
        <v>1</v>
      </c>
      <c r="K149" s="406">
        <v>1</v>
      </c>
      <c r="L149" s="406">
        <v>2</v>
      </c>
      <c r="M149" s="406">
        <v>1</v>
      </c>
      <c r="N149" s="406">
        <v>1</v>
      </c>
      <c r="O149" s="406">
        <v>2</v>
      </c>
      <c r="P149" s="406">
        <v>1</v>
      </c>
      <c r="Q149" s="406">
        <v>1</v>
      </c>
      <c r="R149" s="408">
        <f t="shared" si="1"/>
        <v>15</v>
      </c>
      <c r="S149" s="278" t="s">
        <v>949</v>
      </c>
      <c r="T149" s="278"/>
      <c r="U149" s="278"/>
      <c r="V149" s="410" t="s">
        <v>1746</v>
      </c>
      <c r="W149" s="410"/>
      <c r="X149" s="401"/>
      <c r="Y149" s="401"/>
      <c r="Z149" s="401"/>
      <c r="AA149" s="401"/>
      <c r="AB149" s="401"/>
      <c r="AC149" s="401"/>
      <c r="AD149" s="401"/>
      <c r="AE149" s="401"/>
      <c r="AF149" s="402"/>
      <c r="AG149" s="402"/>
      <c r="AH149" s="402"/>
      <c r="AI149" s="402"/>
      <c r="AJ149" s="402"/>
      <c r="AK149" s="402"/>
      <c r="AL149" s="402"/>
      <c r="AM149" s="402"/>
      <c r="AN149" s="402"/>
      <c r="AO149" s="402"/>
      <c r="AP149" s="402"/>
      <c r="AQ149" s="402"/>
      <c r="AR149" s="402"/>
      <c r="AS149" s="402"/>
      <c r="AT149" s="402"/>
      <c r="AU149" s="402"/>
      <c r="AV149" s="402"/>
      <c r="AW149" s="402"/>
      <c r="AX149" s="402"/>
      <c r="AY149" s="402"/>
      <c r="AZ149" s="402"/>
      <c r="BA149" s="402"/>
      <c r="BB149" s="402"/>
      <c r="BC149" s="402"/>
      <c r="BD149" s="402"/>
      <c r="BE149" s="402"/>
      <c r="BF149" s="402"/>
      <c r="BG149" s="402"/>
      <c r="BH149" s="402"/>
      <c r="BI149" s="402"/>
      <c r="BJ149" s="402"/>
      <c r="BK149" s="402"/>
      <c r="BL149" s="402"/>
      <c r="BM149" s="402"/>
      <c r="BN149" s="402"/>
    </row>
    <row r="150" spans="1:66" s="403" customFormat="1" ht="86.25" customHeight="1" x14ac:dyDescent="0.2">
      <c r="A150" s="281"/>
      <c r="B150" s="281"/>
      <c r="C150" s="405"/>
      <c r="D150" s="404" t="s">
        <v>1491</v>
      </c>
      <c r="E150" s="405" t="s">
        <v>1492</v>
      </c>
      <c r="F150" s="455">
        <v>1</v>
      </c>
      <c r="G150" s="455">
        <v>1</v>
      </c>
      <c r="H150" s="406">
        <v>1</v>
      </c>
      <c r="I150" s="406">
        <v>1</v>
      </c>
      <c r="J150" s="406">
        <v>1</v>
      </c>
      <c r="K150" s="406">
        <v>1</v>
      </c>
      <c r="L150" s="406">
        <v>1</v>
      </c>
      <c r="M150" s="406">
        <v>1</v>
      </c>
      <c r="N150" s="406">
        <v>1</v>
      </c>
      <c r="O150" s="406">
        <v>1</v>
      </c>
      <c r="P150" s="406">
        <v>1</v>
      </c>
      <c r="Q150" s="406">
        <v>1</v>
      </c>
      <c r="R150" s="408">
        <f t="shared" si="1"/>
        <v>12</v>
      </c>
      <c r="S150" s="278" t="s">
        <v>958</v>
      </c>
      <c r="T150" s="278"/>
      <c r="U150" s="278"/>
      <c r="V150" s="278" t="s">
        <v>1747</v>
      </c>
      <c r="W150" s="410"/>
      <c r="X150" s="401"/>
      <c r="Y150" s="401"/>
      <c r="Z150" s="401"/>
      <c r="AA150" s="401"/>
      <c r="AB150" s="401"/>
      <c r="AC150" s="401"/>
      <c r="AD150" s="401"/>
      <c r="AE150" s="401"/>
      <c r="AF150" s="402"/>
      <c r="AG150" s="402"/>
      <c r="AH150" s="402"/>
      <c r="AI150" s="402"/>
      <c r="AJ150" s="402"/>
      <c r="AK150" s="402"/>
      <c r="AL150" s="402"/>
      <c r="AM150" s="402"/>
      <c r="AN150" s="402"/>
      <c r="AO150" s="402"/>
      <c r="AP150" s="402"/>
      <c r="AQ150" s="402"/>
      <c r="AR150" s="402"/>
      <c r="AS150" s="402"/>
      <c r="AT150" s="402"/>
      <c r="AU150" s="402"/>
      <c r="AV150" s="402"/>
      <c r="AW150" s="402"/>
      <c r="AX150" s="402"/>
      <c r="AY150" s="402"/>
      <c r="AZ150" s="402"/>
      <c r="BA150" s="402"/>
      <c r="BB150" s="402"/>
      <c r="BC150" s="402"/>
      <c r="BD150" s="402"/>
      <c r="BE150" s="402"/>
      <c r="BF150" s="402"/>
      <c r="BG150" s="402"/>
      <c r="BH150" s="402"/>
      <c r="BI150" s="402"/>
      <c r="BJ150" s="402"/>
      <c r="BK150" s="402"/>
      <c r="BL150" s="402"/>
      <c r="BM150" s="402"/>
      <c r="BN150" s="402"/>
    </row>
    <row r="151" spans="1:66" s="403" customFormat="1" ht="105.75" customHeight="1" x14ac:dyDescent="0.2">
      <c r="A151" s="281"/>
      <c r="B151" s="281"/>
      <c r="C151" s="405"/>
      <c r="D151" s="404" t="s">
        <v>1493</v>
      </c>
      <c r="E151" s="405" t="s">
        <v>1494</v>
      </c>
      <c r="F151" s="455">
        <v>1</v>
      </c>
      <c r="G151" s="455">
        <v>1</v>
      </c>
      <c r="H151" s="406">
        <v>2</v>
      </c>
      <c r="I151" s="406">
        <v>1</v>
      </c>
      <c r="J151" s="406">
        <v>1</v>
      </c>
      <c r="K151" s="406">
        <v>2</v>
      </c>
      <c r="L151" s="406">
        <v>1</v>
      </c>
      <c r="M151" s="406">
        <v>1</v>
      </c>
      <c r="N151" s="406">
        <v>2</v>
      </c>
      <c r="O151" s="406">
        <v>1</v>
      </c>
      <c r="P151" s="406">
        <v>1</v>
      </c>
      <c r="Q151" s="406">
        <v>3</v>
      </c>
      <c r="R151" s="408">
        <f t="shared" si="1"/>
        <v>17</v>
      </c>
      <c r="S151" s="278" t="s">
        <v>958</v>
      </c>
      <c r="T151" s="278"/>
      <c r="U151" s="278"/>
      <c r="V151" s="410" t="s">
        <v>1458</v>
      </c>
      <c r="W151" s="410"/>
      <c r="X151" s="401"/>
      <c r="Y151" s="401"/>
      <c r="Z151" s="401"/>
      <c r="AA151" s="401"/>
      <c r="AB151" s="401"/>
      <c r="AC151" s="401"/>
      <c r="AD151" s="401"/>
      <c r="AE151" s="401"/>
      <c r="AF151" s="402"/>
      <c r="AG151" s="402"/>
      <c r="AH151" s="402"/>
      <c r="AI151" s="402"/>
      <c r="AJ151" s="402"/>
      <c r="AK151" s="402"/>
      <c r="AL151" s="402"/>
      <c r="AM151" s="402"/>
      <c r="AN151" s="402"/>
      <c r="AO151" s="402"/>
      <c r="AP151" s="402"/>
      <c r="AQ151" s="402"/>
      <c r="AR151" s="402"/>
      <c r="AS151" s="402"/>
      <c r="AT151" s="402"/>
      <c r="AU151" s="402"/>
      <c r="AV151" s="402"/>
      <c r="AW151" s="402"/>
      <c r="AX151" s="402"/>
      <c r="AY151" s="402"/>
      <c r="AZ151" s="402"/>
      <c r="BA151" s="402"/>
      <c r="BB151" s="402"/>
      <c r="BC151" s="402"/>
      <c r="BD151" s="402"/>
      <c r="BE151" s="402"/>
      <c r="BF151" s="402"/>
      <c r="BG151" s="402"/>
      <c r="BH151" s="402"/>
      <c r="BI151" s="402"/>
      <c r="BJ151" s="402"/>
      <c r="BK151" s="402"/>
      <c r="BL151" s="402"/>
      <c r="BM151" s="402"/>
      <c r="BN151" s="402"/>
    </row>
    <row r="152" spans="1:66" s="403" customFormat="1" ht="86.25" customHeight="1" x14ac:dyDescent="0.2">
      <c r="A152" s="281"/>
      <c r="B152" s="281"/>
      <c r="C152" s="405"/>
      <c r="D152" s="404" t="s">
        <v>1495</v>
      </c>
      <c r="E152" s="405" t="s">
        <v>1496</v>
      </c>
      <c r="F152" s="455">
        <v>1</v>
      </c>
      <c r="G152" s="455">
        <v>1</v>
      </c>
      <c r="H152" s="406">
        <v>2</v>
      </c>
      <c r="I152" s="406">
        <v>1</v>
      </c>
      <c r="J152" s="406">
        <v>1</v>
      </c>
      <c r="K152" s="406">
        <v>2</v>
      </c>
      <c r="L152" s="406">
        <v>1</v>
      </c>
      <c r="M152" s="406">
        <v>1</v>
      </c>
      <c r="N152" s="406">
        <v>2</v>
      </c>
      <c r="O152" s="406">
        <v>1</v>
      </c>
      <c r="P152" s="406">
        <v>1</v>
      </c>
      <c r="Q152" s="406">
        <v>3</v>
      </c>
      <c r="R152" s="408">
        <f t="shared" si="1"/>
        <v>17</v>
      </c>
      <c r="S152" s="278" t="s">
        <v>958</v>
      </c>
      <c r="T152" s="278"/>
      <c r="U152" s="278" t="s">
        <v>1497</v>
      </c>
      <c r="V152" s="410" t="s">
        <v>1458</v>
      </c>
      <c r="W152" s="410"/>
      <c r="X152" s="401"/>
      <c r="Y152" s="401"/>
      <c r="Z152" s="401"/>
      <c r="AA152" s="401"/>
      <c r="AB152" s="401"/>
      <c r="AC152" s="401"/>
      <c r="AD152" s="401"/>
      <c r="AE152" s="401"/>
      <c r="AF152" s="402"/>
      <c r="AG152" s="402"/>
      <c r="AH152" s="402"/>
      <c r="AI152" s="402"/>
      <c r="AJ152" s="402"/>
      <c r="AK152" s="402"/>
      <c r="AL152" s="402"/>
      <c r="AM152" s="402"/>
      <c r="AN152" s="402"/>
      <c r="AO152" s="402"/>
      <c r="AP152" s="402"/>
      <c r="AQ152" s="402"/>
      <c r="AR152" s="402"/>
      <c r="AS152" s="402"/>
      <c r="AT152" s="402"/>
      <c r="AU152" s="402"/>
      <c r="AV152" s="402"/>
      <c r="AW152" s="402"/>
      <c r="AX152" s="402"/>
      <c r="AY152" s="402"/>
      <c r="AZ152" s="402"/>
      <c r="BA152" s="402"/>
      <c r="BB152" s="402"/>
      <c r="BC152" s="402"/>
      <c r="BD152" s="402"/>
      <c r="BE152" s="402"/>
      <c r="BF152" s="402"/>
      <c r="BG152" s="402"/>
      <c r="BH152" s="402"/>
      <c r="BI152" s="402"/>
      <c r="BJ152" s="402"/>
      <c r="BK152" s="402"/>
      <c r="BL152" s="402"/>
      <c r="BM152" s="402"/>
      <c r="BN152" s="402"/>
    </row>
    <row r="153" spans="1:66" s="403" customFormat="1" ht="92.25" customHeight="1" x14ac:dyDescent="0.2">
      <c r="A153" s="281"/>
      <c r="B153" s="281"/>
      <c r="C153" s="405"/>
      <c r="D153" s="404" t="s">
        <v>1498</v>
      </c>
      <c r="E153" s="405" t="s">
        <v>1499</v>
      </c>
      <c r="F153" s="455">
        <v>1</v>
      </c>
      <c r="G153" s="455">
        <v>1</v>
      </c>
      <c r="H153" s="406">
        <v>1</v>
      </c>
      <c r="I153" s="406">
        <v>1</v>
      </c>
      <c r="J153" s="406">
        <v>1</v>
      </c>
      <c r="K153" s="406">
        <v>1</v>
      </c>
      <c r="L153" s="406">
        <v>1</v>
      </c>
      <c r="M153" s="406">
        <v>1</v>
      </c>
      <c r="N153" s="406">
        <v>1</v>
      </c>
      <c r="O153" s="406">
        <v>1</v>
      </c>
      <c r="P153" s="406">
        <v>1</v>
      </c>
      <c r="Q153" s="406">
        <v>1</v>
      </c>
      <c r="R153" s="408">
        <f t="shared" si="1"/>
        <v>12</v>
      </c>
      <c r="S153" s="278" t="s">
        <v>958</v>
      </c>
      <c r="T153" s="278"/>
      <c r="U153" s="278"/>
      <c r="V153" s="410" t="s">
        <v>1458</v>
      </c>
      <c r="W153" s="410"/>
      <c r="X153" s="401"/>
      <c r="Y153" s="401"/>
      <c r="Z153" s="401"/>
      <c r="AA153" s="401"/>
      <c r="AB153" s="401"/>
      <c r="AC153" s="401"/>
      <c r="AD153" s="401"/>
      <c r="AE153" s="401"/>
      <c r="AF153" s="402"/>
      <c r="AG153" s="402"/>
      <c r="AH153" s="402"/>
      <c r="AI153" s="402"/>
      <c r="AJ153" s="402"/>
      <c r="AK153" s="402"/>
      <c r="AL153" s="402"/>
      <c r="AM153" s="402"/>
      <c r="AN153" s="402"/>
      <c r="AO153" s="402"/>
      <c r="AP153" s="402"/>
      <c r="AQ153" s="402"/>
      <c r="AR153" s="402"/>
      <c r="AS153" s="402"/>
      <c r="AT153" s="402"/>
      <c r="AU153" s="402"/>
      <c r="AV153" s="402"/>
      <c r="AW153" s="402"/>
      <c r="AX153" s="402"/>
      <c r="AY153" s="402"/>
      <c r="AZ153" s="402"/>
      <c r="BA153" s="402"/>
      <c r="BB153" s="402"/>
      <c r="BC153" s="402"/>
      <c r="BD153" s="402"/>
      <c r="BE153" s="402"/>
      <c r="BF153" s="402"/>
      <c r="BG153" s="402"/>
      <c r="BH153" s="402"/>
      <c r="BI153" s="402"/>
      <c r="BJ153" s="402"/>
      <c r="BK153" s="402"/>
      <c r="BL153" s="402"/>
      <c r="BM153" s="402"/>
      <c r="BN153" s="402"/>
    </row>
    <row r="154" spans="1:66" s="403" customFormat="1" ht="63.75" customHeight="1" x14ac:dyDescent="0.2">
      <c r="A154" s="281"/>
      <c r="B154" s="281"/>
      <c r="C154" s="405"/>
      <c r="D154" s="404" t="s">
        <v>1500</v>
      </c>
      <c r="E154" s="405" t="s">
        <v>1501</v>
      </c>
      <c r="F154" s="455"/>
      <c r="G154" s="455"/>
      <c r="H154" s="406"/>
      <c r="I154" s="406"/>
      <c r="J154" s="406"/>
      <c r="K154" s="406"/>
      <c r="L154" s="406"/>
      <c r="M154" s="406"/>
      <c r="N154" s="407"/>
      <c r="O154" s="407"/>
      <c r="P154" s="407"/>
      <c r="Q154" s="407">
        <v>1</v>
      </c>
      <c r="R154" s="408">
        <f t="shared" si="1"/>
        <v>1</v>
      </c>
      <c r="S154" s="278" t="s">
        <v>949</v>
      </c>
      <c r="T154" s="278"/>
      <c r="U154" s="278"/>
      <c r="V154" s="410" t="s">
        <v>1458</v>
      </c>
      <c r="W154" s="410"/>
      <c r="X154" s="401"/>
      <c r="Y154" s="401"/>
      <c r="Z154" s="401"/>
      <c r="AA154" s="401"/>
      <c r="AB154" s="401"/>
      <c r="AC154" s="401"/>
      <c r="AD154" s="401"/>
      <c r="AE154" s="401"/>
      <c r="AF154" s="402"/>
      <c r="AG154" s="402"/>
      <c r="AH154" s="402"/>
      <c r="AI154" s="402"/>
      <c r="AJ154" s="402"/>
      <c r="AK154" s="402"/>
      <c r="AL154" s="402"/>
      <c r="AM154" s="402"/>
      <c r="AN154" s="402"/>
      <c r="AO154" s="402"/>
      <c r="AP154" s="402"/>
      <c r="AQ154" s="402"/>
      <c r="AR154" s="402"/>
      <c r="AS154" s="402"/>
      <c r="AT154" s="402"/>
      <c r="AU154" s="402"/>
      <c r="AV154" s="402"/>
      <c r="AW154" s="402"/>
      <c r="AX154" s="402"/>
      <c r="AY154" s="402"/>
      <c r="AZ154" s="402"/>
      <c r="BA154" s="402"/>
      <c r="BB154" s="402"/>
      <c r="BC154" s="402"/>
      <c r="BD154" s="402"/>
      <c r="BE154" s="402"/>
      <c r="BF154" s="402"/>
      <c r="BG154" s="402"/>
      <c r="BH154" s="402"/>
      <c r="BI154" s="402"/>
      <c r="BJ154" s="402"/>
      <c r="BK154" s="402"/>
      <c r="BL154" s="402"/>
      <c r="BM154" s="402"/>
      <c r="BN154" s="402"/>
    </row>
    <row r="155" spans="1:66" s="403" customFormat="1" ht="60" x14ac:dyDescent="0.2">
      <c r="A155" s="281"/>
      <c r="B155" s="281"/>
      <c r="C155" s="405" t="s">
        <v>1502</v>
      </c>
      <c r="D155" s="404" t="s">
        <v>1503</v>
      </c>
      <c r="E155" s="405" t="s">
        <v>1504</v>
      </c>
      <c r="F155" s="413"/>
      <c r="G155" s="413"/>
      <c r="H155" s="404"/>
      <c r="I155" s="404">
        <v>1</v>
      </c>
      <c r="J155" s="404">
        <v>1</v>
      </c>
      <c r="K155" s="404">
        <v>1</v>
      </c>
      <c r="L155" s="404">
        <v>1</v>
      </c>
      <c r="M155" s="404">
        <v>1</v>
      </c>
      <c r="N155" s="404">
        <v>1</v>
      </c>
      <c r="O155" s="404">
        <v>1</v>
      </c>
      <c r="P155" s="404">
        <v>1</v>
      </c>
      <c r="Q155" s="404">
        <v>1</v>
      </c>
      <c r="R155" s="408">
        <f t="shared" si="1"/>
        <v>9</v>
      </c>
      <c r="S155" s="278" t="s">
        <v>11</v>
      </c>
      <c r="T155" s="278"/>
      <c r="U155" s="278" t="s">
        <v>1505</v>
      </c>
      <c r="V155" s="410" t="s">
        <v>1458</v>
      </c>
      <c r="W155" s="410"/>
      <c r="X155" s="401"/>
      <c r="Y155" s="401"/>
      <c r="Z155" s="401"/>
      <c r="AA155" s="401"/>
      <c r="AB155" s="401"/>
      <c r="AC155" s="401"/>
      <c r="AD155" s="401"/>
      <c r="AE155" s="401"/>
      <c r="AF155" s="402"/>
      <c r="AG155" s="402"/>
      <c r="AH155" s="402"/>
      <c r="AI155" s="402"/>
      <c r="AJ155" s="402"/>
      <c r="AK155" s="402"/>
      <c r="AL155" s="402"/>
      <c r="AM155" s="402"/>
      <c r="AN155" s="402"/>
      <c r="AO155" s="402"/>
      <c r="AP155" s="402"/>
      <c r="AQ155" s="402"/>
      <c r="AR155" s="402"/>
      <c r="AS155" s="402"/>
      <c r="AT155" s="402"/>
      <c r="AU155" s="402"/>
      <c r="AV155" s="402"/>
      <c r="AW155" s="402"/>
      <c r="AX155" s="402"/>
      <c r="AY155" s="402"/>
      <c r="AZ155" s="402"/>
      <c r="BA155" s="402"/>
      <c r="BB155" s="402"/>
      <c r="BC155" s="402"/>
      <c r="BD155" s="402"/>
      <c r="BE155" s="402"/>
      <c r="BF155" s="402"/>
      <c r="BG155" s="402"/>
      <c r="BH155" s="402"/>
      <c r="BI155" s="402"/>
      <c r="BJ155" s="402"/>
      <c r="BK155" s="402"/>
      <c r="BL155" s="402"/>
      <c r="BM155" s="402"/>
      <c r="BN155" s="402"/>
    </row>
    <row r="156" spans="1:66" s="403" customFormat="1" ht="36" customHeight="1" x14ac:dyDescent="0.2">
      <c r="A156" s="281"/>
      <c r="B156" s="281"/>
      <c r="C156" s="405"/>
      <c r="D156" s="404" t="s">
        <v>1506</v>
      </c>
      <c r="E156" s="412" t="s">
        <v>1507</v>
      </c>
      <c r="F156" s="413">
        <v>1</v>
      </c>
      <c r="G156" s="413">
        <v>1</v>
      </c>
      <c r="H156" s="404">
        <v>1</v>
      </c>
      <c r="I156" s="404">
        <v>1</v>
      </c>
      <c r="J156" s="404">
        <v>1</v>
      </c>
      <c r="K156" s="404">
        <v>1</v>
      </c>
      <c r="L156" s="404">
        <v>1</v>
      </c>
      <c r="M156" s="404">
        <v>1</v>
      </c>
      <c r="N156" s="404">
        <v>1</v>
      </c>
      <c r="O156" s="404">
        <v>1</v>
      </c>
      <c r="P156" s="404">
        <v>1</v>
      </c>
      <c r="Q156" s="404">
        <v>1</v>
      </c>
      <c r="R156" s="408">
        <f t="shared" si="1"/>
        <v>12</v>
      </c>
      <c r="S156" s="278" t="s">
        <v>958</v>
      </c>
      <c r="T156" s="278"/>
      <c r="U156" s="278"/>
      <c r="V156" s="410" t="s">
        <v>1458</v>
      </c>
      <c r="W156" s="410"/>
      <c r="X156" s="401"/>
      <c r="Y156" s="401"/>
      <c r="Z156" s="401"/>
      <c r="AA156" s="401"/>
      <c r="AB156" s="401"/>
      <c r="AC156" s="401"/>
      <c r="AD156" s="401"/>
      <c r="AE156" s="401"/>
      <c r="AF156" s="402"/>
      <c r="AG156" s="402"/>
      <c r="AH156" s="402"/>
      <c r="AI156" s="402"/>
      <c r="AJ156" s="402"/>
      <c r="AK156" s="402"/>
      <c r="AL156" s="402"/>
      <c r="AM156" s="402"/>
      <c r="AN156" s="402"/>
      <c r="AO156" s="402"/>
      <c r="AP156" s="402"/>
      <c r="AQ156" s="402"/>
      <c r="AR156" s="402"/>
      <c r="AS156" s="402"/>
      <c r="AT156" s="402"/>
      <c r="AU156" s="402"/>
      <c r="AV156" s="402"/>
      <c r="AW156" s="402"/>
      <c r="AX156" s="402"/>
      <c r="AY156" s="402"/>
      <c r="AZ156" s="402"/>
      <c r="BA156" s="402"/>
      <c r="BB156" s="402"/>
      <c r="BC156" s="402"/>
      <c r="BD156" s="402"/>
      <c r="BE156" s="402"/>
      <c r="BF156" s="402"/>
      <c r="BG156" s="402"/>
      <c r="BH156" s="402"/>
      <c r="BI156" s="402"/>
      <c r="BJ156" s="402"/>
      <c r="BK156" s="402"/>
      <c r="BL156" s="402"/>
      <c r="BM156" s="402"/>
      <c r="BN156" s="402"/>
    </row>
    <row r="157" spans="1:66" s="403" customFormat="1" ht="52.15" customHeight="1" x14ac:dyDescent="0.2">
      <c r="A157" s="281"/>
      <c r="B157" s="281"/>
      <c r="C157" s="405"/>
      <c r="D157" s="404" t="s">
        <v>1508</v>
      </c>
      <c r="E157" s="405" t="s">
        <v>1509</v>
      </c>
      <c r="F157" s="413">
        <v>1</v>
      </c>
      <c r="G157" s="413">
        <v>1</v>
      </c>
      <c r="H157" s="404">
        <v>1</v>
      </c>
      <c r="I157" s="404">
        <v>1</v>
      </c>
      <c r="J157" s="404">
        <v>1</v>
      </c>
      <c r="K157" s="404">
        <v>1</v>
      </c>
      <c r="L157" s="404">
        <v>1</v>
      </c>
      <c r="M157" s="404">
        <v>1</v>
      </c>
      <c r="N157" s="404">
        <v>1</v>
      </c>
      <c r="O157" s="404">
        <v>1</v>
      </c>
      <c r="P157" s="404">
        <v>1</v>
      </c>
      <c r="Q157" s="404">
        <v>1</v>
      </c>
      <c r="R157" s="408">
        <f t="shared" si="1"/>
        <v>12</v>
      </c>
      <c r="S157" s="278" t="s">
        <v>11</v>
      </c>
      <c r="T157" s="278"/>
      <c r="U157" s="278" t="s">
        <v>1510</v>
      </c>
      <c r="V157" s="278" t="s">
        <v>1726</v>
      </c>
      <c r="W157" s="410"/>
      <c r="X157" s="401"/>
      <c r="Y157" s="401"/>
      <c r="Z157" s="401"/>
      <c r="AA157" s="401"/>
      <c r="AB157" s="401"/>
      <c r="AC157" s="401"/>
      <c r="AD157" s="401"/>
      <c r="AE157" s="401"/>
      <c r="AF157" s="402"/>
      <c r="AG157" s="402"/>
      <c r="AH157" s="402"/>
      <c r="AI157" s="402"/>
      <c r="AJ157" s="402"/>
      <c r="AK157" s="402"/>
      <c r="AL157" s="402"/>
      <c r="AM157" s="402"/>
      <c r="AN157" s="402"/>
      <c r="AO157" s="402"/>
      <c r="AP157" s="402"/>
      <c r="AQ157" s="402"/>
      <c r="AR157" s="402"/>
      <c r="AS157" s="402"/>
      <c r="AT157" s="402"/>
      <c r="AU157" s="402"/>
      <c r="AV157" s="402"/>
      <c r="AW157" s="402"/>
      <c r="AX157" s="402"/>
      <c r="AY157" s="402"/>
      <c r="AZ157" s="402"/>
      <c r="BA157" s="402"/>
      <c r="BB157" s="402"/>
      <c r="BC157" s="402"/>
      <c r="BD157" s="402"/>
      <c r="BE157" s="402"/>
      <c r="BF157" s="402"/>
      <c r="BG157" s="402"/>
      <c r="BH157" s="402"/>
      <c r="BI157" s="402"/>
      <c r="BJ157" s="402"/>
      <c r="BK157" s="402"/>
      <c r="BL157" s="402"/>
      <c r="BM157" s="402"/>
      <c r="BN157" s="402"/>
    </row>
    <row r="158" spans="1:66" s="403" customFormat="1" ht="67.5" customHeight="1" x14ac:dyDescent="0.2">
      <c r="A158" s="281"/>
      <c r="B158" s="281"/>
      <c r="C158" s="405" t="s">
        <v>1511</v>
      </c>
      <c r="D158" s="404" t="s">
        <v>1512</v>
      </c>
      <c r="E158" s="281" t="s">
        <v>1513</v>
      </c>
      <c r="F158" s="459">
        <v>1</v>
      </c>
      <c r="G158" s="459">
        <v>1</v>
      </c>
      <c r="H158" s="431">
        <v>1</v>
      </c>
      <c r="I158" s="431">
        <v>1</v>
      </c>
      <c r="J158" s="431">
        <v>1</v>
      </c>
      <c r="K158" s="431">
        <v>1</v>
      </c>
      <c r="L158" s="431">
        <v>1</v>
      </c>
      <c r="M158" s="431">
        <v>1</v>
      </c>
      <c r="N158" s="431">
        <v>1</v>
      </c>
      <c r="O158" s="431">
        <v>1</v>
      </c>
      <c r="P158" s="431">
        <v>1</v>
      </c>
      <c r="Q158" s="431">
        <v>1</v>
      </c>
      <c r="R158" s="408">
        <f t="shared" si="1"/>
        <v>12</v>
      </c>
      <c r="S158" s="278" t="s">
        <v>949</v>
      </c>
      <c r="T158" s="278"/>
      <c r="U158" s="418"/>
      <c r="V158" s="278" t="s">
        <v>1737</v>
      </c>
      <c r="W158" s="278"/>
      <c r="X158" s="401"/>
      <c r="Y158" s="401"/>
      <c r="Z158" s="401"/>
      <c r="AA158" s="401"/>
      <c r="AB158" s="401"/>
      <c r="AC158" s="401"/>
      <c r="AD158" s="401"/>
      <c r="AE158" s="401"/>
      <c r="AF158" s="402"/>
      <c r="AG158" s="402"/>
      <c r="AH158" s="402"/>
      <c r="AI158" s="402"/>
      <c r="AJ158" s="402"/>
      <c r="AK158" s="402"/>
      <c r="AL158" s="402"/>
      <c r="AM158" s="402"/>
      <c r="AN158" s="402"/>
      <c r="AO158" s="402"/>
      <c r="AP158" s="402"/>
      <c r="AQ158" s="402"/>
      <c r="AR158" s="402"/>
      <c r="AS158" s="402"/>
      <c r="AT158" s="402"/>
      <c r="AU158" s="402"/>
      <c r="AV158" s="402"/>
      <c r="AW158" s="402"/>
      <c r="AX158" s="402"/>
      <c r="AY158" s="402"/>
      <c r="AZ158" s="402"/>
      <c r="BA158" s="402"/>
      <c r="BB158" s="402"/>
      <c r="BC158" s="402"/>
      <c r="BD158" s="402"/>
      <c r="BE158" s="402"/>
      <c r="BF158" s="402"/>
      <c r="BG158" s="402"/>
      <c r="BH158" s="402"/>
      <c r="BI158" s="402"/>
      <c r="BJ158" s="402"/>
      <c r="BK158" s="402"/>
      <c r="BL158" s="402"/>
      <c r="BM158" s="402"/>
      <c r="BN158" s="402"/>
    </row>
    <row r="159" spans="1:66" s="403" customFormat="1" ht="98.25" customHeight="1" x14ac:dyDescent="0.2">
      <c r="A159" s="281"/>
      <c r="B159" s="281"/>
      <c r="C159" s="405"/>
      <c r="D159" s="404" t="s">
        <v>1514</v>
      </c>
      <c r="E159" s="281" t="s">
        <v>1515</v>
      </c>
      <c r="F159" s="413"/>
      <c r="G159" s="413"/>
      <c r="H159" s="404"/>
      <c r="I159" s="404"/>
      <c r="J159" s="404"/>
      <c r="K159" s="404"/>
      <c r="L159" s="404">
        <v>1</v>
      </c>
      <c r="M159" s="404"/>
      <c r="N159" s="404"/>
      <c r="O159" s="404"/>
      <c r="P159" s="404"/>
      <c r="Q159" s="404">
        <v>1</v>
      </c>
      <c r="R159" s="408">
        <f t="shared" ref="R159:R172" si="2">SUM(F159:Q159)</f>
        <v>2</v>
      </c>
      <c r="S159" s="278" t="s">
        <v>953</v>
      </c>
      <c r="T159" s="278"/>
      <c r="U159" s="418" t="s">
        <v>1516</v>
      </c>
      <c r="V159" s="280" t="s">
        <v>1715</v>
      </c>
      <c r="W159" s="418" t="s">
        <v>1727</v>
      </c>
      <c r="X159" s="401"/>
      <c r="Y159" s="401"/>
      <c r="Z159" s="401"/>
      <c r="AA159" s="401"/>
      <c r="AB159" s="401"/>
      <c r="AC159" s="401"/>
      <c r="AD159" s="401"/>
      <c r="AE159" s="401"/>
      <c r="AF159" s="402"/>
      <c r="AG159" s="402"/>
      <c r="AH159" s="402"/>
      <c r="AI159" s="402"/>
      <c r="AJ159" s="402"/>
      <c r="AK159" s="402"/>
      <c r="AL159" s="402"/>
      <c r="AM159" s="402"/>
      <c r="AN159" s="402"/>
      <c r="AO159" s="402"/>
      <c r="AP159" s="402"/>
      <c r="AQ159" s="402"/>
      <c r="AR159" s="402"/>
      <c r="AS159" s="402"/>
      <c r="AT159" s="402"/>
      <c r="AU159" s="402"/>
      <c r="AV159" s="402"/>
      <c r="AW159" s="402"/>
      <c r="AX159" s="402"/>
      <c r="AY159" s="402"/>
      <c r="AZ159" s="402"/>
      <c r="BA159" s="402"/>
      <c r="BB159" s="402"/>
      <c r="BC159" s="402"/>
      <c r="BD159" s="402"/>
      <c r="BE159" s="402"/>
      <c r="BF159" s="402"/>
      <c r="BG159" s="402"/>
      <c r="BH159" s="402"/>
      <c r="BI159" s="402"/>
      <c r="BJ159" s="402"/>
      <c r="BK159" s="402"/>
      <c r="BL159" s="402"/>
      <c r="BM159" s="402"/>
      <c r="BN159" s="402"/>
    </row>
    <row r="160" spans="1:66" s="403" customFormat="1" ht="84" customHeight="1" x14ac:dyDescent="0.2">
      <c r="A160" s="281"/>
      <c r="B160" s="405"/>
      <c r="C160" s="405"/>
      <c r="D160" s="404" t="s">
        <v>1517</v>
      </c>
      <c r="E160" s="281" t="s">
        <v>1518</v>
      </c>
      <c r="F160" s="459"/>
      <c r="G160" s="459"/>
      <c r="H160" s="431"/>
      <c r="I160" s="431"/>
      <c r="J160" s="431"/>
      <c r="K160" s="431"/>
      <c r="L160" s="431"/>
      <c r="M160" s="431">
        <v>1</v>
      </c>
      <c r="N160" s="431"/>
      <c r="O160" s="431"/>
      <c r="P160" s="431"/>
      <c r="Q160" s="431">
        <v>1</v>
      </c>
      <c r="R160" s="408">
        <f t="shared" si="2"/>
        <v>2</v>
      </c>
      <c r="S160" s="278" t="s">
        <v>953</v>
      </c>
      <c r="T160" s="278"/>
      <c r="U160" s="418" t="s">
        <v>1516</v>
      </c>
      <c r="V160" s="280" t="s">
        <v>1519</v>
      </c>
      <c r="W160" s="418" t="s">
        <v>1727</v>
      </c>
      <c r="X160" s="401"/>
      <c r="Y160" s="401"/>
      <c r="Z160" s="401"/>
      <c r="AA160" s="401"/>
      <c r="AB160" s="401"/>
      <c r="AC160" s="401"/>
      <c r="AD160" s="401"/>
      <c r="AE160" s="401"/>
      <c r="AF160" s="402"/>
      <c r="AG160" s="402"/>
      <c r="AH160" s="402"/>
      <c r="AI160" s="402"/>
      <c r="AJ160" s="402"/>
      <c r="AK160" s="402"/>
      <c r="AL160" s="402"/>
      <c r="AM160" s="402"/>
      <c r="AN160" s="402"/>
      <c r="AO160" s="402"/>
      <c r="AP160" s="402"/>
      <c r="AQ160" s="402"/>
      <c r="AR160" s="402"/>
      <c r="AS160" s="402"/>
      <c r="AT160" s="402"/>
      <c r="AU160" s="402"/>
      <c r="AV160" s="402"/>
      <c r="AW160" s="402"/>
      <c r="AX160" s="402"/>
      <c r="AY160" s="402"/>
      <c r="AZ160" s="402"/>
      <c r="BA160" s="402"/>
      <c r="BB160" s="402"/>
      <c r="BC160" s="402"/>
      <c r="BD160" s="402"/>
      <c r="BE160" s="402"/>
      <c r="BF160" s="402"/>
      <c r="BG160" s="402"/>
      <c r="BH160" s="402"/>
      <c r="BI160" s="402"/>
      <c r="BJ160" s="402"/>
      <c r="BK160" s="402"/>
      <c r="BL160" s="402"/>
      <c r="BM160" s="402"/>
      <c r="BN160" s="402"/>
    </row>
    <row r="161" spans="1:66" s="403" customFormat="1" ht="150.75" customHeight="1" x14ac:dyDescent="0.2">
      <c r="A161" s="281" t="s">
        <v>1000</v>
      </c>
      <c r="B161" s="281" t="s">
        <v>1520</v>
      </c>
      <c r="C161" s="405" t="s">
        <v>1521</v>
      </c>
      <c r="D161" s="404" t="s">
        <v>1522</v>
      </c>
      <c r="E161" s="405" t="s">
        <v>1523</v>
      </c>
      <c r="F161" s="413"/>
      <c r="G161" s="413"/>
      <c r="H161" s="404"/>
      <c r="I161" s="404">
        <v>1</v>
      </c>
      <c r="J161" s="404"/>
      <c r="K161" s="404"/>
      <c r="L161" s="404">
        <v>1</v>
      </c>
      <c r="M161" s="404"/>
      <c r="N161" s="409"/>
      <c r="O161" s="409">
        <v>1</v>
      </c>
      <c r="P161" s="409"/>
      <c r="Q161" s="409"/>
      <c r="R161" s="408">
        <f t="shared" si="2"/>
        <v>3</v>
      </c>
      <c r="S161" s="278" t="s">
        <v>958</v>
      </c>
      <c r="T161" s="278"/>
      <c r="U161" s="278" t="s">
        <v>1524</v>
      </c>
      <c r="V161" s="405" t="s">
        <v>1400</v>
      </c>
      <c r="W161" s="410"/>
      <c r="X161" s="401"/>
      <c r="Y161" s="401"/>
      <c r="Z161" s="401"/>
      <c r="AA161" s="401"/>
      <c r="AB161" s="401"/>
      <c r="AC161" s="401"/>
      <c r="AD161" s="401"/>
      <c r="AE161" s="401"/>
      <c r="AF161" s="402"/>
      <c r="AG161" s="402"/>
      <c r="AH161" s="402"/>
      <c r="AI161" s="402"/>
      <c r="AJ161" s="402"/>
      <c r="AK161" s="402"/>
      <c r="AL161" s="402"/>
      <c r="AM161" s="402"/>
      <c r="AN161" s="402"/>
      <c r="AO161" s="402"/>
      <c r="AP161" s="402"/>
      <c r="AQ161" s="402"/>
      <c r="AR161" s="402"/>
      <c r="AS161" s="402"/>
      <c r="AT161" s="402"/>
      <c r="AU161" s="402"/>
      <c r="AV161" s="402"/>
      <c r="AW161" s="402"/>
      <c r="AX161" s="402"/>
      <c r="AY161" s="402"/>
      <c r="AZ161" s="402"/>
      <c r="BA161" s="402"/>
      <c r="BB161" s="402"/>
      <c r="BC161" s="402"/>
      <c r="BD161" s="402"/>
      <c r="BE161" s="402"/>
      <c r="BF161" s="402"/>
      <c r="BG161" s="402"/>
      <c r="BH161" s="402"/>
      <c r="BI161" s="402"/>
      <c r="BJ161" s="402"/>
      <c r="BK161" s="402"/>
      <c r="BL161" s="402"/>
      <c r="BM161" s="402"/>
      <c r="BN161" s="402"/>
    </row>
    <row r="162" spans="1:66" s="403" customFormat="1" ht="80.25" customHeight="1" x14ac:dyDescent="0.2">
      <c r="A162" s="281"/>
      <c r="B162" s="281"/>
      <c r="C162" s="405" t="s">
        <v>1525</v>
      </c>
      <c r="D162" s="404" t="s">
        <v>1526</v>
      </c>
      <c r="E162" s="405" t="s">
        <v>1527</v>
      </c>
      <c r="F162" s="455"/>
      <c r="G162" s="455"/>
      <c r="H162" s="406">
        <v>1</v>
      </c>
      <c r="I162" s="406"/>
      <c r="J162" s="406"/>
      <c r="K162" s="406">
        <v>1</v>
      </c>
      <c r="L162" s="406"/>
      <c r="M162" s="406"/>
      <c r="N162" s="407">
        <v>1</v>
      </c>
      <c r="O162" s="407"/>
      <c r="P162" s="407"/>
      <c r="Q162" s="407">
        <v>1</v>
      </c>
      <c r="R162" s="408">
        <f t="shared" si="2"/>
        <v>4</v>
      </c>
      <c r="S162" s="278" t="s">
        <v>958</v>
      </c>
      <c r="T162" s="278"/>
      <c r="U162" s="278"/>
      <c r="V162" s="410" t="s">
        <v>1528</v>
      </c>
      <c r="W162" s="278" t="s">
        <v>1529</v>
      </c>
      <c r="X162" s="401"/>
      <c r="Y162" s="401"/>
      <c r="Z162" s="401"/>
      <c r="AA162" s="401"/>
      <c r="AB162" s="401"/>
      <c r="AC162" s="401"/>
      <c r="AD162" s="401"/>
      <c r="AE162" s="401"/>
      <c r="AF162" s="402"/>
      <c r="AG162" s="402"/>
      <c r="AH162" s="402"/>
      <c r="AI162" s="402"/>
      <c r="AJ162" s="402"/>
      <c r="AK162" s="402"/>
      <c r="AL162" s="402"/>
      <c r="AM162" s="402"/>
      <c r="AN162" s="402"/>
      <c r="AO162" s="402"/>
      <c r="AP162" s="402"/>
      <c r="AQ162" s="402"/>
      <c r="AR162" s="402"/>
      <c r="AS162" s="402"/>
      <c r="AT162" s="402"/>
      <c r="AU162" s="402"/>
      <c r="AV162" s="402"/>
      <c r="AW162" s="402"/>
      <c r="AX162" s="402"/>
      <c r="AY162" s="402"/>
      <c r="AZ162" s="402"/>
      <c r="BA162" s="402"/>
      <c r="BB162" s="402"/>
      <c r="BC162" s="402"/>
      <c r="BD162" s="402"/>
      <c r="BE162" s="402"/>
      <c r="BF162" s="402"/>
      <c r="BG162" s="402"/>
      <c r="BH162" s="402"/>
      <c r="BI162" s="402"/>
      <c r="BJ162" s="402"/>
      <c r="BK162" s="402"/>
      <c r="BL162" s="402"/>
      <c r="BM162" s="402"/>
      <c r="BN162" s="402"/>
    </row>
    <row r="163" spans="1:66" s="403" customFormat="1" ht="93" customHeight="1" x14ac:dyDescent="0.2">
      <c r="A163" s="281"/>
      <c r="B163" s="281"/>
      <c r="C163" s="405"/>
      <c r="D163" s="413" t="s">
        <v>1530</v>
      </c>
      <c r="E163" s="412" t="s">
        <v>1531</v>
      </c>
      <c r="F163" s="455">
        <v>1</v>
      </c>
      <c r="G163" s="455"/>
      <c r="H163" s="406"/>
      <c r="I163" s="406"/>
      <c r="J163" s="406"/>
      <c r="K163" s="406">
        <v>1</v>
      </c>
      <c r="L163" s="406"/>
      <c r="M163" s="406"/>
      <c r="N163" s="407"/>
      <c r="O163" s="407"/>
      <c r="P163" s="407">
        <v>1</v>
      </c>
      <c r="Q163" s="407"/>
      <c r="R163" s="408">
        <f t="shared" si="2"/>
        <v>3</v>
      </c>
      <c r="S163" s="278" t="s">
        <v>950</v>
      </c>
      <c r="T163" s="278" t="s">
        <v>951</v>
      </c>
      <c r="U163" s="278"/>
      <c r="V163" s="410" t="s">
        <v>1528</v>
      </c>
      <c r="W163" s="278" t="s">
        <v>1532</v>
      </c>
      <c r="X163" s="401"/>
      <c r="Y163" s="401"/>
      <c r="Z163" s="401"/>
      <c r="AA163" s="401"/>
      <c r="AB163" s="401"/>
      <c r="AC163" s="401"/>
      <c r="AD163" s="401"/>
      <c r="AE163" s="401"/>
      <c r="AF163" s="402"/>
      <c r="AG163" s="402"/>
      <c r="AH163" s="402"/>
      <c r="AI163" s="402"/>
      <c r="AJ163" s="402"/>
      <c r="AK163" s="402"/>
      <c r="AL163" s="402"/>
      <c r="AM163" s="402"/>
      <c r="AN163" s="402"/>
      <c r="AO163" s="402"/>
      <c r="AP163" s="402"/>
      <c r="AQ163" s="402"/>
      <c r="AR163" s="402"/>
      <c r="AS163" s="402"/>
      <c r="AT163" s="402"/>
      <c r="AU163" s="402"/>
      <c r="AV163" s="402"/>
      <c r="AW163" s="402"/>
      <c r="AX163" s="402"/>
      <c r="AY163" s="402"/>
      <c r="AZ163" s="402"/>
      <c r="BA163" s="402"/>
      <c r="BB163" s="402"/>
      <c r="BC163" s="402"/>
      <c r="BD163" s="402"/>
      <c r="BE163" s="402"/>
      <c r="BF163" s="402"/>
      <c r="BG163" s="402"/>
      <c r="BH163" s="402"/>
      <c r="BI163" s="402"/>
      <c r="BJ163" s="402"/>
      <c r="BK163" s="402"/>
      <c r="BL163" s="402"/>
      <c r="BM163" s="402"/>
      <c r="BN163" s="402"/>
    </row>
    <row r="164" spans="1:66" s="403" customFormat="1" ht="42" customHeight="1" x14ac:dyDescent="0.2">
      <c r="A164" s="281"/>
      <c r="B164" s="281"/>
      <c r="C164" s="405"/>
      <c r="D164" s="404" t="s">
        <v>1533</v>
      </c>
      <c r="E164" s="405" t="s">
        <v>1534</v>
      </c>
      <c r="F164" s="455"/>
      <c r="G164" s="455">
        <v>1</v>
      </c>
      <c r="H164" s="406"/>
      <c r="I164" s="406"/>
      <c r="J164" s="406"/>
      <c r="K164" s="406"/>
      <c r="L164" s="406"/>
      <c r="M164" s="406"/>
      <c r="N164" s="407"/>
      <c r="O164" s="407">
        <v>1</v>
      </c>
      <c r="P164" s="407"/>
      <c r="Q164" s="407"/>
      <c r="R164" s="408">
        <f t="shared" si="2"/>
        <v>2</v>
      </c>
      <c r="S164" s="278" t="s">
        <v>950</v>
      </c>
      <c r="T164" s="278"/>
      <c r="U164" s="278"/>
      <c r="V164" s="410" t="s">
        <v>1528</v>
      </c>
      <c r="W164" s="278" t="s">
        <v>1535</v>
      </c>
      <c r="X164" s="401"/>
      <c r="Y164" s="401"/>
      <c r="Z164" s="401"/>
      <c r="AA164" s="401"/>
      <c r="AB164" s="401"/>
      <c r="AC164" s="401"/>
      <c r="AD164" s="401"/>
      <c r="AE164" s="401"/>
      <c r="AF164" s="402"/>
      <c r="AG164" s="402"/>
      <c r="AH164" s="402"/>
      <c r="AI164" s="402"/>
      <c r="AJ164" s="402"/>
      <c r="AK164" s="402"/>
      <c r="AL164" s="402"/>
      <c r="AM164" s="402"/>
      <c r="AN164" s="402"/>
      <c r="AO164" s="402"/>
      <c r="AP164" s="402"/>
      <c r="AQ164" s="402"/>
      <c r="AR164" s="402"/>
      <c r="AS164" s="402"/>
      <c r="AT164" s="402"/>
      <c r="AU164" s="402"/>
      <c r="AV164" s="402"/>
      <c r="AW164" s="402"/>
      <c r="AX164" s="402"/>
      <c r="AY164" s="402"/>
      <c r="AZ164" s="402"/>
      <c r="BA164" s="402"/>
      <c r="BB164" s="402"/>
      <c r="BC164" s="402"/>
      <c r="BD164" s="402"/>
      <c r="BE164" s="402"/>
      <c r="BF164" s="402"/>
      <c r="BG164" s="402"/>
      <c r="BH164" s="402"/>
      <c r="BI164" s="402"/>
      <c r="BJ164" s="402"/>
      <c r="BK164" s="402"/>
      <c r="BL164" s="402"/>
      <c r="BM164" s="402"/>
      <c r="BN164" s="402"/>
    </row>
    <row r="165" spans="1:66" s="403" customFormat="1" ht="53.25" customHeight="1" x14ac:dyDescent="0.2">
      <c r="A165" s="281"/>
      <c r="B165" s="405"/>
      <c r="C165" s="405"/>
      <c r="D165" s="404" t="s">
        <v>1536</v>
      </c>
      <c r="E165" s="405" t="s">
        <v>1537</v>
      </c>
      <c r="F165" s="455"/>
      <c r="G165" s="455"/>
      <c r="H165" s="406"/>
      <c r="I165" s="406"/>
      <c r="J165" s="406">
        <v>1</v>
      </c>
      <c r="K165" s="406"/>
      <c r="L165" s="406"/>
      <c r="M165" s="406"/>
      <c r="N165" s="407"/>
      <c r="O165" s="407"/>
      <c r="P165" s="407"/>
      <c r="Q165" s="407"/>
      <c r="R165" s="408">
        <f t="shared" si="2"/>
        <v>1</v>
      </c>
      <c r="S165" s="278" t="s">
        <v>950</v>
      </c>
      <c r="T165" s="278"/>
      <c r="U165" s="278"/>
      <c r="V165" s="410" t="s">
        <v>1528</v>
      </c>
      <c r="W165" s="278" t="s">
        <v>1538</v>
      </c>
      <c r="X165" s="401"/>
      <c r="Y165" s="401"/>
      <c r="Z165" s="401"/>
      <c r="AA165" s="401"/>
      <c r="AB165" s="401"/>
      <c r="AC165" s="401"/>
      <c r="AD165" s="401"/>
      <c r="AE165" s="401"/>
      <c r="AF165" s="402"/>
      <c r="AG165" s="402"/>
      <c r="AH165" s="402"/>
      <c r="AI165" s="402"/>
      <c r="AJ165" s="402"/>
      <c r="AK165" s="402"/>
      <c r="AL165" s="402"/>
      <c r="AM165" s="402"/>
      <c r="AN165" s="402"/>
      <c r="AO165" s="402"/>
      <c r="AP165" s="402"/>
      <c r="AQ165" s="402"/>
      <c r="AR165" s="402"/>
      <c r="AS165" s="402"/>
      <c r="AT165" s="402"/>
      <c r="AU165" s="402"/>
      <c r="AV165" s="402"/>
      <c r="AW165" s="402"/>
      <c r="AX165" s="402"/>
      <c r="AY165" s="402"/>
      <c r="AZ165" s="402"/>
      <c r="BA165" s="402"/>
      <c r="BB165" s="402"/>
      <c r="BC165" s="402"/>
      <c r="BD165" s="402"/>
      <c r="BE165" s="402"/>
      <c r="BF165" s="402"/>
      <c r="BG165" s="402"/>
      <c r="BH165" s="402"/>
      <c r="BI165" s="402"/>
      <c r="BJ165" s="402"/>
      <c r="BK165" s="402"/>
      <c r="BL165" s="402"/>
      <c r="BM165" s="402"/>
      <c r="BN165" s="402"/>
    </row>
    <row r="166" spans="1:66" s="403" customFormat="1" ht="96.75" customHeight="1" x14ac:dyDescent="0.2">
      <c r="A166" s="281"/>
      <c r="B166" s="281"/>
      <c r="C166" s="405" t="s">
        <v>1539</v>
      </c>
      <c r="D166" s="404" t="s">
        <v>1540</v>
      </c>
      <c r="E166" s="405" t="s">
        <v>1541</v>
      </c>
      <c r="F166" s="413"/>
      <c r="G166" s="413"/>
      <c r="H166" s="404"/>
      <c r="I166" s="404"/>
      <c r="J166" s="404">
        <v>1</v>
      </c>
      <c r="K166" s="404"/>
      <c r="L166" s="404"/>
      <c r="M166" s="404"/>
      <c r="N166" s="409"/>
      <c r="O166" s="409"/>
      <c r="P166" s="409"/>
      <c r="Q166" s="409"/>
      <c r="R166" s="408">
        <f t="shared" si="2"/>
        <v>1</v>
      </c>
      <c r="S166" s="278" t="s">
        <v>951</v>
      </c>
      <c r="T166" s="278" t="s">
        <v>11</v>
      </c>
      <c r="U166" s="278" t="s">
        <v>1542</v>
      </c>
      <c r="V166" s="405" t="s">
        <v>1400</v>
      </c>
      <c r="W166" s="410"/>
      <c r="X166" s="401"/>
      <c r="Y166" s="401"/>
      <c r="Z166" s="401"/>
      <c r="AA166" s="401"/>
      <c r="AB166" s="401"/>
      <c r="AC166" s="401"/>
      <c r="AD166" s="401"/>
      <c r="AE166" s="401"/>
      <c r="AF166" s="402"/>
      <c r="AG166" s="402"/>
      <c r="AH166" s="402"/>
      <c r="AI166" s="402"/>
      <c r="AJ166" s="402"/>
      <c r="AK166" s="402"/>
      <c r="AL166" s="402"/>
      <c r="AM166" s="402"/>
      <c r="AN166" s="402"/>
      <c r="AO166" s="402"/>
      <c r="AP166" s="402"/>
      <c r="AQ166" s="402"/>
      <c r="AR166" s="402"/>
      <c r="AS166" s="402"/>
      <c r="AT166" s="402"/>
      <c r="AU166" s="402"/>
      <c r="AV166" s="402"/>
      <c r="AW166" s="402"/>
      <c r="AX166" s="402"/>
      <c r="AY166" s="402"/>
      <c r="AZ166" s="402"/>
      <c r="BA166" s="402"/>
      <c r="BB166" s="402"/>
      <c r="BC166" s="402"/>
      <c r="BD166" s="402"/>
      <c r="BE166" s="402"/>
      <c r="BF166" s="402"/>
      <c r="BG166" s="402"/>
      <c r="BH166" s="402"/>
      <c r="BI166" s="402"/>
      <c r="BJ166" s="402"/>
      <c r="BK166" s="402"/>
      <c r="BL166" s="402"/>
      <c r="BM166" s="402"/>
      <c r="BN166" s="402"/>
    </row>
    <row r="167" spans="1:66" s="403" customFormat="1" ht="51.75" customHeight="1" x14ac:dyDescent="0.2">
      <c r="A167" s="281"/>
      <c r="B167" s="281"/>
      <c r="C167" s="405"/>
      <c r="D167" s="404" t="s">
        <v>1543</v>
      </c>
      <c r="E167" s="405" t="s">
        <v>1544</v>
      </c>
      <c r="F167" s="413"/>
      <c r="G167" s="413"/>
      <c r="H167" s="404"/>
      <c r="I167" s="404"/>
      <c r="J167" s="404"/>
      <c r="K167" s="404">
        <v>1</v>
      </c>
      <c r="L167" s="404"/>
      <c r="M167" s="404"/>
      <c r="N167" s="409">
        <v>1</v>
      </c>
      <c r="O167" s="409"/>
      <c r="P167" s="409"/>
      <c r="Q167" s="409">
        <v>1</v>
      </c>
      <c r="R167" s="408">
        <f t="shared" si="2"/>
        <v>3</v>
      </c>
      <c r="S167" s="278" t="s">
        <v>951</v>
      </c>
      <c r="T167" s="278" t="s">
        <v>959</v>
      </c>
      <c r="U167" s="278"/>
      <c r="V167" s="405" t="s">
        <v>1400</v>
      </c>
      <c r="W167" s="410"/>
      <c r="X167" s="401"/>
      <c r="Y167" s="401"/>
      <c r="Z167" s="401"/>
      <c r="AA167" s="401"/>
      <c r="AB167" s="401"/>
      <c r="AC167" s="401"/>
      <c r="AD167" s="401"/>
      <c r="AE167" s="401"/>
      <c r="AF167" s="402"/>
      <c r="AG167" s="402"/>
      <c r="AH167" s="402"/>
      <c r="AI167" s="402"/>
      <c r="AJ167" s="402"/>
      <c r="AK167" s="402"/>
      <c r="AL167" s="402"/>
      <c r="AM167" s="402"/>
      <c r="AN167" s="402"/>
      <c r="AO167" s="402"/>
      <c r="AP167" s="402"/>
      <c r="AQ167" s="402"/>
      <c r="AR167" s="402"/>
      <c r="AS167" s="402"/>
      <c r="AT167" s="402"/>
      <c r="AU167" s="402"/>
      <c r="AV167" s="402"/>
      <c r="AW167" s="402"/>
      <c r="AX167" s="402"/>
      <c r="AY167" s="402"/>
      <c r="AZ167" s="402"/>
      <c r="BA167" s="402"/>
      <c r="BB167" s="402"/>
      <c r="BC167" s="402"/>
      <c r="BD167" s="402"/>
      <c r="BE167" s="402"/>
      <c r="BF167" s="402"/>
      <c r="BG167" s="402"/>
      <c r="BH167" s="402"/>
      <c r="BI167" s="402"/>
      <c r="BJ167" s="402"/>
      <c r="BK167" s="402"/>
      <c r="BL167" s="402"/>
      <c r="BM167" s="402"/>
      <c r="BN167" s="402"/>
    </row>
    <row r="168" spans="1:66" s="403" customFormat="1" ht="120" x14ac:dyDescent="0.2">
      <c r="A168" s="281"/>
      <c r="B168" s="281"/>
      <c r="C168" s="405" t="s">
        <v>1545</v>
      </c>
      <c r="D168" s="404" t="s">
        <v>1546</v>
      </c>
      <c r="E168" s="405" t="s">
        <v>1547</v>
      </c>
      <c r="F168" s="413"/>
      <c r="G168" s="413"/>
      <c r="H168" s="404">
        <v>1</v>
      </c>
      <c r="I168" s="404"/>
      <c r="J168" s="404"/>
      <c r="K168" s="404"/>
      <c r="L168" s="404">
        <v>1</v>
      </c>
      <c r="M168" s="409"/>
      <c r="N168" s="404"/>
      <c r="O168" s="409"/>
      <c r="P168" s="409">
        <v>1</v>
      </c>
      <c r="Q168" s="409"/>
      <c r="R168" s="408">
        <f t="shared" si="2"/>
        <v>3</v>
      </c>
      <c r="S168" s="278" t="s">
        <v>958</v>
      </c>
      <c r="T168" s="278"/>
      <c r="U168" s="278" t="s">
        <v>1548</v>
      </c>
      <c r="V168" s="405" t="s">
        <v>1400</v>
      </c>
      <c r="W168" s="410"/>
      <c r="X168" s="401"/>
      <c r="Y168" s="401"/>
      <c r="Z168" s="401"/>
      <c r="AA168" s="401"/>
      <c r="AB168" s="401"/>
      <c r="AC168" s="401"/>
      <c r="AD168" s="401"/>
      <c r="AE168" s="401"/>
      <c r="AF168" s="402"/>
      <c r="AG168" s="402"/>
      <c r="AH168" s="402"/>
      <c r="AI168" s="402"/>
      <c r="AJ168" s="402"/>
      <c r="AK168" s="402"/>
      <c r="AL168" s="402"/>
      <c r="AM168" s="402"/>
      <c r="AN168" s="402"/>
      <c r="AO168" s="402"/>
      <c r="AP168" s="402"/>
      <c r="AQ168" s="402"/>
      <c r="AR168" s="402"/>
      <c r="AS168" s="402"/>
      <c r="AT168" s="402"/>
      <c r="AU168" s="402"/>
      <c r="AV168" s="402"/>
      <c r="AW168" s="402"/>
      <c r="AX168" s="402"/>
      <c r="AY168" s="402"/>
      <c r="AZ168" s="402"/>
      <c r="BA168" s="402"/>
      <c r="BB168" s="402"/>
      <c r="BC168" s="402"/>
      <c r="BD168" s="402"/>
      <c r="BE168" s="402"/>
      <c r="BF168" s="402"/>
      <c r="BG168" s="402"/>
      <c r="BH168" s="402"/>
      <c r="BI168" s="402"/>
      <c r="BJ168" s="402"/>
      <c r="BK168" s="402"/>
      <c r="BL168" s="402"/>
      <c r="BM168" s="402"/>
      <c r="BN168" s="402"/>
    </row>
    <row r="169" spans="1:66" s="403" customFormat="1" ht="72" x14ac:dyDescent="0.2">
      <c r="A169" s="281"/>
      <c r="B169" s="281"/>
      <c r="C169" s="405"/>
      <c r="D169" s="404" t="s">
        <v>1549</v>
      </c>
      <c r="E169" s="405" t="s">
        <v>1550</v>
      </c>
      <c r="F169" s="413"/>
      <c r="G169" s="413"/>
      <c r="H169" s="404">
        <v>1</v>
      </c>
      <c r="I169" s="404"/>
      <c r="J169" s="404"/>
      <c r="K169" s="404">
        <v>1</v>
      </c>
      <c r="L169" s="404"/>
      <c r="M169" s="404"/>
      <c r="N169" s="409"/>
      <c r="O169" s="409">
        <v>1</v>
      </c>
      <c r="P169" s="409"/>
      <c r="Q169" s="409"/>
      <c r="R169" s="408">
        <f t="shared" si="2"/>
        <v>3</v>
      </c>
      <c r="S169" s="278" t="s">
        <v>11</v>
      </c>
      <c r="T169" s="278"/>
      <c r="U169" s="278" t="s">
        <v>1551</v>
      </c>
      <c r="V169" s="405" t="s">
        <v>1400</v>
      </c>
      <c r="W169" s="410"/>
      <c r="X169" s="401"/>
      <c r="Y169" s="401"/>
      <c r="Z169" s="401"/>
      <c r="AA169" s="401"/>
      <c r="AB169" s="401"/>
      <c r="AC169" s="401"/>
      <c r="AD169" s="401"/>
      <c r="AE169" s="401"/>
      <c r="AF169" s="402"/>
      <c r="AG169" s="402"/>
      <c r="AH169" s="402"/>
      <c r="AI169" s="402"/>
      <c r="AJ169" s="402"/>
      <c r="AK169" s="402"/>
      <c r="AL169" s="402"/>
      <c r="AM169" s="402"/>
      <c r="AN169" s="402"/>
      <c r="AO169" s="402"/>
      <c r="AP169" s="402"/>
      <c r="AQ169" s="402"/>
      <c r="AR169" s="402"/>
      <c r="AS169" s="402"/>
      <c r="AT169" s="402"/>
      <c r="AU169" s="402"/>
      <c r="AV169" s="402"/>
      <c r="AW169" s="402"/>
      <c r="AX169" s="402"/>
      <c r="AY169" s="402"/>
      <c r="AZ169" s="402"/>
      <c r="BA169" s="402"/>
      <c r="BB169" s="402"/>
      <c r="BC169" s="402"/>
      <c r="BD169" s="402"/>
      <c r="BE169" s="402"/>
      <c r="BF169" s="402"/>
      <c r="BG169" s="402"/>
      <c r="BH169" s="402"/>
      <c r="BI169" s="402"/>
      <c r="BJ169" s="402"/>
      <c r="BK169" s="402"/>
      <c r="BL169" s="402"/>
      <c r="BM169" s="402"/>
      <c r="BN169" s="402"/>
    </row>
    <row r="170" spans="1:66" s="403" customFormat="1" ht="78.75" customHeight="1" x14ac:dyDescent="0.2">
      <c r="A170" s="281"/>
      <c r="B170" s="281"/>
      <c r="C170" s="405"/>
      <c r="D170" s="404" t="s">
        <v>1552</v>
      </c>
      <c r="E170" s="405" t="s">
        <v>1553</v>
      </c>
      <c r="F170" s="413"/>
      <c r="G170" s="413"/>
      <c r="H170" s="404"/>
      <c r="I170" s="404"/>
      <c r="J170" s="404">
        <v>1</v>
      </c>
      <c r="K170" s="404"/>
      <c r="L170" s="404"/>
      <c r="M170" s="404"/>
      <c r="N170" s="409"/>
      <c r="O170" s="409"/>
      <c r="P170" s="409"/>
      <c r="Q170" s="409"/>
      <c r="R170" s="408">
        <f t="shared" si="2"/>
        <v>1</v>
      </c>
      <c r="S170" s="278" t="s">
        <v>951</v>
      </c>
      <c r="T170" s="278" t="s">
        <v>950</v>
      </c>
      <c r="U170" s="278" t="s">
        <v>1554</v>
      </c>
      <c r="V170" s="405" t="s">
        <v>1400</v>
      </c>
      <c r="W170" s="410"/>
      <c r="X170" s="401"/>
      <c r="Y170" s="401"/>
      <c r="Z170" s="401"/>
      <c r="AA170" s="401"/>
      <c r="AB170" s="401"/>
      <c r="AC170" s="401"/>
      <c r="AD170" s="401"/>
      <c r="AE170" s="401"/>
      <c r="AF170" s="402"/>
      <c r="AG170" s="402"/>
      <c r="AH170" s="402"/>
      <c r="AI170" s="402"/>
      <c r="AJ170" s="402"/>
      <c r="AK170" s="402"/>
      <c r="AL170" s="402"/>
      <c r="AM170" s="402"/>
      <c r="AN170" s="402"/>
      <c r="AO170" s="402"/>
      <c r="AP170" s="402"/>
      <c r="AQ170" s="402"/>
      <c r="AR170" s="402"/>
      <c r="AS170" s="402"/>
      <c r="AT170" s="402"/>
      <c r="AU170" s="402"/>
      <c r="AV170" s="402"/>
      <c r="AW170" s="402"/>
      <c r="AX170" s="402"/>
      <c r="AY170" s="402"/>
      <c r="AZ170" s="402"/>
      <c r="BA170" s="402"/>
      <c r="BB170" s="402"/>
      <c r="BC170" s="402"/>
      <c r="BD170" s="402"/>
      <c r="BE170" s="402"/>
      <c r="BF170" s="402"/>
      <c r="BG170" s="402"/>
      <c r="BH170" s="402"/>
      <c r="BI170" s="402"/>
      <c r="BJ170" s="402"/>
      <c r="BK170" s="402"/>
      <c r="BL170" s="402"/>
      <c r="BM170" s="402"/>
      <c r="BN170" s="402"/>
    </row>
    <row r="171" spans="1:66" s="403" customFormat="1" ht="72" x14ac:dyDescent="0.2">
      <c r="A171" s="281"/>
      <c r="B171" s="281"/>
      <c r="C171" s="405"/>
      <c r="D171" s="404" t="s">
        <v>1555</v>
      </c>
      <c r="E171" s="405" t="s">
        <v>1556</v>
      </c>
      <c r="F171" s="413"/>
      <c r="G171" s="413"/>
      <c r="H171" s="404"/>
      <c r="I171" s="404"/>
      <c r="J171" s="404"/>
      <c r="K171" s="404"/>
      <c r="L171" s="404"/>
      <c r="M171" s="404"/>
      <c r="N171" s="409"/>
      <c r="O171" s="409"/>
      <c r="P171" s="409">
        <v>1</v>
      </c>
      <c r="Q171" s="409"/>
      <c r="R171" s="408">
        <f t="shared" si="2"/>
        <v>1</v>
      </c>
      <c r="S171" s="278" t="s">
        <v>11</v>
      </c>
      <c r="T171" s="278"/>
      <c r="U171" s="278" t="s">
        <v>1551</v>
      </c>
      <c r="V171" s="405" t="s">
        <v>1400</v>
      </c>
      <c r="W171" s="278" t="s">
        <v>1557</v>
      </c>
      <c r="X171" s="401"/>
      <c r="Y171" s="401"/>
      <c r="Z171" s="401"/>
      <c r="AA171" s="401"/>
      <c r="AB171" s="401"/>
      <c r="AC171" s="401"/>
      <c r="AD171" s="401"/>
      <c r="AE171" s="401"/>
      <c r="AF171" s="402"/>
      <c r="AG171" s="402"/>
      <c r="AH171" s="402"/>
      <c r="AI171" s="402"/>
      <c r="AJ171" s="402"/>
      <c r="AK171" s="402"/>
      <c r="AL171" s="402"/>
      <c r="AM171" s="402"/>
      <c r="AN171" s="402"/>
      <c r="AO171" s="402"/>
      <c r="AP171" s="402"/>
      <c r="AQ171" s="402"/>
      <c r="AR171" s="402"/>
      <c r="AS171" s="402"/>
      <c r="AT171" s="402"/>
      <c r="AU171" s="402"/>
      <c r="AV171" s="402"/>
      <c r="AW171" s="402"/>
      <c r="AX171" s="402"/>
      <c r="AY171" s="402"/>
      <c r="AZ171" s="402"/>
      <c r="BA171" s="402"/>
      <c r="BB171" s="402"/>
      <c r="BC171" s="402"/>
      <c r="BD171" s="402"/>
      <c r="BE171" s="402"/>
      <c r="BF171" s="402"/>
      <c r="BG171" s="402"/>
      <c r="BH171" s="402"/>
      <c r="BI171" s="402"/>
      <c r="BJ171" s="402"/>
      <c r="BK171" s="402"/>
      <c r="BL171" s="402"/>
      <c r="BM171" s="402"/>
      <c r="BN171" s="402"/>
    </row>
    <row r="172" spans="1:66" s="403" customFormat="1" ht="63" customHeight="1" x14ac:dyDescent="0.2">
      <c r="A172" s="281"/>
      <c r="B172" s="281"/>
      <c r="C172" s="405"/>
      <c r="D172" s="404" t="s">
        <v>1558</v>
      </c>
      <c r="E172" s="405" t="s">
        <v>1559</v>
      </c>
      <c r="F172" s="413"/>
      <c r="G172" s="413"/>
      <c r="H172" s="404"/>
      <c r="I172" s="404"/>
      <c r="J172" s="404"/>
      <c r="K172" s="404"/>
      <c r="L172" s="404"/>
      <c r="M172" s="404"/>
      <c r="N172" s="409"/>
      <c r="O172" s="409"/>
      <c r="P172" s="409"/>
      <c r="Q172" s="409">
        <v>1</v>
      </c>
      <c r="R172" s="408">
        <f t="shared" si="2"/>
        <v>1</v>
      </c>
      <c r="S172" s="278" t="s">
        <v>951</v>
      </c>
      <c r="T172" s="278" t="s">
        <v>950</v>
      </c>
      <c r="U172" s="278" t="s">
        <v>1554</v>
      </c>
      <c r="V172" s="278" t="s">
        <v>1560</v>
      </c>
      <c r="W172" s="410"/>
      <c r="X172" s="401"/>
      <c r="Y172" s="401"/>
      <c r="Z172" s="401"/>
      <c r="AA172" s="401"/>
      <c r="AB172" s="401"/>
      <c r="AC172" s="401"/>
      <c r="AD172" s="401"/>
      <c r="AE172" s="401"/>
      <c r="AF172" s="402"/>
      <c r="AG172" s="402"/>
      <c r="AH172" s="402"/>
      <c r="AI172" s="402"/>
      <c r="AJ172" s="402"/>
      <c r="AK172" s="402"/>
      <c r="AL172" s="402"/>
      <c r="AM172" s="402"/>
      <c r="AN172" s="402"/>
      <c r="AO172" s="402"/>
      <c r="AP172" s="402"/>
      <c r="AQ172" s="402"/>
      <c r="AR172" s="402"/>
      <c r="AS172" s="402"/>
      <c r="AT172" s="402"/>
      <c r="AU172" s="402"/>
      <c r="AV172" s="402"/>
      <c r="AW172" s="402"/>
      <c r="AX172" s="402"/>
      <c r="AY172" s="402"/>
      <c r="AZ172" s="402"/>
      <c r="BA172" s="402"/>
      <c r="BB172" s="402"/>
      <c r="BC172" s="402"/>
      <c r="BD172" s="402"/>
      <c r="BE172" s="402"/>
      <c r="BF172" s="402"/>
      <c r="BG172" s="402"/>
      <c r="BH172" s="402"/>
      <c r="BI172" s="402"/>
      <c r="BJ172" s="402"/>
      <c r="BK172" s="402"/>
      <c r="BL172" s="402"/>
      <c r="BM172" s="402"/>
      <c r="BN172" s="402"/>
    </row>
    <row r="173" spans="1:66" s="444" customFormat="1" x14ac:dyDescent="0.2">
      <c r="A173" s="437"/>
      <c r="B173" s="437"/>
      <c r="C173" s="438"/>
      <c r="D173" s="439"/>
      <c r="E173" s="438"/>
      <c r="F173" s="461">
        <f t="shared" ref="F173:R173" si="3">SUM(F9:F172)</f>
        <v>38</v>
      </c>
      <c r="G173" s="461">
        <f t="shared" si="3"/>
        <v>37</v>
      </c>
      <c r="H173" s="439">
        <f t="shared" si="3"/>
        <v>83</v>
      </c>
      <c r="I173" s="439">
        <f t="shared" si="3"/>
        <v>54</v>
      </c>
      <c r="J173" s="439">
        <f t="shared" si="3"/>
        <v>51</v>
      </c>
      <c r="K173" s="439">
        <f t="shared" si="3"/>
        <v>94</v>
      </c>
      <c r="L173" s="439">
        <f t="shared" si="3"/>
        <v>58</v>
      </c>
      <c r="M173" s="439">
        <f t="shared" si="3"/>
        <v>51</v>
      </c>
      <c r="N173" s="439">
        <f t="shared" si="3"/>
        <v>88</v>
      </c>
      <c r="O173" s="439">
        <f t="shared" si="3"/>
        <v>56</v>
      </c>
      <c r="P173" s="439">
        <f t="shared" si="3"/>
        <v>53</v>
      </c>
      <c r="Q173" s="439">
        <f t="shared" si="3"/>
        <v>88</v>
      </c>
      <c r="R173" s="439">
        <f t="shared" si="3"/>
        <v>751</v>
      </c>
      <c r="S173" s="440"/>
      <c r="T173" s="440"/>
      <c r="U173" s="440"/>
      <c r="V173" s="440"/>
      <c r="W173" s="441"/>
      <c r="X173" s="442"/>
      <c r="Y173" s="442"/>
      <c r="Z173" s="442"/>
      <c r="AA173" s="442"/>
      <c r="AB173" s="442"/>
      <c r="AC173" s="442"/>
      <c r="AD173" s="442"/>
      <c r="AE173" s="442"/>
      <c r="AF173" s="443"/>
      <c r="AG173" s="443"/>
      <c r="AH173" s="443"/>
      <c r="AI173" s="443"/>
      <c r="AJ173" s="443"/>
      <c r="AK173" s="443"/>
      <c r="AL173" s="443"/>
      <c r="AM173" s="443"/>
      <c r="AN173" s="443"/>
      <c r="AO173" s="443"/>
      <c r="AP173" s="443"/>
      <c r="AQ173" s="443"/>
      <c r="AR173" s="443"/>
      <c r="AS173" s="443"/>
      <c r="AT173" s="443"/>
      <c r="AU173" s="443"/>
      <c r="AV173" s="443"/>
      <c r="AW173" s="443"/>
      <c r="AX173" s="443"/>
      <c r="AY173" s="443"/>
      <c r="AZ173" s="443"/>
      <c r="BA173" s="443"/>
      <c r="BB173" s="443"/>
      <c r="BC173" s="443"/>
      <c r="BD173" s="443"/>
      <c r="BE173" s="443"/>
      <c r="BF173" s="443"/>
      <c r="BG173" s="443"/>
      <c r="BH173" s="443"/>
      <c r="BI173" s="443"/>
      <c r="BJ173" s="443"/>
      <c r="BK173" s="443"/>
      <c r="BL173" s="443"/>
      <c r="BM173" s="443"/>
      <c r="BN173" s="443"/>
    </row>
    <row r="174" spans="1:66" s="403" customFormat="1" x14ac:dyDescent="0.2">
      <c r="A174" s="445"/>
      <c r="B174" s="445"/>
      <c r="C174" s="445"/>
      <c r="D174" s="446"/>
      <c r="E174" s="445"/>
      <c r="F174" s="446"/>
      <c r="G174" s="446"/>
      <c r="H174" s="446"/>
      <c r="I174" s="446"/>
      <c r="J174" s="446"/>
      <c r="K174" s="446"/>
      <c r="L174" s="446"/>
      <c r="M174" s="446"/>
      <c r="N174" s="446"/>
      <c r="O174" s="447"/>
      <c r="P174" s="447"/>
      <c r="Q174" s="447"/>
      <c r="R174" s="447"/>
      <c r="S174" s="448"/>
      <c r="T174" s="448"/>
      <c r="U174" s="448"/>
      <c r="V174" s="448"/>
      <c r="W174" s="448"/>
      <c r="X174" s="401"/>
      <c r="Y174" s="401"/>
      <c r="Z174" s="401"/>
      <c r="AA174" s="401"/>
      <c r="AB174" s="401"/>
      <c r="AC174" s="401"/>
      <c r="AD174" s="401"/>
      <c r="AE174" s="401"/>
      <c r="AF174" s="402"/>
      <c r="AG174" s="402"/>
      <c r="AH174" s="402"/>
      <c r="AI174" s="402"/>
      <c r="AJ174" s="402"/>
      <c r="AK174" s="402"/>
      <c r="AL174" s="402"/>
      <c r="AM174" s="402"/>
      <c r="AN174" s="402"/>
      <c r="AO174" s="402"/>
      <c r="AP174" s="402"/>
      <c r="AQ174" s="402"/>
      <c r="AR174" s="402"/>
      <c r="AS174" s="402"/>
      <c r="AT174" s="402"/>
      <c r="AU174" s="402"/>
      <c r="AV174" s="402"/>
      <c r="AW174" s="402"/>
      <c r="AX174" s="402"/>
      <c r="AY174" s="402"/>
      <c r="AZ174" s="402"/>
      <c r="BA174" s="402"/>
      <c r="BB174" s="402"/>
      <c r="BC174" s="402"/>
      <c r="BD174" s="402"/>
      <c r="BE174" s="402"/>
      <c r="BF174" s="402"/>
      <c r="BG174" s="402"/>
      <c r="BH174" s="402"/>
      <c r="BI174" s="402"/>
      <c r="BJ174" s="402"/>
      <c r="BK174" s="402"/>
      <c r="BL174" s="402"/>
      <c r="BM174" s="402"/>
      <c r="BN174" s="402"/>
    </row>
    <row r="175" spans="1:66" s="403" customFormat="1" x14ac:dyDescent="0.2">
      <c r="A175" s="445"/>
      <c r="B175" s="445"/>
      <c r="C175" s="445"/>
      <c r="D175" s="446"/>
      <c r="E175" s="445"/>
      <c r="F175" s="446"/>
      <c r="G175" s="446"/>
      <c r="H175" s="446"/>
      <c r="I175" s="446"/>
      <c r="J175" s="446"/>
      <c r="K175" s="446"/>
      <c r="L175" s="446"/>
      <c r="M175" s="446"/>
      <c r="N175" s="446"/>
      <c r="O175" s="447"/>
      <c r="P175" s="447"/>
      <c r="Q175" s="447"/>
      <c r="R175" s="447"/>
      <c r="S175" s="448"/>
      <c r="T175" s="448"/>
      <c r="U175" s="448"/>
      <c r="V175" s="448"/>
      <c r="W175" s="448"/>
      <c r="X175" s="401"/>
      <c r="Y175" s="401"/>
      <c r="Z175" s="401"/>
      <c r="AA175" s="401"/>
      <c r="AB175" s="401"/>
      <c r="AC175" s="401"/>
      <c r="AD175" s="401"/>
      <c r="AE175" s="401"/>
      <c r="AF175" s="402"/>
      <c r="AG175" s="402"/>
      <c r="AH175" s="402"/>
      <c r="AI175" s="402"/>
      <c r="AJ175" s="402"/>
      <c r="AK175" s="402"/>
      <c r="AL175" s="402"/>
      <c r="AM175" s="402"/>
      <c r="AN175" s="402"/>
      <c r="AO175" s="402"/>
      <c r="AP175" s="402"/>
      <c r="AQ175" s="402"/>
      <c r="AR175" s="402"/>
      <c r="AS175" s="402"/>
      <c r="AT175" s="402"/>
      <c r="AU175" s="402"/>
      <c r="AV175" s="402"/>
      <c r="AW175" s="402"/>
      <c r="AX175" s="402"/>
      <c r="AY175" s="402"/>
      <c r="AZ175" s="402"/>
      <c r="BA175" s="402"/>
      <c r="BB175" s="402"/>
      <c r="BC175" s="402"/>
      <c r="BD175" s="402"/>
      <c r="BE175" s="402"/>
      <c r="BF175" s="402"/>
      <c r="BG175" s="402"/>
      <c r="BH175" s="402"/>
      <c r="BI175" s="402"/>
      <c r="BJ175" s="402"/>
      <c r="BK175" s="402"/>
      <c r="BL175" s="402"/>
      <c r="BM175" s="402"/>
      <c r="BN175" s="402"/>
    </row>
    <row r="176" spans="1:66" s="403" customFormat="1" x14ac:dyDescent="0.2">
      <c r="A176" s="445"/>
      <c r="B176" s="445"/>
      <c r="C176" s="445"/>
      <c r="D176" s="446"/>
      <c r="E176" s="445"/>
      <c r="F176" s="446"/>
      <c r="G176" s="446"/>
      <c r="H176" s="446"/>
      <c r="I176" s="446"/>
      <c r="J176" s="446"/>
      <c r="K176" s="446"/>
      <c r="L176" s="446"/>
      <c r="M176" s="446"/>
      <c r="N176" s="446"/>
      <c r="O176" s="447"/>
      <c r="P176" s="447"/>
      <c r="Q176" s="447"/>
      <c r="R176" s="447"/>
      <c r="S176" s="448"/>
      <c r="T176" s="448"/>
      <c r="U176" s="448"/>
      <c r="V176" s="448"/>
      <c r="W176" s="448"/>
      <c r="X176" s="401"/>
      <c r="Y176" s="401"/>
      <c r="Z176" s="401"/>
      <c r="AA176" s="401"/>
      <c r="AB176" s="401"/>
      <c r="AC176" s="401"/>
      <c r="AD176" s="401"/>
      <c r="AE176" s="401"/>
      <c r="AF176" s="402"/>
      <c r="AG176" s="402"/>
      <c r="AH176" s="402"/>
      <c r="AI176" s="402"/>
      <c r="AJ176" s="402"/>
      <c r="AK176" s="402"/>
      <c r="AL176" s="402"/>
      <c r="AM176" s="402"/>
      <c r="AN176" s="402"/>
      <c r="AO176" s="402"/>
      <c r="AP176" s="402"/>
      <c r="AQ176" s="402"/>
      <c r="AR176" s="402"/>
      <c r="AS176" s="402"/>
      <c r="AT176" s="402"/>
      <c r="AU176" s="402"/>
      <c r="AV176" s="402"/>
      <c r="AW176" s="402"/>
      <c r="AX176" s="402"/>
      <c r="AY176" s="402"/>
      <c r="AZ176" s="402"/>
      <c r="BA176" s="402"/>
      <c r="BB176" s="402"/>
      <c r="BC176" s="402"/>
      <c r="BD176" s="402"/>
      <c r="BE176" s="402"/>
      <c r="BF176" s="402"/>
      <c r="BG176" s="402"/>
      <c r="BH176" s="402"/>
      <c r="BI176" s="402"/>
      <c r="BJ176" s="402"/>
      <c r="BK176" s="402"/>
      <c r="BL176" s="402"/>
      <c r="BM176" s="402"/>
      <c r="BN176" s="402"/>
    </row>
    <row r="177" spans="1:66" s="403" customFormat="1" x14ac:dyDescent="0.2">
      <c r="A177" s="445"/>
      <c r="B177" s="445"/>
      <c r="C177" s="445"/>
      <c r="D177" s="446"/>
      <c r="E177" s="445"/>
      <c r="F177" s="446"/>
      <c r="G177" s="446"/>
      <c r="H177" s="446"/>
      <c r="I177" s="446"/>
      <c r="J177" s="446"/>
      <c r="K177" s="446"/>
      <c r="L177" s="446"/>
      <c r="M177" s="446"/>
      <c r="N177" s="446"/>
      <c r="O177" s="447"/>
      <c r="P177" s="447"/>
      <c r="Q177" s="447"/>
      <c r="R177" s="447"/>
      <c r="S177" s="448"/>
      <c r="T177" s="448"/>
      <c r="U177" s="448"/>
      <c r="V177" s="448"/>
      <c r="W177" s="448"/>
      <c r="X177" s="401"/>
      <c r="Y177" s="401"/>
      <c r="Z177" s="401"/>
      <c r="AA177" s="401"/>
      <c r="AB177" s="401"/>
      <c r="AC177" s="401"/>
      <c r="AD177" s="401"/>
      <c r="AE177" s="401"/>
      <c r="AF177" s="402"/>
      <c r="AG177" s="402"/>
      <c r="AH177" s="402"/>
      <c r="AI177" s="402"/>
      <c r="AJ177" s="402"/>
      <c r="AK177" s="402"/>
      <c r="AL177" s="402"/>
      <c r="AM177" s="402"/>
      <c r="AN177" s="402"/>
      <c r="AO177" s="402"/>
      <c r="AP177" s="402"/>
      <c r="AQ177" s="402"/>
      <c r="AR177" s="402"/>
      <c r="AS177" s="402"/>
      <c r="AT177" s="402"/>
      <c r="AU177" s="402"/>
      <c r="AV177" s="402"/>
      <c r="AW177" s="402"/>
      <c r="AX177" s="402"/>
      <c r="AY177" s="402"/>
      <c r="AZ177" s="402"/>
      <c r="BA177" s="402"/>
      <c r="BB177" s="402"/>
      <c r="BC177" s="402"/>
      <c r="BD177" s="402"/>
      <c r="BE177" s="402"/>
      <c r="BF177" s="402"/>
      <c r="BG177" s="402"/>
      <c r="BH177" s="402"/>
      <c r="BI177" s="402"/>
      <c r="BJ177" s="402"/>
      <c r="BK177" s="402"/>
      <c r="BL177" s="402"/>
      <c r="BM177" s="402"/>
      <c r="BN177" s="402"/>
    </row>
    <row r="178" spans="1:66" s="403" customFormat="1" x14ac:dyDescent="0.2">
      <c r="A178" s="445"/>
      <c r="B178" s="445"/>
      <c r="C178" s="445"/>
      <c r="D178" s="446"/>
      <c r="E178" s="445"/>
      <c r="F178" s="446"/>
      <c r="G178" s="446"/>
      <c r="H178" s="446"/>
      <c r="I178" s="446"/>
      <c r="J178" s="446"/>
      <c r="K178" s="446"/>
      <c r="L178" s="446"/>
      <c r="M178" s="446"/>
      <c r="N178" s="446"/>
      <c r="O178" s="447"/>
      <c r="P178" s="447"/>
      <c r="Q178" s="447"/>
      <c r="R178" s="447"/>
      <c r="S178" s="448"/>
      <c r="T178" s="448"/>
      <c r="U178" s="448"/>
      <c r="V178" s="448"/>
      <c r="W178" s="448"/>
      <c r="X178" s="401"/>
      <c r="Y178" s="401"/>
      <c r="Z178" s="401"/>
      <c r="AA178" s="401"/>
      <c r="AB178" s="401"/>
      <c r="AC178" s="401"/>
      <c r="AD178" s="401"/>
      <c r="AE178" s="401"/>
      <c r="AF178" s="402"/>
      <c r="AG178" s="402"/>
      <c r="AH178" s="402"/>
      <c r="AI178" s="402"/>
      <c r="AJ178" s="402"/>
      <c r="AK178" s="402"/>
      <c r="AL178" s="402"/>
      <c r="AM178" s="402"/>
      <c r="AN178" s="402"/>
      <c r="AO178" s="402"/>
      <c r="AP178" s="402"/>
      <c r="AQ178" s="402"/>
      <c r="AR178" s="402"/>
      <c r="AS178" s="402"/>
      <c r="AT178" s="402"/>
      <c r="AU178" s="402"/>
      <c r="AV178" s="402"/>
      <c r="AW178" s="402"/>
      <c r="AX178" s="402"/>
      <c r="AY178" s="402"/>
      <c r="AZ178" s="402"/>
      <c r="BA178" s="402"/>
      <c r="BB178" s="402"/>
      <c r="BC178" s="402"/>
      <c r="BD178" s="402"/>
      <c r="BE178" s="402"/>
      <c r="BF178" s="402"/>
      <c r="BG178" s="402"/>
      <c r="BH178" s="402"/>
      <c r="BI178" s="402"/>
      <c r="BJ178" s="402"/>
      <c r="BK178" s="402"/>
      <c r="BL178" s="402"/>
      <c r="BM178" s="402"/>
      <c r="BN178" s="402"/>
    </row>
    <row r="179" spans="1:66" s="403" customFormat="1" x14ac:dyDescent="0.2">
      <c r="A179" s="445"/>
      <c r="B179" s="445"/>
      <c r="C179" s="445"/>
      <c r="D179" s="446"/>
      <c r="E179" s="445"/>
      <c r="F179" s="446"/>
      <c r="G179" s="446"/>
      <c r="H179" s="446"/>
      <c r="I179" s="446"/>
      <c r="J179" s="446"/>
      <c r="K179" s="446"/>
      <c r="L179" s="446"/>
      <c r="M179" s="446"/>
      <c r="N179" s="446"/>
      <c r="O179" s="447"/>
      <c r="P179" s="447"/>
      <c r="Q179" s="447"/>
      <c r="R179" s="447"/>
      <c r="S179" s="448"/>
      <c r="T179" s="448"/>
      <c r="U179" s="448"/>
      <c r="V179" s="448"/>
      <c r="W179" s="448"/>
      <c r="X179" s="401"/>
      <c r="Y179" s="401"/>
      <c r="Z179" s="401"/>
      <c r="AA179" s="401"/>
      <c r="AB179" s="401"/>
      <c r="AC179" s="401"/>
      <c r="AD179" s="401"/>
      <c r="AE179" s="401"/>
      <c r="AF179" s="402"/>
      <c r="AG179" s="402"/>
      <c r="AH179" s="402"/>
      <c r="AI179" s="402"/>
      <c r="AJ179" s="402"/>
      <c r="AK179" s="402"/>
      <c r="AL179" s="402"/>
      <c r="AM179" s="402"/>
      <c r="AN179" s="402"/>
      <c r="AO179" s="402"/>
      <c r="AP179" s="402"/>
      <c r="AQ179" s="402"/>
      <c r="AR179" s="402"/>
      <c r="AS179" s="402"/>
      <c r="AT179" s="402"/>
      <c r="AU179" s="402"/>
      <c r="AV179" s="402"/>
      <c r="AW179" s="402"/>
      <c r="AX179" s="402"/>
      <c r="AY179" s="402"/>
      <c r="AZ179" s="402"/>
      <c r="BA179" s="402"/>
      <c r="BB179" s="402"/>
      <c r="BC179" s="402"/>
      <c r="BD179" s="402"/>
      <c r="BE179" s="402"/>
      <c r="BF179" s="402"/>
      <c r="BG179" s="402"/>
      <c r="BH179" s="402"/>
      <c r="BI179" s="402"/>
      <c r="BJ179" s="402"/>
      <c r="BK179" s="402"/>
      <c r="BL179" s="402"/>
      <c r="BM179" s="402"/>
      <c r="BN179" s="402"/>
    </row>
    <row r="180" spans="1:66" s="403" customFormat="1" x14ac:dyDescent="0.2">
      <c r="A180" s="445"/>
      <c r="B180" s="445"/>
      <c r="C180" s="445"/>
      <c r="D180" s="446"/>
      <c r="E180" s="445"/>
      <c r="F180" s="446"/>
      <c r="G180" s="446"/>
      <c r="H180" s="446"/>
      <c r="I180" s="446"/>
      <c r="J180" s="446"/>
      <c r="K180" s="446"/>
      <c r="L180" s="446"/>
      <c r="M180" s="446"/>
      <c r="N180" s="446"/>
      <c r="O180" s="447"/>
      <c r="P180" s="447"/>
      <c r="Q180" s="447"/>
      <c r="R180" s="447"/>
      <c r="S180" s="448"/>
      <c r="T180" s="448"/>
      <c r="U180" s="448"/>
      <c r="V180" s="448"/>
      <c r="W180" s="448"/>
      <c r="X180" s="401"/>
      <c r="Y180" s="401"/>
      <c r="Z180" s="401"/>
      <c r="AA180" s="401"/>
      <c r="AB180" s="401"/>
      <c r="AC180" s="401"/>
      <c r="AD180" s="401"/>
      <c r="AE180" s="401"/>
      <c r="AF180" s="402"/>
      <c r="AG180" s="402"/>
      <c r="AH180" s="402"/>
      <c r="AI180" s="402"/>
      <c r="AJ180" s="402"/>
      <c r="AK180" s="402"/>
      <c r="AL180" s="402"/>
      <c r="AM180" s="402"/>
      <c r="AN180" s="402"/>
      <c r="AO180" s="402"/>
      <c r="AP180" s="402"/>
      <c r="AQ180" s="402"/>
      <c r="AR180" s="402"/>
      <c r="AS180" s="402"/>
      <c r="AT180" s="402"/>
      <c r="AU180" s="402"/>
      <c r="AV180" s="402"/>
      <c r="AW180" s="402"/>
      <c r="AX180" s="402"/>
      <c r="AY180" s="402"/>
      <c r="AZ180" s="402"/>
      <c r="BA180" s="402"/>
      <c r="BB180" s="402"/>
      <c r="BC180" s="402"/>
      <c r="BD180" s="402"/>
      <c r="BE180" s="402"/>
      <c r="BF180" s="402"/>
      <c r="BG180" s="402"/>
      <c r="BH180" s="402"/>
      <c r="BI180" s="402"/>
      <c r="BJ180" s="402"/>
      <c r="BK180" s="402"/>
      <c r="BL180" s="402"/>
      <c r="BM180" s="402"/>
      <c r="BN180" s="402"/>
    </row>
    <row r="181" spans="1:66" s="403" customFormat="1" x14ac:dyDescent="0.2">
      <c r="A181" s="445"/>
      <c r="B181" s="445"/>
      <c r="C181" s="445"/>
      <c r="D181" s="446"/>
      <c r="E181" s="445"/>
      <c r="F181" s="446"/>
      <c r="G181" s="446"/>
      <c r="H181" s="446"/>
      <c r="I181" s="446"/>
      <c r="J181" s="446"/>
      <c r="K181" s="446"/>
      <c r="L181" s="446"/>
      <c r="M181" s="446"/>
      <c r="N181" s="446"/>
      <c r="O181" s="447"/>
      <c r="P181" s="447"/>
      <c r="Q181" s="447"/>
      <c r="R181" s="447"/>
      <c r="S181" s="448"/>
      <c r="T181" s="448"/>
      <c r="U181" s="448"/>
      <c r="V181" s="448"/>
      <c r="W181" s="448"/>
      <c r="X181" s="401"/>
      <c r="Y181" s="401"/>
      <c r="Z181" s="401"/>
      <c r="AA181" s="401"/>
      <c r="AB181" s="401"/>
      <c r="AC181" s="401"/>
      <c r="AD181" s="401"/>
      <c r="AE181" s="401"/>
      <c r="AF181" s="402"/>
      <c r="AG181" s="402"/>
      <c r="AH181" s="402"/>
      <c r="AI181" s="402"/>
      <c r="AJ181" s="402"/>
      <c r="AK181" s="402"/>
      <c r="AL181" s="402"/>
      <c r="AM181" s="402"/>
      <c r="AN181" s="402"/>
      <c r="AO181" s="402"/>
      <c r="AP181" s="402"/>
      <c r="AQ181" s="402"/>
      <c r="AR181" s="402"/>
      <c r="AS181" s="402"/>
      <c r="AT181" s="402"/>
      <c r="AU181" s="402"/>
      <c r="AV181" s="402"/>
      <c r="AW181" s="402"/>
      <c r="AX181" s="402"/>
      <c r="AY181" s="402"/>
      <c r="AZ181" s="402"/>
      <c r="BA181" s="402"/>
      <c r="BB181" s="402"/>
      <c r="BC181" s="402"/>
      <c r="BD181" s="402"/>
      <c r="BE181" s="402"/>
      <c r="BF181" s="402"/>
      <c r="BG181" s="402"/>
      <c r="BH181" s="402"/>
      <c r="BI181" s="402"/>
      <c r="BJ181" s="402"/>
      <c r="BK181" s="402"/>
      <c r="BL181" s="402"/>
      <c r="BM181" s="402"/>
      <c r="BN181" s="402"/>
    </row>
    <row r="182" spans="1:66" s="403" customFormat="1" x14ac:dyDescent="0.2">
      <c r="A182" s="445"/>
      <c r="B182" s="445"/>
      <c r="C182" s="445"/>
      <c r="D182" s="446"/>
      <c r="E182" s="445"/>
      <c r="F182" s="446"/>
      <c r="G182" s="446"/>
      <c r="H182" s="446"/>
      <c r="I182" s="446"/>
      <c r="J182" s="446"/>
      <c r="K182" s="446"/>
      <c r="L182" s="446"/>
      <c r="M182" s="446"/>
      <c r="N182" s="446"/>
      <c r="O182" s="447"/>
      <c r="P182" s="447"/>
      <c r="Q182" s="447"/>
      <c r="R182" s="447"/>
      <c r="S182" s="448"/>
      <c r="T182" s="448"/>
      <c r="U182" s="448"/>
      <c r="V182" s="448"/>
      <c r="W182" s="448"/>
      <c r="X182" s="401"/>
      <c r="Y182" s="401"/>
      <c r="Z182" s="401"/>
      <c r="AA182" s="401"/>
      <c r="AB182" s="401"/>
      <c r="AC182" s="401"/>
      <c r="AD182" s="401"/>
      <c r="AE182" s="401"/>
      <c r="AF182" s="402"/>
      <c r="AG182" s="402"/>
      <c r="AH182" s="402"/>
      <c r="AI182" s="402"/>
      <c r="AJ182" s="402"/>
      <c r="AK182" s="402"/>
      <c r="AL182" s="402"/>
      <c r="AM182" s="402"/>
      <c r="AN182" s="402"/>
      <c r="AO182" s="402"/>
      <c r="AP182" s="402"/>
      <c r="AQ182" s="402"/>
      <c r="AR182" s="402"/>
      <c r="AS182" s="402"/>
      <c r="AT182" s="402"/>
      <c r="AU182" s="402"/>
      <c r="AV182" s="402"/>
      <c r="AW182" s="402"/>
      <c r="AX182" s="402"/>
      <c r="AY182" s="402"/>
      <c r="AZ182" s="402"/>
      <c r="BA182" s="402"/>
      <c r="BB182" s="402"/>
      <c r="BC182" s="402"/>
      <c r="BD182" s="402"/>
      <c r="BE182" s="402"/>
      <c r="BF182" s="402"/>
      <c r="BG182" s="402"/>
      <c r="BH182" s="402"/>
      <c r="BI182" s="402"/>
      <c r="BJ182" s="402"/>
      <c r="BK182" s="402"/>
      <c r="BL182" s="402"/>
      <c r="BM182" s="402"/>
      <c r="BN182" s="402"/>
    </row>
    <row r="183" spans="1:66" s="403" customFormat="1" x14ac:dyDescent="0.2">
      <c r="A183" s="445"/>
      <c r="B183" s="445"/>
      <c r="C183" s="445"/>
      <c r="D183" s="446"/>
      <c r="E183" s="445"/>
      <c r="F183" s="446"/>
      <c r="G183" s="446"/>
      <c r="H183" s="446"/>
      <c r="I183" s="446"/>
      <c r="J183" s="446"/>
      <c r="K183" s="446"/>
      <c r="L183" s="446"/>
      <c r="M183" s="446"/>
      <c r="N183" s="446"/>
      <c r="O183" s="447"/>
      <c r="P183" s="447"/>
      <c r="Q183" s="447"/>
      <c r="R183" s="447"/>
      <c r="S183" s="448"/>
      <c r="T183" s="448"/>
      <c r="U183" s="448"/>
      <c r="V183" s="448"/>
      <c r="W183" s="448"/>
      <c r="X183" s="401"/>
      <c r="Y183" s="401"/>
      <c r="Z183" s="401"/>
      <c r="AA183" s="401"/>
      <c r="AB183" s="401"/>
      <c r="AC183" s="401"/>
      <c r="AD183" s="401"/>
      <c r="AE183" s="401"/>
      <c r="AF183" s="402"/>
      <c r="AG183" s="402"/>
      <c r="AH183" s="402"/>
      <c r="AI183" s="402"/>
      <c r="AJ183" s="402"/>
      <c r="AK183" s="402"/>
      <c r="AL183" s="402"/>
      <c r="AM183" s="402"/>
      <c r="AN183" s="402"/>
      <c r="AO183" s="402"/>
      <c r="AP183" s="402"/>
      <c r="AQ183" s="402"/>
      <c r="AR183" s="402"/>
      <c r="AS183" s="402"/>
      <c r="AT183" s="402"/>
      <c r="AU183" s="402"/>
      <c r="AV183" s="402"/>
      <c r="AW183" s="402"/>
      <c r="AX183" s="402"/>
      <c r="AY183" s="402"/>
      <c r="AZ183" s="402"/>
      <c r="BA183" s="402"/>
      <c r="BB183" s="402"/>
      <c r="BC183" s="402"/>
      <c r="BD183" s="402"/>
      <c r="BE183" s="402"/>
      <c r="BF183" s="402"/>
      <c r="BG183" s="402"/>
      <c r="BH183" s="402"/>
      <c r="BI183" s="402"/>
      <c r="BJ183" s="402"/>
      <c r="BK183" s="402"/>
      <c r="BL183" s="402"/>
      <c r="BM183" s="402"/>
      <c r="BN183" s="402"/>
    </row>
    <row r="184" spans="1:66" s="403" customFormat="1" x14ac:dyDescent="0.2">
      <c r="A184" s="445"/>
      <c r="B184" s="445"/>
      <c r="C184" s="445"/>
      <c r="D184" s="446"/>
      <c r="E184" s="445"/>
      <c r="F184" s="446"/>
      <c r="G184" s="446"/>
      <c r="H184" s="446"/>
      <c r="I184" s="446"/>
      <c r="J184" s="446"/>
      <c r="K184" s="446"/>
      <c r="L184" s="446"/>
      <c r="M184" s="446"/>
      <c r="N184" s="446"/>
      <c r="O184" s="447"/>
      <c r="P184" s="447"/>
      <c r="Q184" s="447"/>
      <c r="R184" s="447"/>
      <c r="S184" s="448"/>
      <c r="T184" s="448"/>
      <c r="U184" s="448"/>
      <c r="V184" s="448"/>
      <c r="W184" s="448"/>
      <c r="X184" s="401"/>
      <c r="Y184" s="401"/>
      <c r="Z184" s="401"/>
      <c r="AA184" s="401"/>
      <c r="AB184" s="401"/>
      <c r="AC184" s="401"/>
      <c r="AD184" s="401"/>
      <c r="AE184" s="401"/>
      <c r="AF184" s="402"/>
      <c r="AG184" s="402"/>
      <c r="AH184" s="402"/>
      <c r="AI184" s="402"/>
      <c r="AJ184" s="402"/>
      <c r="AK184" s="402"/>
      <c r="AL184" s="402"/>
      <c r="AM184" s="402"/>
      <c r="AN184" s="402"/>
      <c r="AO184" s="402"/>
      <c r="AP184" s="402"/>
      <c r="AQ184" s="402"/>
      <c r="AR184" s="402"/>
      <c r="AS184" s="402"/>
      <c r="AT184" s="402"/>
      <c r="AU184" s="402"/>
      <c r="AV184" s="402"/>
      <c r="AW184" s="402"/>
      <c r="AX184" s="402"/>
      <c r="AY184" s="402"/>
      <c r="AZ184" s="402"/>
      <c r="BA184" s="402"/>
      <c r="BB184" s="402"/>
      <c r="BC184" s="402"/>
      <c r="BD184" s="402"/>
      <c r="BE184" s="402"/>
      <c r="BF184" s="402"/>
      <c r="BG184" s="402"/>
      <c r="BH184" s="402"/>
      <c r="BI184" s="402"/>
      <c r="BJ184" s="402"/>
      <c r="BK184" s="402"/>
      <c r="BL184" s="402"/>
      <c r="BM184" s="402"/>
      <c r="BN184" s="402"/>
    </row>
    <row r="185" spans="1:66" s="395" customFormat="1" x14ac:dyDescent="0.2">
      <c r="A185" s="449"/>
      <c r="B185" s="449"/>
      <c r="C185" s="449"/>
      <c r="D185" s="391"/>
      <c r="E185" s="449"/>
      <c r="F185" s="391"/>
      <c r="G185" s="391"/>
      <c r="H185" s="391"/>
      <c r="I185" s="391"/>
      <c r="J185" s="391"/>
      <c r="K185" s="391"/>
      <c r="L185" s="391"/>
      <c r="M185" s="388"/>
      <c r="N185" s="388"/>
      <c r="O185" s="388"/>
      <c r="P185" s="388"/>
      <c r="Q185" s="388"/>
      <c r="R185" s="388"/>
      <c r="S185" s="389"/>
      <c r="T185" s="389"/>
      <c r="U185" s="389"/>
      <c r="V185" s="394"/>
      <c r="W185" s="394"/>
      <c r="X185" s="387"/>
      <c r="Y185" s="387"/>
      <c r="Z185" s="387"/>
      <c r="AA185" s="387"/>
      <c r="AB185" s="387"/>
      <c r="AC185" s="387"/>
      <c r="AD185" s="387"/>
      <c r="AE185" s="387"/>
      <c r="AF185" s="390"/>
      <c r="AG185" s="390"/>
      <c r="AH185" s="390"/>
      <c r="AI185" s="390"/>
      <c r="AJ185" s="390"/>
      <c r="AK185" s="390"/>
      <c r="AL185" s="390"/>
      <c r="AM185" s="390"/>
      <c r="AN185" s="390"/>
      <c r="AO185" s="390"/>
      <c r="AP185" s="390"/>
      <c r="AQ185" s="390"/>
      <c r="AR185" s="390"/>
      <c r="AS185" s="390"/>
      <c r="AT185" s="390"/>
      <c r="AU185" s="390"/>
      <c r="AV185" s="390"/>
      <c r="AW185" s="390"/>
      <c r="AX185" s="390"/>
      <c r="AY185" s="390"/>
      <c r="AZ185" s="390"/>
      <c r="BA185" s="390"/>
      <c r="BB185" s="390"/>
      <c r="BC185" s="390"/>
      <c r="BD185" s="390"/>
      <c r="BE185" s="390"/>
      <c r="BF185" s="390"/>
      <c r="BG185" s="390"/>
      <c r="BH185" s="390"/>
      <c r="BI185" s="390"/>
      <c r="BJ185" s="390"/>
      <c r="BK185" s="390"/>
      <c r="BL185" s="390"/>
      <c r="BM185" s="390"/>
      <c r="BN185" s="390"/>
    </row>
    <row r="186" spans="1:66" s="395" customFormat="1" x14ac:dyDescent="0.2">
      <c r="A186" s="449"/>
      <c r="B186" s="449"/>
      <c r="C186" s="449"/>
      <c r="D186" s="391"/>
      <c r="E186" s="449"/>
      <c r="F186" s="391"/>
      <c r="G186" s="391"/>
      <c r="H186" s="391"/>
      <c r="I186" s="391"/>
      <c r="J186" s="391"/>
      <c r="K186" s="391"/>
      <c r="L186" s="391"/>
      <c r="M186" s="388"/>
      <c r="N186" s="388"/>
      <c r="O186" s="388"/>
      <c r="P186" s="388"/>
      <c r="Q186" s="388"/>
      <c r="R186" s="388"/>
      <c r="S186" s="389"/>
      <c r="T186" s="389"/>
      <c r="U186" s="389"/>
      <c r="V186" s="394"/>
      <c r="W186" s="394"/>
      <c r="X186" s="387"/>
      <c r="Y186" s="387"/>
      <c r="Z186" s="387"/>
      <c r="AA186" s="387"/>
      <c r="AB186" s="387"/>
      <c r="AC186" s="387"/>
      <c r="AD186" s="387"/>
      <c r="AE186" s="387"/>
      <c r="AF186" s="390"/>
      <c r="AG186" s="390"/>
      <c r="AH186" s="390"/>
      <c r="AI186" s="390"/>
      <c r="AJ186" s="390"/>
      <c r="AK186" s="390"/>
      <c r="AL186" s="390"/>
      <c r="AM186" s="390"/>
      <c r="AN186" s="390"/>
      <c r="AO186" s="390"/>
      <c r="AP186" s="390"/>
      <c r="AQ186" s="390"/>
      <c r="AR186" s="390"/>
      <c r="AS186" s="390"/>
      <c r="AT186" s="390"/>
      <c r="AU186" s="390"/>
      <c r="AV186" s="390"/>
      <c r="AW186" s="390"/>
      <c r="AX186" s="390"/>
      <c r="AY186" s="390"/>
      <c r="AZ186" s="390"/>
      <c r="BA186" s="390"/>
      <c r="BB186" s="390"/>
      <c r="BC186" s="390"/>
      <c r="BD186" s="390"/>
      <c r="BE186" s="390"/>
      <c r="BF186" s="390"/>
      <c r="BG186" s="390"/>
      <c r="BH186" s="390"/>
      <c r="BI186" s="390"/>
      <c r="BJ186" s="390"/>
      <c r="BK186" s="390"/>
      <c r="BL186" s="390"/>
      <c r="BM186" s="390"/>
      <c r="BN186" s="390"/>
    </row>
    <row r="187" spans="1:66" s="395" customFormat="1" x14ac:dyDescent="0.2">
      <c r="A187" s="449"/>
      <c r="B187" s="449"/>
      <c r="C187" s="449"/>
      <c r="D187" s="391"/>
      <c r="E187" s="449"/>
      <c r="F187" s="391"/>
      <c r="G187" s="391"/>
      <c r="H187" s="391"/>
      <c r="I187" s="391"/>
      <c r="J187" s="391"/>
      <c r="K187" s="391"/>
      <c r="L187" s="391"/>
      <c r="M187" s="388"/>
      <c r="N187" s="388"/>
      <c r="O187" s="388"/>
      <c r="P187" s="388"/>
      <c r="Q187" s="388"/>
      <c r="R187" s="388"/>
      <c r="S187" s="389"/>
      <c r="T187" s="389"/>
      <c r="U187" s="389"/>
      <c r="V187" s="394"/>
      <c r="W187" s="394"/>
      <c r="X187" s="387"/>
      <c r="Y187" s="387"/>
      <c r="Z187" s="387"/>
      <c r="AA187" s="387"/>
      <c r="AB187" s="387"/>
      <c r="AC187" s="387"/>
      <c r="AD187" s="387"/>
      <c r="AE187" s="387"/>
      <c r="AF187" s="390"/>
      <c r="AG187" s="390"/>
      <c r="AH187" s="390"/>
      <c r="AI187" s="390"/>
      <c r="AJ187" s="390"/>
      <c r="AK187" s="390"/>
      <c r="AL187" s="390"/>
      <c r="AM187" s="390"/>
      <c r="AN187" s="390"/>
      <c r="AO187" s="390"/>
      <c r="AP187" s="390"/>
      <c r="AQ187" s="390"/>
      <c r="AR187" s="390"/>
      <c r="AS187" s="390"/>
      <c r="AT187" s="390"/>
      <c r="AU187" s="390"/>
      <c r="AV187" s="390"/>
      <c r="AW187" s="390"/>
      <c r="AX187" s="390"/>
      <c r="AY187" s="390"/>
      <c r="AZ187" s="390"/>
      <c r="BA187" s="390"/>
      <c r="BB187" s="390"/>
      <c r="BC187" s="390"/>
      <c r="BD187" s="390"/>
      <c r="BE187" s="390"/>
      <c r="BF187" s="390"/>
      <c r="BG187" s="390"/>
      <c r="BH187" s="390"/>
      <c r="BI187" s="390"/>
      <c r="BJ187" s="390"/>
      <c r="BK187" s="390"/>
      <c r="BL187" s="390"/>
      <c r="BM187" s="390"/>
      <c r="BN187" s="390"/>
    </row>
    <row r="188" spans="1:66" s="395" customFormat="1" x14ac:dyDescent="0.2">
      <c r="A188" s="449"/>
      <c r="B188" s="449"/>
      <c r="C188" s="449"/>
      <c r="D188" s="391"/>
      <c r="E188" s="449"/>
      <c r="F188" s="391"/>
      <c r="G188" s="391"/>
      <c r="H188" s="391"/>
      <c r="I188" s="391"/>
      <c r="J188" s="391"/>
      <c r="K188" s="391"/>
      <c r="L188" s="391"/>
      <c r="M188" s="388"/>
      <c r="N188" s="388"/>
      <c r="O188" s="388"/>
      <c r="P188" s="388"/>
      <c r="Q188" s="388"/>
      <c r="R188" s="388"/>
      <c r="S188" s="389"/>
      <c r="T188" s="389"/>
      <c r="U188" s="389"/>
      <c r="V188" s="394"/>
      <c r="W188" s="394"/>
      <c r="X188" s="387"/>
      <c r="Y188" s="387"/>
      <c r="Z188" s="387"/>
      <c r="AA188" s="387"/>
      <c r="AB188" s="387"/>
      <c r="AC188" s="387"/>
      <c r="AD188" s="387"/>
      <c r="AE188" s="387"/>
      <c r="AF188" s="390"/>
      <c r="AG188" s="390"/>
      <c r="AH188" s="390"/>
      <c r="AI188" s="390"/>
      <c r="AJ188" s="390"/>
      <c r="AK188" s="390"/>
      <c r="AL188" s="390"/>
      <c r="AM188" s="390"/>
      <c r="AN188" s="390"/>
      <c r="AO188" s="390"/>
      <c r="AP188" s="390"/>
      <c r="AQ188" s="390"/>
      <c r="AR188" s="390"/>
      <c r="AS188" s="390"/>
      <c r="AT188" s="390"/>
      <c r="AU188" s="390"/>
      <c r="AV188" s="390"/>
      <c r="AW188" s="390"/>
      <c r="AX188" s="390"/>
      <c r="AY188" s="390"/>
      <c r="AZ188" s="390"/>
      <c r="BA188" s="390"/>
      <c r="BB188" s="390"/>
      <c r="BC188" s="390"/>
      <c r="BD188" s="390"/>
      <c r="BE188" s="390"/>
      <c r="BF188" s="390"/>
      <c r="BG188" s="390"/>
      <c r="BH188" s="390"/>
      <c r="BI188" s="390"/>
      <c r="BJ188" s="390"/>
      <c r="BK188" s="390"/>
      <c r="BL188" s="390"/>
      <c r="BM188" s="390"/>
      <c r="BN188" s="390"/>
    </row>
    <row r="189" spans="1:66" s="395" customFormat="1" x14ac:dyDescent="0.2">
      <c r="A189" s="449"/>
      <c r="B189" s="449"/>
      <c r="C189" s="449"/>
      <c r="D189" s="391"/>
      <c r="E189" s="449"/>
      <c r="F189" s="391"/>
      <c r="G189" s="391"/>
      <c r="H189" s="391"/>
      <c r="I189" s="391"/>
      <c r="J189" s="391"/>
      <c r="K189" s="391"/>
      <c r="L189" s="391"/>
      <c r="M189" s="388"/>
      <c r="N189" s="388"/>
      <c r="O189" s="388"/>
      <c r="P189" s="388"/>
      <c r="Q189" s="388"/>
      <c r="R189" s="388"/>
      <c r="S189" s="389"/>
      <c r="T189" s="389"/>
      <c r="U189" s="389"/>
      <c r="V189" s="394"/>
      <c r="W189" s="394"/>
      <c r="X189" s="387"/>
      <c r="Y189" s="387"/>
      <c r="Z189" s="387"/>
      <c r="AA189" s="387"/>
      <c r="AB189" s="387"/>
      <c r="AC189" s="387"/>
      <c r="AD189" s="387"/>
      <c r="AE189" s="387"/>
      <c r="AF189" s="390"/>
      <c r="AG189" s="390"/>
      <c r="AH189" s="390"/>
      <c r="AI189" s="390"/>
      <c r="AJ189" s="390"/>
      <c r="AK189" s="390"/>
      <c r="AL189" s="390"/>
      <c r="AM189" s="390"/>
      <c r="AN189" s="390"/>
      <c r="AO189" s="390"/>
      <c r="AP189" s="390"/>
      <c r="AQ189" s="390"/>
      <c r="AR189" s="390"/>
      <c r="AS189" s="390"/>
      <c r="AT189" s="390"/>
      <c r="AU189" s="390"/>
      <c r="AV189" s="390"/>
      <c r="AW189" s="390"/>
      <c r="AX189" s="390"/>
      <c r="AY189" s="390"/>
      <c r="AZ189" s="390"/>
      <c r="BA189" s="390"/>
      <c r="BB189" s="390"/>
      <c r="BC189" s="390"/>
      <c r="BD189" s="390"/>
      <c r="BE189" s="390"/>
      <c r="BF189" s="390"/>
      <c r="BG189" s="390"/>
      <c r="BH189" s="390"/>
      <c r="BI189" s="390"/>
      <c r="BJ189" s="390"/>
      <c r="BK189" s="390"/>
      <c r="BL189" s="390"/>
      <c r="BM189" s="390"/>
      <c r="BN189" s="390"/>
    </row>
    <row r="190" spans="1:66" s="395" customFormat="1" x14ac:dyDescent="0.2">
      <c r="A190" s="449"/>
      <c r="B190" s="449"/>
      <c r="C190" s="449"/>
      <c r="D190" s="391"/>
      <c r="E190" s="449"/>
      <c r="F190" s="391"/>
      <c r="G190" s="391"/>
      <c r="H190" s="391"/>
      <c r="I190" s="391"/>
      <c r="J190" s="391"/>
      <c r="K190" s="391"/>
      <c r="L190" s="391"/>
      <c r="M190" s="388"/>
      <c r="N190" s="388"/>
      <c r="O190" s="388"/>
      <c r="P190" s="388"/>
      <c r="Q190" s="388"/>
      <c r="R190" s="388"/>
      <c r="S190" s="389"/>
      <c r="T190" s="389"/>
      <c r="U190" s="389"/>
      <c r="V190" s="394"/>
      <c r="W190" s="394"/>
      <c r="X190" s="387"/>
      <c r="Y190" s="387"/>
      <c r="Z190" s="387"/>
      <c r="AA190" s="387"/>
      <c r="AB190" s="387"/>
      <c r="AC190" s="387"/>
      <c r="AD190" s="387"/>
      <c r="AE190" s="387"/>
      <c r="AF190" s="390"/>
      <c r="AG190" s="390"/>
      <c r="AH190" s="390"/>
      <c r="AI190" s="390"/>
      <c r="AJ190" s="390"/>
      <c r="AK190" s="390"/>
      <c r="AL190" s="390"/>
      <c r="AM190" s="390"/>
      <c r="AN190" s="390"/>
      <c r="AO190" s="390"/>
      <c r="AP190" s="390"/>
      <c r="AQ190" s="390"/>
      <c r="AR190" s="390"/>
      <c r="AS190" s="390"/>
      <c r="AT190" s="390"/>
      <c r="AU190" s="390"/>
      <c r="AV190" s="390"/>
      <c r="AW190" s="390"/>
      <c r="AX190" s="390"/>
      <c r="AY190" s="390"/>
      <c r="AZ190" s="390"/>
      <c r="BA190" s="390"/>
      <c r="BB190" s="390"/>
      <c r="BC190" s="390"/>
      <c r="BD190" s="390"/>
      <c r="BE190" s="390"/>
      <c r="BF190" s="390"/>
      <c r="BG190" s="390"/>
      <c r="BH190" s="390"/>
      <c r="BI190" s="390"/>
      <c r="BJ190" s="390"/>
      <c r="BK190" s="390"/>
      <c r="BL190" s="390"/>
      <c r="BM190" s="390"/>
      <c r="BN190" s="390"/>
    </row>
    <row r="191" spans="1:66" s="395" customFormat="1" x14ac:dyDescent="0.2">
      <c r="A191" s="449"/>
      <c r="B191" s="449"/>
      <c r="C191" s="449"/>
      <c r="D191" s="391"/>
      <c r="E191" s="449"/>
      <c r="F191" s="391"/>
      <c r="G191" s="391"/>
      <c r="H191" s="391"/>
      <c r="I191" s="391"/>
      <c r="J191" s="391"/>
      <c r="K191" s="391"/>
      <c r="L191" s="391"/>
      <c r="M191" s="388"/>
      <c r="N191" s="388"/>
      <c r="O191" s="388"/>
      <c r="P191" s="388"/>
      <c r="Q191" s="388"/>
      <c r="R191" s="388"/>
      <c r="S191" s="389"/>
      <c r="T191" s="389"/>
      <c r="U191" s="389"/>
      <c r="V191" s="394"/>
      <c r="W191" s="394"/>
      <c r="X191" s="387"/>
      <c r="Y191" s="387"/>
      <c r="Z191" s="387"/>
      <c r="AA191" s="387"/>
      <c r="AB191" s="387"/>
      <c r="AC191" s="387"/>
      <c r="AD191" s="387"/>
      <c r="AE191" s="387"/>
      <c r="AF191" s="390"/>
      <c r="AG191" s="390"/>
      <c r="AH191" s="390"/>
      <c r="AI191" s="390"/>
      <c r="AJ191" s="390"/>
      <c r="AK191" s="390"/>
      <c r="AL191" s="390"/>
      <c r="AM191" s="390"/>
      <c r="AN191" s="390"/>
      <c r="AO191" s="390"/>
      <c r="AP191" s="390"/>
      <c r="AQ191" s="390"/>
      <c r="AR191" s="390"/>
      <c r="AS191" s="390"/>
      <c r="AT191" s="390"/>
      <c r="AU191" s="390"/>
      <c r="AV191" s="390"/>
      <c r="AW191" s="390"/>
      <c r="AX191" s="390"/>
      <c r="AY191" s="390"/>
      <c r="AZ191" s="390"/>
      <c r="BA191" s="390"/>
      <c r="BB191" s="390"/>
      <c r="BC191" s="390"/>
      <c r="BD191" s="390"/>
      <c r="BE191" s="390"/>
      <c r="BF191" s="390"/>
      <c r="BG191" s="390"/>
      <c r="BH191" s="390"/>
      <c r="BI191" s="390"/>
      <c r="BJ191" s="390"/>
      <c r="BK191" s="390"/>
      <c r="BL191" s="390"/>
      <c r="BM191" s="390"/>
      <c r="BN191" s="390"/>
    </row>
    <row r="192" spans="1:66" s="395" customFormat="1" x14ac:dyDescent="0.2">
      <c r="A192" s="449"/>
      <c r="B192" s="449"/>
      <c r="C192" s="449"/>
      <c r="D192" s="391"/>
      <c r="E192" s="449"/>
      <c r="F192" s="391"/>
      <c r="G192" s="391"/>
      <c r="H192" s="391"/>
      <c r="I192" s="391"/>
      <c r="J192" s="391"/>
      <c r="K192" s="391"/>
      <c r="L192" s="391"/>
      <c r="M192" s="388"/>
      <c r="N192" s="388"/>
      <c r="O192" s="388"/>
      <c r="P192" s="388"/>
      <c r="Q192" s="388"/>
      <c r="R192" s="388"/>
      <c r="S192" s="389"/>
      <c r="T192" s="389"/>
      <c r="U192" s="389"/>
      <c r="V192" s="394"/>
      <c r="W192" s="394"/>
      <c r="X192" s="387"/>
      <c r="Y192" s="387"/>
      <c r="Z192" s="387"/>
      <c r="AA192" s="387"/>
      <c r="AB192" s="387"/>
      <c r="AC192" s="387"/>
      <c r="AD192" s="387"/>
      <c r="AE192" s="387"/>
      <c r="AF192" s="390"/>
      <c r="AG192" s="390"/>
      <c r="AH192" s="390"/>
      <c r="AI192" s="390"/>
      <c r="AJ192" s="390"/>
      <c r="AK192" s="390"/>
      <c r="AL192" s="390"/>
      <c r="AM192" s="390"/>
      <c r="AN192" s="390"/>
      <c r="AO192" s="390"/>
      <c r="AP192" s="390"/>
      <c r="AQ192" s="390"/>
      <c r="AR192" s="390"/>
      <c r="AS192" s="390"/>
      <c r="AT192" s="390"/>
      <c r="AU192" s="390"/>
      <c r="AV192" s="390"/>
      <c r="AW192" s="390"/>
      <c r="AX192" s="390"/>
      <c r="AY192" s="390"/>
      <c r="AZ192" s="390"/>
      <c r="BA192" s="390"/>
      <c r="BB192" s="390"/>
      <c r="BC192" s="390"/>
      <c r="BD192" s="390"/>
      <c r="BE192" s="390"/>
      <c r="BF192" s="390"/>
      <c r="BG192" s="390"/>
      <c r="BH192" s="390"/>
      <c r="BI192" s="390"/>
      <c r="BJ192" s="390"/>
      <c r="BK192" s="390"/>
      <c r="BL192" s="390"/>
      <c r="BM192" s="390"/>
      <c r="BN192" s="390"/>
    </row>
    <row r="193" spans="1:66" s="395" customFormat="1" x14ac:dyDescent="0.2">
      <c r="A193" s="449"/>
      <c r="B193" s="449"/>
      <c r="C193" s="449"/>
      <c r="D193" s="391"/>
      <c r="E193" s="449"/>
      <c r="F193" s="391"/>
      <c r="G193" s="391"/>
      <c r="H193" s="391"/>
      <c r="I193" s="391"/>
      <c r="J193" s="391"/>
      <c r="K193" s="391"/>
      <c r="L193" s="391"/>
      <c r="M193" s="388"/>
      <c r="N193" s="388"/>
      <c r="O193" s="388"/>
      <c r="P193" s="388"/>
      <c r="Q193" s="388"/>
      <c r="R193" s="388"/>
      <c r="S193" s="389"/>
      <c r="T193" s="389"/>
      <c r="U193" s="389"/>
      <c r="V193" s="394"/>
      <c r="W193" s="394"/>
      <c r="X193" s="387"/>
      <c r="Y193" s="387"/>
      <c r="Z193" s="387"/>
      <c r="AA193" s="387"/>
      <c r="AB193" s="387"/>
      <c r="AC193" s="387"/>
      <c r="AD193" s="387"/>
      <c r="AE193" s="387"/>
      <c r="AF193" s="390"/>
      <c r="AG193" s="390"/>
      <c r="AH193" s="390"/>
      <c r="AI193" s="390"/>
      <c r="AJ193" s="390"/>
      <c r="AK193" s="390"/>
      <c r="AL193" s="390"/>
      <c r="AM193" s="390"/>
      <c r="AN193" s="390"/>
      <c r="AO193" s="390"/>
      <c r="AP193" s="390"/>
      <c r="AQ193" s="390"/>
      <c r="AR193" s="390"/>
      <c r="AS193" s="390"/>
      <c r="AT193" s="390"/>
      <c r="AU193" s="390"/>
      <c r="AV193" s="390"/>
      <c r="AW193" s="390"/>
      <c r="AX193" s="390"/>
      <c r="AY193" s="390"/>
      <c r="AZ193" s="390"/>
      <c r="BA193" s="390"/>
      <c r="BB193" s="390"/>
      <c r="BC193" s="390"/>
      <c r="BD193" s="390"/>
      <c r="BE193" s="390"/>
      <c r="BF193" s="390"/>
      <c r="BG193" s="390"/>
      <c r="BH193" s="390"/>
      <c r="BI193" s="390"/>
      <c r="BJ193" s="390"/>
      <c r="BK193" s="390"/>
      <c r="BL193" s="390"/>
      <c r="BM193" s="390"/>
      <c r="BN193" s="390"/>
    </row>
    <row r="194" spans="1:66" s="395" customFormat="1" x14ac:dyDescent="0.2">
      <c r="A194" s="449"/>
      <c r="B194" s="449"/>
      <c r="C194" s="449"/>
      <c r="D194" s="391"/>
      <c r="E194" s="449"/>
      <c r="F194" s="391"/>
      <c r="G194" s="391"/>
      <c r="H194" s="391"/>
      <c r="I194" s="391"/>
      <c r="J194" s="391"/>
      <c r="K194" s="391"/>
      <c r="L194" s="391"/>
      <c r="M194" s="388"/>
      <c r="N194" s="388"/>
      <c r="O194" s="388"/>
      <c r="P194" s="388"/>
      <c r="Q194" s="388"/>
      <c r="R194" s="388"/>
      <c r="S194" s="389"/>
      <c r="T194" s="389"/>
      <c r="U194" s="389"/>
      <c r="V194" s="394"/>
      <c r="W194" s="394"/>
      <c r="X194" s="387"/>
      <c r="Y194" s="387"/>
      <c r="Z194" s="387"/>
      <c r="AA194" s="387"/>
      <c r="AB194" s="387"/>
      <c r="AC194" s="387"/>
      <c r="AD194" s="387"/>
      <c r="AE194" s="387"/>
      <c r="AF194" s="390"/>
      <c r="AG194" s="390"/>
      <c r="AH194" s="390"/>
      <c r="AI194" s="390"/>
      <c r="AJ194" s="390"/>
      <c r="AK194" s="390"/>
      <c r="AL194" s="390"/>
      <c r="AM194" s="390"/>
      <c r="AN194" s="390"/>
      <c r="AO194" s="390"/>
      <c r="AP194" s="390"/>
      <c r="AQ194" s="390"/>
      <c r="AR194" s="390"/>
      <c r="AS194" s="390"/>
      <c r="AT194" s="390"/>
      <c r="AU194" s="390"/>
      <c r="AV194" s="390"/>
      <c r="AW194" s="390"/>
      <c r="AX194" s="390"/>
      <c r="AY194" s="390"/>
      <c r="AZ194" s="390"/>
      <c r="BA194" s="390"/>
      <c r="BB194" s="390"/>
      <c r="BC194" s="390"/>
      <c r="BD194" s="390"/>
      <c r="BE194" s="390"/>
      <c r="BF194" s="390"/>
      <c r="BG194" s="390"/>
      <c r="BH194" s="390"/>
      <c r="BI194" s="390"/>
      <c r="BJ194" s="390"/>
      <c r="BK194" s="390"/>
      <c r="BL194" s="390"/>
      <c r="BM194" s="390"/>
      <c r="BN194" s="390"/>
    </row>
    <row r="195" spans="1:66" s="395" customFormat="1" x14ac:dyDescent="0.2">
      <c r="A195" s="449"/>
      <c r="B195" s="449"/>
      <c r="C195" s="449"/>
      <c r="D195" s="391"/>
      <c r="E195" s="449"/>
      <c r="F195" s="391"/>
      <c r="G195" s="391"/>
      <c r="H195" s="391"/>
      <c r="I195" s="391"/>
      <c r="J195" s="391"/>
      <c r="K195" s="391"/>
      <c r="L195" s="391"/>
      <c r="M195" s="388"/>
      <c r="N195" s="388"/>
      <c r="O195" s="388"/>
      <c r="P195" s="388"/>
      <c r="Q195" s="388"/>
      <c r="R195" s="388"/>
      <c r="S195" s="389"/>
      <c r="T195" s="389"/>
      <c r="U195" s="389"/>
      <c r="V195" s="394"/>
      <c r="W195" s="394"/>
      <c r="X195" s="387"/>
      <c r="Y195" s="387"/>
      <c r="Z195" s="387"/>
      <c r="AA195" s="387"/>
      <c r="AB195" s="387"/>
      <c r="AC195" s="387"/>
      <c r="AD195" s="387"/>
      <c r="AE195" s="387"/>
      <c r="AF195" s="390"/>
      <c r="AG195" s="390"/>
      <c r="AH195" s="390"/>
      <c r="AI195" s="390"/>
      <c r="AJ195" s="390"/>
      <c r="AK195" s="390"/>
      <c r="AL195" s="390"/>
      <c r="AM195" s="390"/>
      <c r="AN195" s="390"/>
      <c r="AO195" s="390"/>
      <c r="AP195" s="390"/>
      <c r="AQ195" s="390"/>
      <c r="AR195" s="390"/>
      <c r="AS195" s="390"/>
      <c r="AT195" s="390"/>
      <c r="AU195" s="390"/>
      <c r="AV195" s="390"/>
      <c r="AW195" s="390"/>
      <c r="AX195" s="390"/>
      <c r="AY195" s="390"/>
      <c r="AZ195" s="390"/>
      <c r="BA195" s="390"/>
      <c r="BB195" s="390"/>
      <c r="BC195" s="390"/>
      <c r="BD195" s="390"/>
      <c r="BE195" s="390"/>
      <c r="BF195" s="390"/>
      <c r="BG195" s="390"/>
      <c r="BH195" s="390"/>
      <c r="BI195" s="390"/>
      <c r="BJ195" s="390"/>
      <c r="BK195" s="390"/>
      <c r="BL195" s="390"/>
      <c r="BM195" s="390"/>
      <c r="BN195" s="390"/>
    </row>
    <row r="196" spans="1:66" s="395" customFormat="1" x14ac:dyDescent="0.2">
      <c r="A196" s="449"/>
      <c r="B196" s="449"/>
      <c r="C196" s="449"/>
      <c r="D196" s="391"/>
      <c r="E196" s="449"/>
      <c r="F196" s="391"/>
      <c r="G196" s="391"/>
      <c r="H196" s="391"/>
      <c r="I196" s="391"/>
      <c r="J196" s="391"/>
      <c r="K196" s="391"/>
      <c r="L196" s="391"/>
      <c r="M196" s="388"/>
      <c r="N196" s="388"/>
      <c r="O196" s="388"/>
      <c r="P196" s="388"/>
      <c r="Q196" s="388"/>
      <c r="R196" s="388"/>
      <c r="S196" s="389"/>
      <c r="T196" s="389"/>
      <c r="U196" s="389"/>
      <c r="V196" s="394"/>
      <c r="W196" s="394"/>
      <c r="X196" s="387"/>
      <c r="Y196" s="387"/>
      <c r="Z196" s="387"/>
      <c r="AA196" s="387"/>
      <c r="AB196" s="387"/>
      <c r="AC196" s="387"/>
      <c r="AD196" s="387"/>
      <c r="AE196" s="387"/>
      <c r="AF196" s="390"/>
      <c r="AG196" s="390"/>
      <c r="AH196" s="390"/>
      <c r="AI196" s="390"/>
      <c r="AJ196" s="390"/>
      <c r="AK196" s="390"/>
      <c r="AL196" s="390"/>
      <c r="AM196" s="390"/>
      <c r="AN196" s="390"/>
      <c r="AO196" s="390"/>
      <c r="AP196" s="390"/>
      <c r="AQ196" s="390"/>
      <c r="AR196" s="390"/>
      <c r="AS196" s="390"/>
      <c r="AT196" s="390"/>
      <c r="AU196" s="390"/>
      <c r="AV196" s="390"/>
      <c r="AW196" s="390"/>
      <c r="AX196" s="390"/>
      <c r="AY196" s="390"/>
      <c r="AZ196" s="390"/>
      <c r="BA196" s="390"/>
      <c r="BB196" s="390"/>
      <c r="BC196" s="390"/>
      <c r="BD196" s="390"/>
      <c r="BE196" s="390"/>
      <c r="BF196" s="390"/>
      <c r="BG196" s="390"/>
      <c r="BH196" s="390"/>
      <c r="BI196" s="390"/>
      <c r="BJ196" s="390"/>
      <c r="BK196" s="390"/>
      <c r="BL196" s="390"/>
      <c r="BM196" s="390"/>
      <c r="BN196" s="390"/>
    </row>
    <row r="197" spans="1:66" s="395" customFormat="1" x14ac:dyDescent="0.2">
      <c r="A197" s="449"/>
      <c r="B197" s="449"/>
      <c r="C197" s="449"/>
      <c r="D197" s="391"/>
      <c r="E197" s="449"/>
      <c r="F197" s="391"/>
      <c r="G197" s="391"/>
      <c r="H197" s="391"/>
      <c r="I197" s="391"/>
      <c r="J197" s="391"/>
      <c r="K197" s="391"/>
      <c r="L197" s="391"/>
      <c r="M197" s="388"/>
      <c r="N197" s="388"/>
      <c r="O197" s="388"/>
      <c r="P197" s="388"/>
      <c r="Q197" s="388"/>
      <c r="R197" s="388"/>
      <c r="S197" s="389"/>
      <c r="T197" s="389"/>
      <c r="U197" s="389"/>
      <c r="V197" s="394"/>
      <c r="W197" s="394"/>
      <c r="X197" s="387"/>
      <c r="Y197" s="387"/>
      <c r="Z197" s="387"/>
      <c r="AA197" s="387"/>
      <c r="AB197" s="387"/>
      <c r="AC197" s="387"/>
      <c r="AD197" s="387"/>
      <c r="AE197" s="387"/>
      <c r="AF197" s="390"/>
      <c r="AG197" s="390"/>
      <c r="AH197" s="390"/>
      <c r="AI197" s="390"/>
      <c r="AJ197" s="390"/>
      <c r="AK197" s="390"/>
      <c r="AL197" s="390"/>
      <c r="AM197" s="390"/>
      <c r="AN197" s="390"/>
      <c r="AO197" s="390"/>
      <c r="AP197" s="390"/>
      <c r="AQ197" s="390"/>
      <c r="AR197" s="390"/>
      <c r="AS197" s="390"/>
      <c r="AT197" s="390"/>
      <c r="AU197" s="390"/>
      <c r="AV197" s="390"/>
      <c r="AW197" s="390"/>
      <c r="AX197" s="390"/>
      <c r="AY197" s="390"/>
      <c r="AZ197" s="390"/>
      <c r="BA197" s="390"/>
      <c r="BB197" s="390"/>
      <c r="BC197" s="390"/>
      <c r="BD197" s="390"/>
      <c r="BE197" s="390"/>
      <c r="BF197" s="390"/>
      <c r="BG197" s="390"/>
      <c r="BH197" s="390"/>
      <c r="BI197" s="390"/>
      <c r="BJ197" s="390"/>
      <c r="BK197" s="390"/>
      <c r="BL197" s="390"/>
      <c r="BM197" s="390"/>
      <c r="BN197" s="390"/>
    </row>
    <row r="198" spans="1:66" s="395" customFormat="1" x14ac:dyDescent="0.2">
      <c r="A198" s="449"/>
      <c r="B198" s="449"/>
      <c r="C198" s="449"/>
      <c r="D198" s="391"/>
      <c r="E198" s="449"/>
      <c r="F198" s="391"/>
      <c r="G198" s="391"/>
      <c r="H198" s="391"/>
      <c r="I198" s="391"/>
      <c r="J198" s="391"/>
      <c r="K198" s="391"/>
      <c r="L198" s="391"/>
      <c r="M198" s="388"/>
      <c r="N198" s="388"/>
      <c r="O198" s="388"/>
      <c r="P198" s="388"/>
      <c r="Q198" s="388"/>
      <c r="R198" s="388"/>
      <c r="S198" s="389"/>
      <c r="T198" s="389"/>
      <c r="U198" s="389"/>
      <c r="V198" s="394"/>
      <c r="W198" s="394"/>
      <c r="X198" s="387"/>
      <c r="Y198" s="387"/>
      <c r="Z198" s="387"/>
      <c r="AA198" s="387"/>
      <c r="AB198" s="387"/>
      <c r="AC198" s="387"/>
      <c r="AD198" s="387"/>
      <c r="AE198" s="387"/>
      <c r="AF198" s="390"/>
      <c r="AG198" s="390"/>
      <c r="AH198" s="390"/>
      <c r="AI198" s="390"/>
      <c r="AJ198" s="390"/>
      <c r="AK198" s="390"/>
      <c r="AL198" s="390"/>
      <c r="AM198" s="390"/>
      <c r="AN198" s="390"/>
      <c r="AO198" s="390"/>
      <c r="AP198" s="390"/>
      <c r="AQ198" s="390"/>
      <c r="AR198" s="390"/>
      <c r="AS198" s="390"/>
      <c r="AT198" s="390"/>
      <c r="AU198" s="390"/>
      <c r="AV198" s="390"/>
      <c r="AW198" s="390"/>
      <c r="AX198" s="390"/>
      <c r="AY198" s="390"/>
      <c r="AZ198" s="390"/>
      <c r="BA198" s="390"/>
      <c r="BB198" s="390"/>
      <c r="BC198" s="390"/>
      <c r="BD198" s="390"/>
      <c r="BE198" s="390"/>
      <c r="BF198" s="390"/>
      <c r="BG198" s="390"/>
      <c r="BH198" s="390"/>
      <c r="BI198" s="390"/>
      <c r="BJ198" s="390"/>
      <c r="BK198" s="390"/>
      <c r="BL198" s="390"/>
      <c r="BM198" s="390"/>
      <c r="BN198" s="390"/>
    </row>
    <row r="199" spans="1:66" s="395" customFormat="1" x14ac:dyDescent="0.2">
      <c r="A199" s="449"/>
      <c r="B199" s="449"/>
      <c r="C199" s="449"/>
      <c r="D199" s="391"/>
      <c r="E199" s="449"/>
      <c r="F199" s="391"/>
      <c r="G199" s="391"/>
      <c r="H199" s="391"/>
      <c r="I199" s="391"/>
      <c r="J199" s="391"/>
      <c r="K199" s="391"/>
      <c r="L199" s="391"/>
      <c r="M199" s="388"/>
      <c r="N199" s="388"/>
      <c r="O199" s="388"/>
      <c r="P199" s="388"/>
      <c r="Q199" s="388"/>
      <c r="R199" s="388"/>
      <c r="S199" s="389"/>
      <c r="T199" s="389"/>
      <c r="U199" s="389"/>
      <c r="V199" s="394"/>
      <c r="W199" s="394"/>
      <c r="X199" s="387"/>
      <c r="Y199" s="387"/>
      <c r="Z199" s="387"/>
      <c r="AA199" s="387"/>
      <c r="AB199" s="387"/>
      <c r="AC199" s="387"/>
      <c r="AD199" s="387"/>
      <c r="AE199" s="387"/>
      <c r="AF199" s="390"/>
      <c r="AG199" s="390"/>
      <c r="AH199" s="390"/>
      <c r="AI199" s="390"/>
      <c r="AJ199" s="390"/>
      <c r="AK199" s="390"/>
      <c r="AL199" s="390"/>
      <c r="AM199" s="390"/>
      <c r="AN199" s="390"/>
      <c r="AO199" s="390"/>
      <c r="AP199" s="390"/>
      <c r="AQ199" s="390"/>
      <c r="AR199" s="390"/>
      <c r="AS199" s="390"/>
      <c r="AT199" s="390"/>
      <c r="AU199" s="390"/>
      <c r="AV199" s="390"/>
      <c r="AW199" s="390"/>
      <c r="AX199" s="390"/>
      <c r="AY199" s="390"/>
      <c r="AZ199" s="390"/>
      <c r="BA199" s="390"/>
      <c r="BB199" s="390"/>
      <c r="BC199" s="390"/>
      <c r="BD199" s="390"/>
      <c r="BE199" s="390"/>
      <c r="BF199" s="390"/>
      <c r="BG199" s="390"/>
      <c r="BH199" s="390"/>
      <c r="BI199" s="390"/>
      <c r="BJ199" s="390"/>
      <c r="BK199" s="390"/>
      <c r="BL199" s="390"/>
      <c r="BM199" s="390"/>
      <c r="BN199" s="390"/>
    </row>
    <row r="200" spans="1:66" s="395" customFormat="1" x14ac:dyDescent="0.2">
      <c r="A200" s="449"/>
      <c r="B200" s="449"/>
      <c r="C200" s="449"/>
      <c r="D200" s="391"/>
      <c r="E200" s="449"/>
      <c r="F200" s="391"/>
      <c r="G200" s="391"/>
      <c r="H200" s="391"/>
      <c r="I200" s="391"/>
      <c r="J200" s="391"/>
      <c r="K200" s="391"/>
      <c r="L200" s="391"/>
      <c r="M200" s="388"/>
      <c r="N200" s="388"/>
      <c r="O200" s="388"/>
      <c r="P200" s="388"/>
      <c r="Q200" s="388"/>
      <c r="R200" s="388"/>
      <c r="S200" s="389"/>
      <c r="T200" s="389"/>
      <c r="U200" s="389"/>
      <c r="V200" s="394"/>
      <c r="W200" s="394"/>
      <c r="X200" s="387"/>
      <c r="Y200" s="387"/>
      <c r="Z200" s="387"/>
      <c r="AA200" s="387"/>
      <c r="AB200" s="387"/>
      <c r="AC200" s="387"/>
      <c r="AD200" s="387"/>
      <c r="AE200" s="387"/>
      <c r="AF200" s="390"/>
      <c r="AG200" s="390"/>
      <c r="AH200" s="390"/>
      <c r="AI200" s="390"/>
      <c r="AJ200" s="390"/>
      <c r="AK200" s="390"/>
      <c r="AL200" s="390"/>
      <c r="AM200" s="390"/>
      <c r="AN200" s="390"/>
      <c r="AO200" s="390"/>
      <c r="AP200" s="390"/>
      <c r="AQ200" s="390"/>
      <c r="AR200" s="390"/>
      <c r="AS200" s="390"/>
      <c r="AT200" s="390"/>
      <c r="AU200" s="390"/>
      <c r="AV200" s="390"/>
      <c r="AW200" s="390"/>
      <c r="AX200" s="390"/>
      <c r="AY200" s="390"/>
      <c r="AZ200" s="390"/>
      <c r="BA200" s="390"/>
      <c r="BB200" s="390"/>
      <c r="BC200" s="390"/>
      <c r="BD200" s="390"/>
      <c r="BE200" s="390"/>
      <c r="BF200" s="390"/>
      <c r="BG200" s="390"/>
      <c r="BH200" s="390"/>
      <c r="BI200" s="390"/>
      <c r="BJ200" s="390"/>
      <c r="BK200" s="390"/>
      <c r="BL200" s="390"/>
      <c r="BM200" s="390"/>
      <c r="BN200" s="390"/>
    </row>
    <row r="201" spans="1:66" s="395" customFormat="1" x14ac:dyDescent="0.2">
      <c r="A201" s="449"/>
      <c r="B201" s="449"/>
      <c r="C201" s="449"/>
      <c r="D201" s="391"/>
      <c r="E201" s="449"/>
      <c r="F201" s="391"/>
      <c r="G201" s="391"/>
      <c r="H201" s="391"/>
      <c r="I201" s="391"/>
      <c r="J201" s="391"/>
      <c r="K201" s="391"/>
      <c r="L201" s="391"/>
      <c r="M201" s="388"/>
      <c r="N201" s="388"/>
      <c r="O201" s="388"/>
      <c r="P201" s="388"/>
      <c r="Q201" s="388"/>
      <c r="R201" s="388"/>
      <c r="S201" s="389"/>
      <c r="T201" s="389"/>
      <c r="U201" s="389"/>
      <c r="V201" s="394"/>
      <c r="W201" s="394"/>
      <c r="X201" s="387"/>
      <c r="Y201" s="387"/>
      <c r="Z201" s="387"/>
      <c r="AA201" s="387"/>
      <c r="AB201" s="387"/>
      <c r="AC201" s="387"/>
      <c r="AD201" s="387"/>
      <c r="AE201" s="387"/>
      <c r="AF201" s="390"/>
      <c r="AG201" s="390"/>
      <c r="AH201" s="390"/>
      <c r="AI201" s="390"/>
      <c r="AJ201" s="390"/>
      <c r="AK201" s="390"/>
      <c r="AL201" s="390"/>
      <c r="AM201" s="390"/>
      <c r="AN201" s="390"/>
      <c r="AO201" s="390"/>
      <c r="AP201" s="390"/>
      <c r="AQ201" s="390"/>
      <c r="AR201" s="390"/>
      <c r="AS201" s="390"/>
      <c r="AT201" s="390"/>
      <c r="AU201" s="390"/>
      <c r="AV201" s="390"/>
      <c r="AW201" s="390"/>
      <c r="AX201" s="390"/>
      <c r="AY201" s="390"/>
      <c r="AZ201" s="390"/>
      <c r="BA201" s="390"/>
      <c r="BB201" s="390"/>
      <c r="BC201" s="390"/>
      <c r="BD201" s="390"/>
      <c r="BE201" s="390"/>
      <c r="BF201" s="390"/>
      <c r="BG201" s="390"/>
      <c r="BH201" s="390"/>
      <c r="BI201" s="390"/>
      <c r="BJ201" s="390"/>
      <c r="BK201" s="390"/>
      <c r="BL201" s="390"/>
      <c r="BM201" s="390"/>
      <c r="BN201" s="390"/>
    </row>
    <row r="202" spans="1:66" s="395" customFormat="1" x14ac:dyDescent="0.2">
      <c r="A202" s="449"/>
      <c r="B202" s="449"/>
      <c r="C202" s="449"/>
      <c r="D202" s="391"/>
      <c r="E202" s="449"/>
      <c r="F202" s="391"/>
      <c r="G202" s="391"/>
      <c r="H202" s="391"/>
      <c r="I202" s="391"/>
      <c r="J202" s="391"/>
      <c r="K202" s="391"/>
      <c r="L202" s="391"/>
      <c r="M202" s="388"/>
      <c r="N202" s="388"/>
      <c r="O202" s="388"/>
      <c r="P202" s="388"/>
      <c r="Q202" s="388"/>
      <c r="R202" s="388"/>
      <c r="S202" s="389"/>
      <c r="T202" s="389"/>
      <c r="U202" s="389"/>
      <c r="V202" s="394"/>
      <c r="W202" s="394"/>
      <c r="X202" s="387"/>
      <c r="Y202" s="387"/>
      <c r="Z202" s="387"/>
      <c r="AA202" s="387"/>
      <c r="AB202" s="387"/>
      <c r="AC202" s="387"/>
      <c r="AD202" s="387"/>
      <c r="AE202" s="387"/>
      <c r="AF202" s="390"/>
      <c r="AG202" s="390"/>
      <c r="AH202" s="390"/>
      <c r="AI202" s="390"/>
      <c r="AJ202" s="390"/>
      <c r="AK202" s="390"/>
      <c r="AL202" s="390"/>
      <c r="AM202" s="390"/>
      <c r="AN202" s="390"/>
      <c r="AO202" s="390"/>
      <c r="AP202" s="390"/>
      <c r="AQ202" s="390"/>
      <c r="AR202" s="390"/>
      <c r="AS202" s="390"/>
      <c r="AT202" s="390"/>
      <c r="AU202" s="390"/>
      <c r="AV202" s="390"/>
      <c r="AW202" s="390"/>
      <c r="AX202" s="390"/>
      <c r="AY202" s="390"/>
      <c r="AZ202" s="390"/>
      <c r="BA202" s="390"/>
      <c r="BB202" s="390"/>
      <c r="BC202" s="390"/>
      <c r="BD202" s="390"/>
      <c r="BE202" s="390"/>
      <c r="BF202" s="390"/>
      <c r="BG202" s="390"/>
      <c r="BH202" s="390"/>
      <c r="BI202" s="390"/>
      <c r="BJ202" s="390"/>
      <c r="BK202" s="390"/>
      <c r="BL202" s="390"/>
      <c r="BM202" s="390"/>
      <c r="BN202" s="390"/>
    </row>
    <row r="203" spans="1:66" s="395" customFormat="1" x14ac:dyDescent="0.2">
      <c r="A203" s="449"/>
      <c r="B203" s="449"/>
      <c r="C203" s="449"/>
      <c r="D203" s="391"/>
      <c r="E203" s="449"/>
      <c r="F203" s="391"/>
      <c r="G203" s="391"/>
      <c r="H203" s="391"/>
      <c r="I203" s="391"/>
      <c r="J203" s="391"/>
      <c r="K203" s="391"/>
      <c r="L203" s="391"/>
      <c r="M203" s="388"/>
      <c r="N203" s="388"/>
      <c r="O203" s="388"/>
      <c r="P203" s="388"/>
      <c r="Q203" s="388"/>
      <c r="R203" s="388"/>
      <c r="S203" s="389"/>
      <c r="T203" s="389"/>
      <c r="U203" s="389"/>
      <c r="V203" s="394"/>
      <c r="W203" s="394"/>
      <c r="X203" s="387"/>
      <c r="Y203" s="387"/>
      <c r="Z203" s="387"/>
      <c r="AA203" s="387"/>
      <c r="AB203" s="387"/>
      <c r="AC203" s="387"/>
      <c r="AD203" s="387"/>
      <c r="AE203" s="387"/>
      <c r="AF203" s="390"/>
      <c r="AG203" s="390"/>
      <c r="AH203" s="390"/>
      <c r="AI203" s="390"/>
      <c r="AJ203" s="390"/>
      <c r="AK203" s="390"/>
      <c r="AL203" s="390"/>
      <c r="AM203" s="390"/>
      <c r="AN203" s="390"/>
      <c r="AO203" s="390"/>
      <c r="AP203" s="390"/>
      <c r="AQ203" s="390"/>
      <c r="AR203" s="390"/>
      <c r="AS203" s="390"/>
      <c r="AT203" s="390"/>
      <c r="AU203" s="390"/>
      <c r="AV203" s="390"/>
      <c r="AW203" s="390"/>
      <c r="AX203" s="390"/>
      <c r="AY203" s="390"/>
      <c r="AZ203" s="390"/>
      <c r="BA203" s="390"/>
      <c r="BB203" s="390"/>
      <c r="BC203" s="390"/>
      <c r="BD203" s="390"/>
      <c r="BE203" s="390"/>
      <c r="BF203" s="390"/>
      <c r="BG203" s="390"/>
      <c r="BH203" s="390"/>
      <c r="BI203" s="390"/>
      <c r="BJ203" s="390"/>
      <c r="BK203" s="390"/>
      <c r="BL203" s="390"/>
      <c r="BM203" s="390"/>
      <c r="BN203" s="390"/>
    </row>
    <row r="204" spans="1:66" s="395" customFormat="1" x14ac:dyDescent="0.2">
      <c r="A204" s="449"/>
      <c r="B204" s="449"/>
      <c r="C204" s="449"/>
      <c r="D204" s="391"/>
      <c r="E204" s="449"/>
      <c r="F204" s="391"/>
      <c r="G204" s="391"/>
      <c r="H204" s="391"/>
      <c r="I204" s="391"/>
      <c r="J204" s="391"/>
      <c r="K204" s="391"/>
      <c r="L204" s="391"/>
      <c r="M204" s="388"/>
      <c r="N204" s="388"/>
      <c r="O204" s="388"/>
      <c r="P204" s="388"/>
      <c r="Q204" s="388"/>
      <c r="R204" s="388"/>
      <c r="S204" s="389"/>
      <c r="T204" s="389"/>
      <c r="U204" s="389"/>
      <c r="V204" s="394"/>
      <c r="W204" s="394"/>
      <c r="X204" s="387"/>
      <c r="Y204" s="387"/>
      <c r="Z204" s="387"/>
      <c r="AA204" s="387"/>
      <c r="AB204" s="387"/>
      <c r="AC204" s="387"/>
      <c r="AD204" s="387"/>
      <c r="AE204" s="387"/>
      <c r="AF204" s="390"/>
      <c r="AG204" s="390"/>
      <c r="AH204" s="390"/>
      <c r="AI204" s="390"/>
      <c r="AJ204" s="390"/>
      <c r="AK204" s="390"/>
      <c r="AL204" s="390"/>
      <c r="AM204" s="390"/>
      <c r="AN204" s="390"/>
      <c r="AO204" s="390"/>
      <c r="AP204" s="390"/>
      <c r="AQ204" s="390"/>
      <c r="AR204" s="390"/>
      <c r="AS204" s="390"/>
      <c r="AT204" s="390"/>
      <c r="AU204" s="390"/>
      <c r="AV204" s="390"/>
      <c r="AW204" s="390"/>
      <c r="AX204" s="390"/>
      <c r="AY204" s="390"/>
      <c r="AZ204" s="390"/>
      <c r="BA204" s="390"/>
      <c r="BB204" s="390"/>
      <c r="BC204" s="390"/>
      <c r="BD204" s="390"/>
      <c r="BE204" s="390"/>
      <c r="BF204" s="390"/>
      <c r="BG204" s="390"/>
      <c r="BH204" s="390"/>
      <c r="BI204" s="390"/>
      <c r="BJ204" s="390"/>
      <c r="BK204" s="390"/>
      <c r="BL204" s="390"/>
      <c r="BM204" s="390"/>
      <c r="BN204" s="390"/>
    </row>
    <row r="205" spans="1:66" s="395" customFormat="1" x14ac:dyDescent="0.2">
      <c r="A205" s="449"/>
      <c r="B205" s="449"/>
      <c r="C205" s="449"/>
      <c r="D205" s="391"/>
      <c r="E205" s="449"/>
      <c r="F205" s="391"/>
      <c r="G205" s="391"/>
      <c r="H205" s="391"/>
      <c r="I205" s="391"/>
      <c r="J205" s="391"/>
      <c r="K205" s="391"/>
      <c r="L205" s="391"/>
      <c r="M205" s="388"/>
      <c r="N205" s="388"/>
      <c r="O205" s="388"/>
      <c r="P205" s="388"/>
      <c r="Q205" s="388"/>
      <c r="R205" s="388"/>
      <c r="S205" s="389"/>
      <c r="T205" s="389"/>
      <c r="U205" s="389"/>
      <c r="V205" s="394"/>
      <c r="W205" s="394"/>
      <c r="X205" s="387"/>
      <c r="Y205" s="387"/>
      <c r="Z205" s="387"/>
      <c r="AA205" s="387"/>
      <c r="AB205" s="387"/>
      <c r="AC205" s="387"/>
      <c r="AD205" s="387"/>
      <c r="AE205" s="387"/>
      <c r="AF205" s="390"/>
      <c r="AG205" s="390"/>
      <c r="AH205" s="390"/>
      <c r="AI205" s="390"/>
      <c r="AJ205" s="390"/>
      <c r="AK205" s="390"/>
      <c r="AL205" s="390"/>
      <c r="AM205" s="390"/>
      <c r="AN205" s="390"/>
      <c r="AO205" s="390"/>
      <c r="AP205" s="390"/>
      <c r="AQ205" s="390"/>
      <c r="AR205" s="390"/>
      <c r="AS205" s="390"/>
      <c r="AT205" s="390"/>
      <c r="AU205" s="390"/>
      <c r="AV205" s="390"/>
      <c r="AW205" s="390"/>
      <c r="AX205" s="390"/>
      <c r="AY205" s="390"/>
      <c r="AZ205" s="390"/>
      <c r="BA205" s="390"/>
      <c r="BB205" s="390"/>
      <c r="BC205" s="390"/>
      <c r="BD205" s="390"/>
      <c r="BE205" s="390"/>
      <c r="BF205" s="390"/>
      <c r="BG205" s="390"/>
      <c r="BH205" s="390"/>
      <c r="BI205" s="390"/>
      <c r="BJ205" s="390"/>
      <c r="BK205" s="390"/>
      <c r="BL205" s="390"/>
      <c r="BM205" s="390"/>
      <c r="BN205" s="390"/>
    </row>
    <row r="206" spans="1:66" s="395" customFormat="1" x14ac:dyDescent="0.2">
      <c r="A206" s="449"/>
      <c r="B206" s="449"/>
      <c r="C206" s="449"/>
      <c r="D206" s="391"/>
      <c r="E206" s="449"/>
      <c r="F206" s="391"/>
      <c r="G206" s="391"/>
      <c r="H206" s="391"/>
      <c r="I206" s="391"/>
      <c r="J206" s="391"/>
      <c r="K206" s="391"/>
      <c r="L206" s="391"/>
      <c r="M206" s="388"/>
      <c r="N206" s="388"/>
      <c r="O206" s="388"/>
      <c r="P206" s="388"/>
      <c r="Q206" s="388"/>
      <c r="R206" s="388"/>
      <c r="S206" s="389"/>
      <c r="T206" s="389"/>
      <c r="U206" s="389"/>
      <c r="V206" s="394"/>
      <c r="W206" s="394"/>
      <c r="X206" s="387"/>
      <c r="Y206" s="387"/>
      <c r="Z206" s="387"/>
      <c r="AA206" s="387"/>
      <c r="AB206" s="387"/>
      <c r="AC206" s="387"/>
      <c r="AD206" s="387"/>
      <c r="AE206" s="387"/>
      <c r="AF206" s="390"/>
      <c r="AG206" s="390"/>
      <c r="AH206" s="390"/>
      <c r="AI206" s="390"/>
      <c r="AJ206" s="390"/>
      <c r="AK206" s="390"/>
      <c r="AL206" s="390"/>
      <c r="AM206" s="390"/>
      <c r="AN206" s="390"/>
      <c r="AO206" s="390"/>
      <c r="AP206" s="390"/>
      <c r="AQ206" s="390"/>
      <c r="AR206" s="390"/>
      <c r="AS206" s="390"/>
      <c r="AT206" s="390"/>
      <c r="AU206" s="390"/>
      <c r="AV206" s="390"/>
      <c r="AW206" s="390"/>
      <c r="AX206" s="390"/>
      <c r="AY206" s="390"/>
      <c r="AZ206" s="390"/>
      <c r="BA206" s="390"/>
      <c r="BB206" s="390"/>
      <c r="BC206" s="390"/>
      <c r="BD206" s="390"/>
      <c r="BE206" s="390"/>
      <c r="BF206" s="390"/>
      <c r="BG206" s="390"/>
      <c r="BH206" s="390"/>
      <c r="BI206" s="390"/>
      <c r="BJ206" s="390"/>
      <c r="BK206" s="390"/>
      <c r="BL206" s="390"/>
      <c r="BM206" s="390"/>
      <c r="BN206" s="390"/>
    </row>
    <row r="207" spans="1:66" s="395" customFormat="1" x14ac:dyDescent="0.2">
      <c r="A207" s="449"/>
      <c r="B207" s="449"/>
      <c r="C207" s="449"/>
      <c r="D207" s="391"/>
      <c r="E207" s="449"/>
      <c r="F207" s="391"/>
      <c r="G207" s="391"/>
      <c r="H207" s="391"/>
      <c r="I207" s="391"/>
      <c r="J207" s="391"/>
      <c r="K207" s="391"/>
      <c r="L207" s="391"/>
      <c r="M207" s="388"/>
      <c r="N207" s="388"/>
      <c r="O207" s="388"/>
      <c r="P207" s="388"/>
      <c r="Q207" s="388"/>
      <c r="R207" s="388"/>
      <c r="S207" s="389"/>
      <c r="T207" s="389"/>
      <c r="U207" s="389"/>
      <c r="V207" s="394"/>
      <c r="W207" s="394"/>
      <c r="X207" s="387"/>
      <c r="Y207" s="387"/>
      <c r="Z207" s="387"/>
      <c r="AA207" s="387"/>
      <c r="AB207" s="387"/>
      <c r="AC207" s="387"/>
      <c r="AD207" s="387"/>
      <c r="AE207" s="387"/>
      <c r="AF207" s="390"/>
      <c r="AG207" s="390"/>
      <c r="AH207" s="390"/>
      <c r="AI207" s="390"/>
      <c r="AJ207" s="390"/>
      <c r="AK207" s="390"/>
      <c r="AL207" s="390"/>
      <c r="AM207" s="390"/>
      <c r="AN207" s="390"/>
      <c r="AO207" s="390"/>
      <c r="AP207" s="390"/>
      <c r="AQ207" s="390"/>
      <c r="AR207" s="390"/>
      <c r="AS207" s="390"/>
      <c r="AT207" s="390"/>
      <c r="AU207" s="390"/>
      <c r="AV207" s="390"/>
      <c r="AW207" s="390"/>
      <c r="AX207" s="390"/>
      <c r="AY207" s="390"/>
      <c r="AZ207" s="390"/>
      <c r="BA207" s="390"/>
      <c r="BB207" s="390"/>
      <c r="BC207" s="390"/>
      <c r="BD207" s="390"/>
      <c r="BE207" s="390"/>
      <c r="BF207" s="390"/>
      <c r="BG207" s="390"/>
      <c r="BH207" s="390"/>
      <c r="BI207" s="390"/>
      <c r="BJ207" s="390"/>
      <c r="BK207" s="390"/>
      <c r="BL207" s="390"/>
      <c r="BM207" s="390"/>
      <c r="BN207" s="390"/>
    </row>
    <row r="208" spans="1:66" s="395" customFormat="1" x14ac:dyDescent="0.2">
      <c r="A208" s="449"/>
      <c r="B208" s="449"/>
      <c r="C208" s="449"/>
      <c r="D208" s="391"/>
      <c r="E208" s="449"/>
      <c r="F208" s="391"/>
      <c r="G208" s="391"/>
      <c r="H208" s="391"/>
      <c r="I208" s="391"/>
      <c r="J208" s="391"/>
      <c r="K208" s="391"/>
      <c r="L208" s="391"/>
      <c r="M208" s="388"/>
      <c r="N208" s="388"/>
      <c r="O208" s="388"/>
      <c r="P208" s="388"/>
      <c r="Q208" s="388"/>
      <c r="R208" s="388"/>
      <c r="S208" s="389"/>
      <c r="T208" s="389"/>
      <c r="U208" s="389"/>
      <c r="V208" s="394"/>
      <c r="W208" s="394"/>
      <c r="X208" s="387"/>
      <c r="Y208" s="387"/>
      <c r="Z208" s="387"/>
      <c r="AA208" s="387"/>
      <c r="AB208" s="387"/>
      <c r="AC208" s="387"/>
      <c r="AD208" s="387"/>
      <c r="AE208" s="387"/>
      <c r="AF208" s="390"/>
      <c r="AG208" s="390"/>
      <c r="AH208" s="390"/>
      <c r="AI208" s="390"/>
      <c r="AJ208" s="390"/>
      <c r="AK208" s="390"/>
      <c r="AL208" s="390"/>
      <c r="AM208" s="390"/>
      <c r="AN208" s="390"/>
      <c r="AO208" s="390"/>
      <c r="AP208" s="390"/>
      <c r="AQ208" s="390"/>
      <c r="AR208" s="390"/>
      <c r="AS208" s="390"/>
      <c r="AT208" s="390"/>
      <c r="AU208" s="390"/>
      <c r="AV208" s="390"/>
      <c r="AW208" s="390"/>
      <c r="AX208" s="390"/>
      <c r="AY208" s="390"/>
      <c r="AZ208" s="390"/>
      <c r="BA208" s="390"/>
      <c r="BB208" s="390"/>
      <c r="BC208" s="390"/>
      <c r="BD208" s="390"/>
      <c r="BE208" s="390"/>
      <c r="BF208" s="390"/>
      <c r="BG208" s="390"/>
      <c r="BH208" s="390"/>
      <c r="BI208" s="390"/>
      <c r="BJ208" s="390"/>
      <c r="BK208" s="390"/>
      <c r="BL208" s="390"/>
      <c r="BM208" s="390"/>
      <c r="BN208" s="390"/>
    </row>
    <row r="209" spans="1:66" s="395" customFormat="1" x14ac:dyDescent="0.2">
      <c r="A209" s="449"/>
      <c r="B209" s="449"/>
      <c r="C209" s="449"/>
      <c r="D209" s="391"/>
      <c r="E209" s="449"/>
      <c r="F209" s="391"/>
      <c r="G209" s="391"/>
      <c r="H209" s="391"/>
      <c r="I209" s="391"/>
      <c r="J209" s="391"/>
      <c r="K209" s="391"/>
      <c r="L209" s="391"/>
      <c r="M209" s="388"/>
      <c r="N209" s="388"/>
      <c r="O209" s="388"/>
      <c r="P209" s="388"/>
      <c r="Q209" s="388"/>
      <c r="R209" s="388"/>
      <c r="S209" s="389"/>
      <c r="T209" s="389"/>
      <c r="U209" s="389"/>
      <c r="V209" s="394"/>
      <c r="W209" s="394"/>
      <c r="X209" s="387"/>
      <c r="Y209" s="387"/>
      <c r="Z209" s="387"/>
      <c r="AA209" s="387"/>
      <c r="AB209" s="387"/>
      <c r="AC209" s="387"/>
      <c r="AD209" s="387"/>
      <c r="AE209" s="387"/>
      <c r="AF209" s="390"/>
      <c r="AG209" s="390"/>
      <c r="AH209" s="390"/>
      <c r="AI209" s="390"/>
      <c r="AJ209" s="390"/>
      <c r="AK209" s="390"/>
      <c r="AL209" s="390"/>
      <c r="AM209" s="390"/>
      <c r="AN209" s="390"/>
      <c r="AO209" s="390"/>
      <c r="AP209" s="390"/>
      <c r="AQ209" s="390"/>
      <c r="AR209" s="390"/>
      <c r="AS209" s="390"/>
      <c r="AT209" s="390"/>
      <c r="AU209" s="390"/>
      <c r="AV209" s="390"/>
      <c r="AW209" s="390"/>
      <c r="AX209" s="390"/>
      <c r="AY209" s="390"/>
      <c r="AZ209" s="390"/>
      <c r="BA209" s="390"/>
      <c r="BB209" s="390"/>
      <c r="BC209" s="390"/>
      <c r="BD209" s="390"/>
      <c r="BE209" s="390"/>
      <c r="BF209" s="390"/>
      <c r="BG209" s="390"/>
      <c r="BH209" s="390"/>
      <c r="BI209" s="390"/>
      <c r="BJ209" s="390"/>
      <c r="BK209" s="390"/>
      <c r="BL209" s="390"/>
      <c r="BM209" s="390"/>
      <c r="BN209" s="390"/>
    </row>
    <row r="210" spans="1:66" s="395" customFormat="1" x14ac:dyDescent="0.2">
      <c r="A210" s="449"/>
      <c r="B210" s="449"/>
      <c r="C210" s="449"/>
      <c r="D210" s="391"/>
      <c r="E210" s="449"/>
      <c r="F210" s="391"/>
      <c r="G210" s="391"/>
      <c r="H210" s="391"/>
      <c r="I210" s="391"/>
      <c r="J210" s="391"/>
      <c r="K210" s="391"/>
      <c r="L210" s="391"/>
      <c r="M210" s="388"/>
      <c r="N210" s="388"/>
      <c r="O210" s="388"/>
      <c r="P210" s="388"/>
      <c r="Q210" s="388"/>
      <c r="R210" s="388"/>
      <c r="S210" s="389"/>
      <c r="T210" s="389"/>
      <c r="U210" s="389"/>
      <c r="V210" s="394"/>
      <c r="W210" s="394"/>
      <c r="X210" s="387"/>
      <c r="Y210" s="387"/>
      <c r="Z210" s="387"/>
      <c r="AA210" s="387"/>
      <c r="AB210" s="387"/>
      <c r="AC210" s="387"/>
      <c r="AD210" s="387"/>
      <c r="AE210" s="387"/>
      <c r="AF210" s="390"/>
      <c r="AG210" s="390"/>
      <c r="AH210" s="390"/>
      <c r="AI210" s="390"/>
      <c r="AJ210" s="390"/>
      <c r="AK210" s="390"/>
      <c r="AL210" s="390"/>
      <c r="AM210" s="390"/>
      <c r="AN210" s="390"/>
      <c r="AO210" s="390"/>
      <c r="AP210" s="390"/>
      <c r="AQ210" s="390"/>
      <c r="AR210" s="390"/>
      <c r="AS210" s="390"/>
      <c r="AT210" s="390"/>
      <c r="AU210" s="390"/>
      <c r="AV210" s="390"/>
      <c r="AW210" s="390"/>
      <c r="AX210" s="390"/>
      <c r="AY210" s="390"/>
      <c r="AZ210" s="390"/>
      <c r="BA210" s="390"/>
      <c r="BB210" s="390"/>
      <c r="BC210" s="390"/>
      <c r="BD210" s="390"/>
      <c r="BE210" s="390"/>
      <c r="BF210" s="390"/>
      <c r="BG210" s="390"/>
      <c r="BH210" s="390"/>
      <c r="BI210" s="390"/>
      <c r="BJ210" s="390"/>
      <c r="BK210" s="390"/>
      <c r="BL210" s="390"/>
      <c r="BM210" s="390"/>
      <c r="BN210" s="390"/>
    </row>
    <row r="211" spans="1:66" s="395" customFormat="1" x14ac:dyDescent="0.2">
      <c r="A211" s="449"/>
      <c r="B211" s="449"/>
      <c r="C211" s="449"/>
      <c r="D211" s="391"/>
      <c r="E211" s="449"/>
      <c r="F211" s="391"/>
      <c r="G211" s="391"/>
      <c r="H211" s="391"/>
      <c r="I211" s="391"/>
      <c r="J211" s="391"/>
      <c r="K211" s="391"/>
      <c r="L211" s="391"/>
      <c r="M211" s="388"/>
      <c r="N211" s="388"/>
      <c r="O211" s="388"/>
      <c r="P211" s="388"/>
      <c r="Q211" s="388"/>
      <c r="R211" s="388"/>
      <c r="S211" s="389"/>
      <c r="T211" s="389"/>
      <c r="U211" s="389"/>
      <c r="V211" s="394"/>
      <c r="W211" s="394"/>
      <c r="X211" s="387"/>
      <c r="Y211" s="387"/>
      <c r="Z211" s="387"/>
      <c r="AA211" s="387"/>
      <c r="AB211" s="387"/>
      <c r="AC211" s="387"/>
      <c r="AD211" s="387"/>
      <c r="AE211" s="387"/>
      <c r="AF211" s="390"/>
      <c r="AG211" s="390"/>
      <c r="AH211" s="390"/>
      <c r="AI211" s="390"/>
      <c r="AJ211" s="390"/>
      <c r="AK211" s="390"/>
      <c r="AL211" s="390"/>
      <c r="AM211" s="390"/>
      <c r="AN211" s="390"/>
      <c r="AO211" s="390"/>
      <c r="AP211" s="390"/>
      <c r="AQ211" s="390"/>
      <c r="AR211" s="390"/>
      <c r="AS211" s="390"/>
      <c r="AT211" s="390"/>
      <c r="AU211" s="390"/>
      <c r="AV211" s="390"/>
      <c r="AW211" s="390"/>
      <c r="AX211" s="390"/>
      <c r="AY211" s="390"/>
      <c r="AZ211" s="390"/>
      <c r="BA211" s="390"/>
      <c r="BB211" s="390"/>
      <c r="BC211" s="390"/>
      <c r="BD211" s="390"/>
      <c r="BE211" s="390"/>
      <c r="BF211" s="390"/>
      <c r="BG211" s="390"/>
      <c r="BH211" s="390"/>
      <c r="BI211" s="390"/>
      <c r="BJ211" s="390"/>
      <c r="BK211" s="390"/>
      <c r="BL211" s="390"/>
      <c r="BM211" s="390"/>
      <c r="BN211" s="390"/>
    </row>
    <row r="212" spans="1:66" s="395" customFormat="1" x14ac:dyDescent="0.2">
      <c r="A212" s="449"/>
      <c r="B212" s="449"/>
      <c r="C212" s="449"/>
      <c r="D212" s="391"/>
      <c r="E212" s="449"/>
      <c r="F212" s="391"/>
      <c r="G212" s="391"/>
      <c r="H212" s="391"/>
      <c r="I212" s="391"/>
      <c r="J212" s="391"/>
      <c r="K212" s="391"/>
      <c r="L212" s="391"/>
      <c r="M212" s="388"/>
      <c r="N212" s="388"/>
      <c r="O212" s="388"/>
      <c r="P212" s="388"/>
      <c r="Q212" s="388"/>
      <c r="R212" s="388"/>
      <c r="S212" s="389"/>
      <c r="T212" s="389"/>
      <c r="U212" s="389"/>
      <c r="V212" s="394"/>
      <c r="W212" s="394"/>
      <c r="X212" s="387"/>
      <c r="Y212" s="387"/>
      <c r="Z212" s="387"/>
      <c r="AA212" s="387"/>
      <c r="AB212" s="387"/>
      <c r="AC212" s="387"/>
      <c r="AD212" s="387"/>
      <c r="AE212" s="387"/>
      <c r="AF212" s="390"/>
      <c r="AG212" s="390"/>
      <c r="AH212" s="390"/>
      <c r="AI212" s="390"/>
      <c r="AJ212" s="390"/>
      <c r="AK212" s="390"/>
      <c r="AL212" s="390"/>
      <c r="AM212" s="390"/>
      <c r="AN212" s="390"/>
      <c r="AO212" s="390"/>
      <c r="AP212" s="390"/>
      <c r="AQ212" s="390"/>
      <c r="AR212" s="390"/>
      <c r="AS212" s="390"/>
      <c r="AT212" s="390"/>
      <c r="AU212" s="390"/>
      <c r="AV212" s="390"/>
      <c r="AW212" s="390"/>
      <c r="AX212" s="390"/>
      <c r="AY212" s="390"/>
      <c r="AZ212" s="390"/>
      <c r="BA212" s="390"/>
      <c r="BB212" s="390"/>
      <c r="BC212" s="390"/>
      <c r="BD212" s="390"/>
      <c r="BE212" s="390"/>
      <c r="BF212" s="390"/>
      <c r="BG212" s="390"/>
      <c r="BH212" s="390"/>
      <c r="BI212" s="390"/>
      <c r="BJ212" s="390"/>
      <c r="BK212" s="390"/>
      <c r="BL212" s="390"/>
      <c r="BM212" s="390"/>
      <c r="BN212" s="390"/>
    </row>
    <row r="213" spans="1:66" s="395" customFormat="1" x14ac:dyDescent="0.2">
      <c r="A213" s="449"/>
      <c r="B213" s="449"/>
      <c r="C213" s="449"/>
      <c r="D213" s="391"/>
      <c r="E213" s="449"/>
      <c r="F213" s="391"/>
      <c r="G213" s="391"/>
      <c r="H213" s="391"/>
      <c r="I213" s="391"/>
      <c r="J213" s="391"/>
      <c r="K213" s="391"/>
      <c r="L213" s="391"/>
      <c r="M213" s="388"/>
      <c r="N213" s="388"/>
      <c r="O213" s="388"/>
      <c r="P213" s="388"/>
      <c r="Q213" s="388"/>
      <c r="R213" s="388"/>
      <c r="S213" s="389"/>
      <c r="T213" s="389"/>
      <c r="U213" s="389"/>
      <c r="V213" s="394"/>
      <c r="W213" s="394"/>
      <c r="X213" s="387"/>
      <c r="Y213" s="387"/>
      <c r="Z213" s="387"/>
      <c r="AA213" s="387"/>
      <c r="AB213" s="387"/>
      <c r="AC213" s="387"/>
      <c r="AD213" s="387"/>
      <c r="AE213" s="387"/>
      <c r="AF213" s="390"/>
      <c r="AG213" s="390"/>
      <c r="AH213" s="390"/>
      <c r="AI213" s="390"/>
      <c r="AJ213" s="390"/>
      <c r="AK213" s="390"/>
      <c r="AL213" s="390"/>
      <c r="AM213" s="390"/>
      <c r="AN213" s="390"/>
      <c r="AO213" s="390"/>
      <c r="AP213" s="390"/>
      <c r="AQ213" s="390"/>
      <c r="AR213" s="390"/>
      <c r="AS213" s="390"/>
      <c r="AT213" s="390"/>
      <c r="AU213" s="390"/>
      <c r="AV213" s="390"/>
      <c r="AW213" s="390"/>
      <c r="AX213" s="390"/>
      <c r="AY213" s="390"/>
      <c r="AZ213" s="390"/>
      <c r="BA213" s="390"/>
      <c r="BB213" s="390"/>
      <c r="BC213" s="390"/>
      <c r="BD213" s="390"/>
      <c r="BE213" s="390"/>
      <c r="BF213" s="390"/>
      <c r="BG213" s="390"/>
      <c r="BH213" s="390"/>
      <c r="BI213" s="390"/>
      <c r="BJ213" s="390"/>
      <c r="BK213" s="390"/>
      <c r="BL213" s="390"/>
      <c r="BM213" s="390"/>
      <c r="BN213" s="390"/>
    </row>
    <row r="214" spans="1:66" s="395" customFormat="1" x14ac:dyDescent="0.2">
      <c r="A214" s="449"/>
      <c r="B214" s="449"/>
      <c r="C214" s="449"/>
      <c r="D214" s="391"/>
      <c r="E214" s="449"/>
      <c r="F214" s="391"/>
      <c r="G214" s="391"/>
      <c r="H214" s="391"/>
      <c r="I214" s="391"/>
      <c r="J214" s="391"/>
      <c r="K214" s="391"/>
      <c r="L214" s="391"/>
      <c r="M214" s="388"/>
      <c r="N214" s="388"/>
      <c r="O214" s="388"/>
      <c r="P214" s="388"/>
      <c r="Q214" s="388"/>
      <c r="R214" s="388"/>
      <c r="S214" s="389"/>
      <c r="T214" s="389"/>
      <c r="U214" s="389"/>
      <c r="V214" s="394"/>
      <c r="W214" s="394"/>
      <c r="X214" s="387"/>
      <c r="Y214" s="387"/>
      <c r="Z214" s="387"/>
      <c r="AA214" s="387"/>
      <c r="AB214" s="387"/>
      <c r="AC214" s="387"/>
      <c r="AD214" s="387"/>
      <c r="AE214" s="387"/>
      <c r="AF214" s="390"/>
      <c r="AG214" s="390"/>
      <c r="AH214" s="390"/>
      <c r="AI214" s="390"/>
      <c r="AJ214" s="390"/>
      <c r="AK214" s="390"/>
      <c r="AL214" s="390"/>
      <c r="AM214" s="390"/>
      <c r="AN214" s="390"/>
      <c r="AO214" s="390"/>
      <c r="AP214" s="390"/>
      <c r="AQ214" s="390"/>
      <c r="AR214" s="390"/>
      <c r="AS214" s="390"/>
      <c r="AT214" s="390"/>
      <c r="AU214" s="390"/>
      <c r="AV214" s="390"/>
      <c r="AW214" s="390"/>
      <c r="AX214" s="390"/>
      <c r="AY214" s="390"/>
      <c r="AZ214" s="390"/>
      <c r="BA214" s="390"/>
      <c r="BB214" s="390"/>
      <c r="BC214" s="390"/>
      <c r="BD214" s="390"/>
      <c r="BE214" s="390"/>
      <c r="BF214" s="390"/>
      <c r="BG214" s="390"/>
      <c r="BH214" s="390"/>
      <c r="BI214" s="390"/>
      <c r="BJ214" s="390"/>
      <c r="BK214" s="390"/>
      <c r="BL214" s="390"/>
      <c r="BM214" s="390"/>
      <c r="BN214" s="390"/>
    </row>
    <row r="215" spans="1:66" s="395" customFormat="1" x14ac:dyDescent="0.2">
      <c r="A215" s="449"/>
      <c r="B215" s="449"/>
      <c r="C215" s="449"/>
      <c r="D215" s="391"/>
      <c r="E215" s="449"/>
      <c r="F215" s="391"/>
      <c r="G215" s="391"/>
      <c r="H215" s="391"/>
      <c r="I215" s="391"/>
      <c r="J215" s="391"/>
      <c r="K215" s="391"/>
      <c r="L215" s="391"/>
      <c r="M215" s="388"/>
      <c r="N215" s="388"/>
      <c r="O215" s="388"/>
      <c r="P215" s="388"/>
      <c r="Q215" s="388"/>
      <c r="R215" s="388"/>
      <c r="S215" s="389"/>
      <c r="T215" s="389"/>
      <c r="U215" s="389"/>
      <c r="V215" s="394"/>
      <c r="W215" s="394"/>
      <c r="X215" s="387"/>
      <c r="Y215" s="387"/>
      <c r="Z215" s="387"/>
      <c r="AA215" s="387"/>
      <c r="AB215" s="387"/>
      <c r="AC215" s="387"/>
      <c r="AD215" s="387"/>
      <c r="AE215" s="387"/>
      <c r="AF215" s="390"/>
      <c r="AG215" s="390"/>
      <c r="AH215" s="390"/>
      <c r="AI215" s="390"/>
      <c r="AJ215" s="390"/>
      <c r="AK215" s="390"/>
      <c r="AL215" s="390"/>
      <c r="AM215" s="390"/>
      <c r="AN215" s="390"/>
      <c r="AO215" s="390"/>
      <c r="AP215" s="390"/>
      <c r="AQ215" s="390"/>
      <c r="AR215" s="390"/>
      <c r="AS215" s="390"/>
      <c r="AT215" s="390"/>
      <c r="AU215" s="390"/>
      <c r="AV215" s="390"/>
      <c r="AW215" s="390"/>
      <c r="AX215" s="390"/>
      <c r="AY215" s="390"/>
      <c r="AZ215" s="390"/>
      <c r="BA215" s="390"/>
      <c r="BB215" s="390"/>
      <c r="BC215" s="390"/>
      <c r="BD215" s="390"/>
      <c r="BE215" s="390"/>
      <c r="BF215" s="390"/>
      <c r="BG215" s="390"/>
      <c r="BH215" s="390"/>
      <c r="BI215" s="390"/>
      <c r="BJ215" s="390"/>
      <c r="BK215" s="390"/>
      <c r="BL215" s="390"/>
      <c r="BM215" s="390"/>
      <c r="BN215" s="390"/>
    </row>
    <row r="216" spans="1:66" s="395" customFormat="1" x14ac:dyDescent="0.2">
      <c r="A216" s="449"/>
      <c r="B216" s="449"/>
      <c r="C216" s="449"/>
      <c r="D216" s="391"/>
      <c r="E216" s="449"/>
      <c r="F216" s="391"/>
      <c r="G216" s="391"/>
      <c r="H216" s="391"/>
      <c r="I216" s="391"/>
      <c r="J216" s="391"/>
      <c r="K216" s="391"/>
      <c r="L216" s="391"/>
      <c r="M216" s="388"/>
      <c r="N216" s="388"/>
      <c r="O216" s="388"/>
      <c r="P216" s="388"/>
      <c r="Q216" s="388"/>
      <c r="R216" s="388"/>
      <c r="S216" s="389"/>
      <c r="T216" s="389"/>
      <c r="U216" s="389"/>
      <c r="V216" s="394"/>
      <c r="W216" s="394"/>
      <c r="X216" s="387"/>
      <c r="Y216" s="387"/>
      <c r="Z216" s="387"/>
      <c r="AA216" s="387"/>
      <c r="AB216" s="387"/>
      <c r="AC216" s="387"/>
      <c r="AD216" s="387"/>
      <c r="AE216" s="387"/>
      <c r="AF216" s="390"/>
      <c r="AG216" s="390"/>
      <c r="AH216" s="390"/>
      <c r="AI216" s="390"/>
      <c r="AJ216" s="390"/>
      <c r="AK216" s="390"/>
      <c r="AL216" s="390"/>
      <c r="AM216" s="390"/>
      <c r="AN216" s="390"/>
      <c r="AO216" s="390"/>
      <c r="AP216" s="390"/>
      <c r="AQ216" s="390"/>
      <c r="AR216" s="390"/>
      <c r="AS216" s="390"/>
      <c r="AT216" s="390"/>
      <c r="AU216" s="390"/>
      <c r="AV216" s="390"/>
      <c r="AW216" s="390"/>
      <c r="AX216" s="390"/>
      <c r="AY216" s="390"/>
      <c r="AZ216" s="390"/>
      <c r="BA216" s="390"/>
      <c r="BB216" s="390"/>
      <c r="BC216" s="390"/>
      <c r="BD216" s="390"/>
      <c r="BE216" s="390"/>
      <c r="BF216" s="390"/>
      <c r="BG216" s="390"/>
      <c r="BH216" s="390"/>
      <c r="BI216" s="390"/>
      <c r="BJ216" s="390"/>
      <c r="BK216" s="390"/>
      <c r="BL216" s="390"/>
      <c r="BM216" s="390"/>
      <c r="BN216" s="390"/>
    </row>
    <row r="217" spans="1:66" s="395" customFormat="1" x14ac:dyDescent="0.2">
      <c r="A217" s="449"/>
      <c r="B217" s="449"/>
      <c r="C217" s="449"/>
      <c r="D217" s="391"/>
      <c r="E217" s="449"/>
      <c r="F217" s="391"/>
      <c r="G217" s="391"/>
      <c r="H217" s="391"/>
      <c r="I217" s="391"/>
      <c r="J217" s="391"/>
      <c r="K217" s="391"/>
      <c r="L217" s="391"/>
      <c r="M217" s="388"/>
      <c r="N217" s="388"/>
      <c r="O217" s="388"/>
      <c r="P217" s="388"/>
      <c r="Q217" s="388"/>
      <c r="R217" s="388"/>
      <c r="S217" s="389"/>
      <c r="T217" s="389"/>
      <c r="U217" s="389"/>
      <c r="V217" s="394"/>
      <c r="W217" s="394"/>
      <c r="X217" s="387"/>
      <c r="Y217" s="387"/>
      <c r="Z217" s="387"/>
      <c r="AA217" s="387"/>
      <c r="AB217" s="387"/>
      <c r="AC217" s="387"/>
      <c r="AD217" s="387"/>
      <c r="AE217" s="387"/>
      <c r="AF217" s="390"/>
      <c r="AG217" s="390"/>
      <c r="AH217" s="390"/>
      <c r="AI217" s="390"/>
      <c r="AJ217" s="390"/>
      <c r="AK217" s="390"/>
      <c r="AL217" s="390"/>
      <c r="AM217" s="390"/>
      <c r="AN217" s="390"/>
      <c r="AO217" s="390"/>
      <c r="AP217" s="390"/>
      <c r="AQ217" s="390"/>
      <c r="AR217" s="390"/>
      <c r="AS217" s="390"/>
      <c r="AT217" s="390"/>
      <c r="AU217" s="390"/>
      <c r="AV217" s="390"/>
      <c r="AW217" s="390"/>
      <c r="AX217" s="390"/>
      <c r="AY217" s="390"/>
      <c r="AZ217" s="390"/>
      <c r="BA217" s="390"/>
      <c r="BB217" s="390"/>
      <c r="BC217" s="390"/>
      <c r="BD217" s="390"/>
      <c r="BE217" s="390"/>
      <c r="BF217" s="390"/>
      <c r="BG217" s="390"/>
      <c r="BH217" s="390"/>
      <c r="BI217" s="390"/>
      <c r="BJ217" s="390"/>
      <c r="BK217" s="390"/>
      <c r="BL217" s="390"/>
      <c r="BM217" s="390"/>
      <c r="BN217" s="390"/>
    </row>
    <row r="218" spans="1:66" s="395" customFormat="1" x14ac:dyDescent="0.2">
      <c r="A218" s="449"/>
      <c r="B218" s="449"/>
      <c r="C218" s="449"/>
      <c r="D218" s="391"/>
      <c r="E218" s="449"/>
      <c r="F218" s="391"/>
      <c r="G218" s="391"/>
      <c r="H218" s="391"/>
      <c r="I218" s="391"/>
      <c r="J218" s="391"/>
      <c r="K218" s="391"/>
      <c r="L218" s="391"/>
      <c r="M218" s="388"/>
      <c r="N218" s="388"/>
      <c r="O218" s="388"/>
      <c r="P218" s="388"/>
      <c r="Q218" s="388"/>
      <c r="R218" s="388"/>
      <c r="S218" s="389"/>
      <c r="T218" s="389"/>
      <c r="U218" s="389"/>
      <c r="V218" s="394"/>
      <c r="W218" s="394"/>
      <c r="X218" s="387"/>
      <c r="Y218" s="387"/>
      <c r="Z218" s="387"/>
      <c r="AA218" s="387"/>
      <c r="AB218" s="387"/>
      <c r="AC218" s="387"/>
      <c r="AD218" s="387"/>
      <c r="AE218" s="387"/>
      <c r="AF218" s="390"/>
      <c r="AG218" s="390"/>
      <c r="AH218" s="390"/>
      <c r="AI218" s="390"/>
      <c r="AJ218" s="390"/>
      <c r="AK218" s="390"/>
      <c r="AL218" s="390"/>
      <c r="AM218" s="390"/>
      <c r="AN218" s="390"/>
      <c r="AO218" s="390"/>
      <c r="AP218" s="390"/>
      <c r="AQ218" s="390"/>
      <c r="AR218" s="390"/>
      <c r="AS218" s="390"/>
      <c r="AT218" s="390"/>
      <c r="AU218" s="390"/>
      <c r="AV218" s="390"/>
      <c r="AW218" s="390"/>
      <c r="AX218" s="390"/>
      <c r="AY218" s="390"/>
      <c r="AZ218" s="390"/>
      <c r="BA218" s="390"/>
      <c r="BB218" s="390"/>
      <c r="BC218" s="390"/>
      <c r="BD218" s="390"/>
      <c r="BE218" s="390"/>
      <c r="BF218" s="390"/>
      <c r="BG218" s="390"/>
      <c r="BH218" s="390"/>
      <c r="BI218" s="390"/>
      <c r="BJ218" s="390"/>
      <c r="BK218" s="390"/>
      <c r="BL218" s="390"/>
      <c r="BM218" s="390"/>
      <c r="BN218" s="390"/>
    </row>
    <row r="219" spans="1:66" s="395" customFormat="1" x14ac:dyDescent="0.2">
      <c r="A219" s="449"/>
      <c r="B219" s="449"/>
      <c r="C219" s="449"/>
      <c r="D219" s="391"/>
      <c r="E219" s="449"/>
      <c r="F219" s="391"/>
      <c r="G219" s="391"/>
      <c r="H219" s="391"/>
      <c r="I219" s="391"/>
      <c r="J219" s="391"/>
      <c r="K219" s="391"/>
      <c r="L219" s="391"/>
      <c r="M219" s="388"/>
      <c r="N219" s="388"/>
      <c r="O219" s="388"/>
      <c r="P219" s="388"/>
      <c r="Q219" s="388"/>
      <c r="R219" s="388"/>
      <c r="S219" s="389"/>
      <c r="T219" s="389"/>
      <c r="U219" s="389"/>
      <c r="V219" s="394"/>
      <c r="W219" s="394"/>
      <c r="X219" s="387"/>
      <c r="Y219" s="387"/>
      <c r="Z219" s="387"/>
      <c r="AA219" s="387"/>
      <c r="AB219" s="387"/>
      <c r="AC219" s="387"/>
      <c r="AD219" s="387"/>
      <c r="AE219" s="387"/>
      <c r="AF219" s="390"/>
      <c r="AG219" s="390"/>
      <c r="AH219" s="390"/>
      <c r="AI219" s="390"/>
      <c r="AJ219" s="390"/>
      <c r="AK219" s="390"/>
      <c r="AL219" s="390"/>
      <c r="AM219" s="390"/>
      <c r="AN219" s="390"/>
      <c r="AO219" s="390"/>
      <c r="AP219" s="390"/>
      <c r="AQ219" s="390"/>
      <c r="AR219" s="390"/>
      <c r="AS219" s="390"/>
      <c r="AT219" s="390"/>
      <c r="AU219" s="390"/>
      <c r="AV219" s="390"/>
      <c r="AW219" s="390"/>
      <c r="AX219" s="390"/>
      <c r="AY219" s="390"/>
      <c r="AZ219" s="390"/>
      <c r="BA219" s="390"/>
      <c r="BB219" s="390"/>
      <c r="BC219" s="390"/>
      <c r="BD219" s="390"/>
      <c r="BE219" s="390"/>
      <c r="BF219" s="390"/>
      <c r="BG219" s="390"/>
      <c r="BH219" s="390"/>
      <c r="BI219" s="390"/>
      <c r="BJ219" s="390"/>
      <c r="BK219" s="390"/>
      <c r="BL219" s="390"/>
      <c r="BM219" s="390"/>
      <c r="BN219" s="390"/>
    </row>
    <row r="220" spans="1:66" s="395" customFormat="1" x14ac:dyDescent="0.2">
      <c r="A220" s="449"/>
      <c r="B220" s="449"/>
      <c r="C220" s="449"/>
      <c r="D220" s="391"/>
      <c r="E220" s="449"/>
      <c r="F220" s="391"/>
      <c r="G220" s="391"/>
      <c r="H220" s="391"/>
      <c r="I220" s="391"/>
      <c r="J220" s="391"/>
      <c r="K220" s="391"/>
      <c r="L220" s="391"/>
      <c r="M220" s="388"/>
      <c r="N220" s="388"/>
      <c r="O220" s="388"/>
      <c r="P220" s="388"/>
      <c r="Q220" s="388"/>
      <c r="R220" s="388"/>
      <c r="S220" s="389"/>
      <c r="T220" s="389"/>
      <c r="U220" s="389"/>
      <c r="V220" s="394"/>
      <c r="W220" s="394"/>
      <c r="X220" s="387"/>
      <c r="Y220" s="387"/>
      <c r="Z220" s="387"/>
      <c r="AA220" s="387"/>
      <c r="AB220" s="387"/>
      <c r="AC220" s="387"/>
      <c r="AD220" s="387"/>
      <c r="AE220" s="387"/>
      <c r="AF220" s="390"/>
      <c r="AG220" s="390"/>
      <c r="AH220" s="390"/>
      <c r="AI220" s="390"/>
      <c r="AJ220" s="390"/>
      <c r="AK220" s="390"/>
      <c r="AL220" s="390"/>
      <c r="AM220" s="390"/>
      <c r="AN220" s="390"/>
      <c r="AO220" s="390"/>
      <c r="AP220" s="390"/>
      <c r="AQ220" s="390"/>
      <c r="AR220" s="390"/>
      <c r="AS220" s="390"/>
      <c r="AT220" s="390"/>
      <c r="AU220" s="390"/>
      <c r="AV220" s="390"/>
      <c r="AW220" s="390"/>
      <c r="AX220" s="390"/>
      <c r="AY220" s="390"/>
      <c r="AZ220" s="390"/>
      <c r="BA220" s="390"/>
      <c r="BB220" s="390"/>
      <c r="BC220" s="390"/>
      <c r="BD220" s="390"/>
      <c r="BE220" s="390"/>
      <c r="BF220" s="390"/>
      <c r="BG220" s="390"/>
      <c r="BH220" s="390"/>
      <c r="BI220" s="390"/>
      <c r="BJ220" s="390"/>
      <c r="BK220" s="390"/>
      <c r="BL220" s="390"/>
      <c r="BM220" s="390"/>
      <c r="BN220" s="390"/>
    </row>
    <row r="221" spans="1:66" s="395" customFormat="1" x14ac:dyDescent="0.2">
      <c r="A221" s="449"/>
      <c r="B221" s="449"/>
      <c r="C221" s="449"/>
      <c r="D221" s="391"/>
      <c r="E221" s="449"/>
      <c r="F221" s="391"/>
      <c r="G221" s="391"/>
      <c r="H221" s="391"/>
      <c r="I221" s="391"/>
      <c r="J221" s="391"/>
      <c r="K221" s="391"/>
      <c r="L221" s="391"/>
      <c r="M221" s="388"/>
      <c r="N221" s="388"/>
      <c r="O221" s="388"/>
      <c r="P221" s="388"/>
      <c r="Q221" s="388"/>
      <c r="R221" s="388"/>
      <c r="S221" s="389"/>
      <c r="T221" s="389"/>
      <c r="U221" s="389"/>
      <c r="V221" s="394"/>
      <c r="W221" s="394"/>
      <c r="X221" s="387"/>
      <c r="Y221" s="387"/>
      <c r="Z221" s="387"/>
      <c r="AA221" s="387"/>
      <c r="AB221" s="387"/>
      <c r="AC221" s="387"/>
      <c r="AD221" s="387"/>
      <c r="AE221" s="387"/>
      <c r="AF221" s="390"/>
      <c r="AG221" s="390"/>
      <c r="AH221" s="390"/>
      <c r="AI221" s="390"/>
      <c r="AJ221" s="390"/>
      <c r="AK221" s="390"/>
      <c r="AL221" s="390"/>
      <c r="AM221" s="390"/>
      <c r="AN221" s="390"/>
      <c r="AO221" s="390"/>
      <c r="AP221" s="390"/>
      <c r="AQ221" s="390"/>
      <c r="AR221" s="390"/>
      <c r="AS221" s="390"/>
      <c r="AT221" s="390"/>
      <c r="AU221" s="390"/>
      <c r="AV221" s="390"/>
      <c r="AW221" s="390"/>
      <c r="AX221" s="390"/>
      <c r="AY221" s="390"/>
      <c r="AZ221" s="390"/>
      <c r="BA221" s="390"/>
      <c r="BB221" s="390"/>
      <c r="BC221" s="390"/>
      <c r="BD221" s="390"/>
      <c r="BE221" s="390"/>
      <c r="BF221" s="390"/>
      <c r="BG221" s="390"/>
      <c r="BH221" s="390"/>
      <c r="BI221" s="390"/>
      <c r="BJ221" s="390"/>
      <c r="BK221" s="390"/>
      <c r="BL221" s="390"/>
      <c r="BM221" s="390"/>
      <c r="BN221" s="390"/>
    </row>
    <row r="222" spans="1:66" s="395" customFormat="1" x14ac:dyDescent="0.2">
      <c r="A222" s="449"/>
      <c r="B222" s="449"/>
      <c r="C222" s="449"/>
      <c r="D222" s="391"/>
      <c r="E222" s="449"/>
      <c r="F222" s="391"/>
      <c r="G222" s="391"/>
      <c r="H222" s="391"/>
      <c r="I222" s="391"/>
      <c r="J222" s="391"/>
      <c r="K222" s="391"/>
      <c r="L222" s="391"/>
      <c r="M222" s="388"/>
      <c r="N222" s="388"/>
      <c r="O222" s="388"/>
      <c r="P222" s="388"/>
      <c r="Q222" s="388"/>
      <c r="R222" s="388"/>
      <c r="S222" s="389"/>
      <c r="T222" s="389"/>
      <c r="U222" s="389"/>
      <c r="V222" s="394"/>
      <c r="W222" s="394"/>
      <c r="X222" s="387"/>
      <c r="Y222" s="387"/>
      <c r="Z222" s="387"/>
      <c r="AA222" s="387"/>
      <c r="AB222" s="387"/>
      <c r="AC222" s="387"/>
      <c r="AD222" s="387"/>
      <c r="AE222" s="387"/>
      <c r="AF222" s="390"/>
      <c r="AG222" s="390"/>
      <c r="AH222" s="390"/>
      <c r="AI222" s="390"/>
      <c r="AJ222" s="390"/>
      <c r="AK222" s="390"/>
      <c r="AL222" s="390"/>
      <c r="AM222" s="390"/>
      <c r="AN222" s="390"/>
      <c r="AO222" s="390"/>
      <c r="AP222" s="390"/>
      <c r="AQ222" s="390"/>
      <c r="AR222" s="390"/>
      <c r="AS222" s="390"/>
      <c r="AT222" s="390"/>
      <c r="AU222" s="390"/>
      <c r="AV222" s="390"/>
      <c r="AW222" s="390"/>
      <c r="AX222" s="390"/>
      <c r="AY222" s="390"/>
      <c r="AZ222" s="390"/>
      <c r="BA222" s="390"/>
      <c r="BB222" s="390"/>
      <c r="BC222" s="390"/>
      <c r="BD222" s="390"/>
      <c r="BE222" s="390"/>
      <c r="BF222" s="390"/>
      <c r="BG222" s="390"/>
      <c r="BH222" s="390"/>
      <c r="BI222" s="390"/>
      <c r="BJ222" s="390"/>
      <c r="BK222" s="390"/>
      <c r="BL222" s="390"/>
      <c r="BM222" s="390"/>
      <c r="BN222" s="390"/>
    </row>
    <row r="223" spans="1:66" s="395" customFormat="1" x14ac:dyDescent="0.2">
      <c r="A223" s="449"/>
      <c r="B223" s="449"/>
      <c r="C223" s="449"/>
      <c r="D223" s="391"/>
      <c r="E223" s="449"/>
      <c r="F223" s="391"/>
      <c r="G223" s="391"/>
      <c r="H223" s="391"/>
      <c r="I223" s="391"/>
      <c r="J223" s="391"/>
      <c r="K223" s="391"/>
      <c r="L223" s="391"/>
      <c r="M223" s="388"/>
      <c r="N223" s="388"/>
      <c r="O223" s="388"/>
      <c r="P223" s="388"/>
      <c r="Q223" s="388"/>
      <c r="R223" s="388"/>
      <c r="S223" s="389"/>
      <c r="T223" s="389"/>
      <c r="U223" s="389"/>
      <c r="V223" s="394"/>
      <c r="W223" s="394"/>
      <c r="X223" s="387"/>
      <c r="Y223" s="387"/>
      <c r="Z223" s="387"/>
      <c r="AA223" s="387"/>
      <c r="AB223" s="387"/>
      <c r="AC223" s="387"/>
      <c r="AD223" s="387"/>
      <c r="AE223" s="387"/>
      <c r="AF223" s="390"/>
      <c r="AG223" s="390"/>
      <c r="AH223" s="390"/>
      <c r="AI223" s="390"/>
      <c r="AJ223" s="390"/>
      <c r="AK223" s="390"/>
      <c r="AL223" s="390"/>
      <c r="AM223" s="390"/>
      <c r="AN223" s="390"/>
      <c r="AO223" s="390"/>
      <c r="AP223" s="390"/>
      <c r="AQ223" s="390"/>
      <c r="AR223" s="390"/>
      <c r="AS223" s="390"/>
      <c r="AT223" s="390"/>
      <c r="AU223" s="390"/>
      <c r="AV223" s="390"/>
      <c r="AW223" s="390"/>
      <c r="AX223" s="390"/>
      <c r="AY223" s="390"/>
      <c r="AZ223" s="390"/>
      <c r="BA223" s="390"/>
      <c r="BB223" s="390"/>
      <c r="BC223" s="390"/>
      <c r="BD223" s="390"/>
      <c r="BE223" s="390"/>
      <c r="BF223" s="390"/>
      <c r="BG223" s="390"/>
      <c r="BH223" s="390"/>
      <c r="BI223" s="390"/>
      <c r="BJ223" s="390"/>
      <c r="BK223" s="390"/>
      <c r="BL223" s="390"/>
      <c r="BM223" s="390"/>
      <c r="BN223" s="390"/>
    </row>
    <row r="224" spans="1:66" s="395" customFormat="1" x14ac:dyDescent="0.2">
      <c r="A224" s="449"/>
      <c r="B224" s="449"/>
      <c r="C224" s="449"/>
      <c r="D224" s="391"/>
      <c r="E224" s="449"/>
      <c r="F224" s="391"/>
      <c r="G224" s="391"/>
      <c r="H224" s="391"/>
      <c r="I224" s="391"/>
      <c r="J224" s="391"/>
      <c r="K224" s="391"/>
      <c r="L224" s="391"/>
      <c r="M224" s="388"/>
      <c r="N224" s="388"/>
      <c r="O224" s="388"/>
      <c r="P224" s="388"/>
      <c r="Q224" s="388"/>
      <c r="R224" s="388"/>
      <c r="S224" s="389"/>
      <c r="T224" s="389"/>
      <c r="U224" s="389"/>
      <c r="V224" s="394"/>
      <c r="W224" s="394"/>
      <c r="X224" s="387"/>
      <c r="Y224" s="387"/>
      <c r="Z224" s="387"/>
      <c r="AA224" s="387"/>
      <c r="AB224" s="387"/>
      <c r="AC224" s="387"/>
      <c r="AD224" s="387"/>
      <c r="AE224" s="387"/>
      <c r="AF224" s="390"/>
      <c r="AG224" s="390"/>
      <c r="AH224" s="390"/>
      <c r="AI224" s="390"/>
      <c r="AJ224" s="390"/>
      <c r="AK224" s="390"/>
      <c r="AL224" s="390"/>
      <c r="AM224" s="390"/>
      <c r="AN224" s="390"/>
      <c r="AO224" s="390"/>
      <c r="AP224" s="390"/>
      <c r="AQ224" s="390"/>
      <c r="AR224" s="390"/>
      <c r="AS224" s="390"/>
      <c r="AT224" s="390"/>
      <c r="AU224" s="390"/>
      <c r="AV224" s="390"/>
      <c r="AW224" s="390"/>
      <c r="AX224" s="390"/>
      <c r="AY224" s="390"/>
      <c r="AZ224" s="390"/>
      <c r="BA224" s="390"/>
      <c r="BB224" s="390"/>
      <c r="BC224" s="390"/>
      <c r="BD224" s="390"/>
      <c r="BE224" s="390"/>
      <c r="BF224" s="390"/>
      <c r="BG224" s="390"/>
      <c r="BH224" s="390"/>
      <c r="BI224" s="390"/>
      <c r="BJ224" s="390"/>
      <c r="BK224" s="390"/>
      <c r="BL224" s="390"/>
      <c r="BM224" s="390"/>
      <c r="BN224" s="390"/>
    </row>
    <row r="225" spans="1:66" s="395" customFormat="1" x14ac:dyDescent="0.2">
      <c r="A225" s="449"/>
      <c r="B225" s="449"/>
      <c r="C225" s="449"/>
      <c r="D225" s="391"/>
      <c r="E225" s="449"/>
      <c r="F225" s="391"/>
      <c r="G225" s="391"/>
      <c r="H225" s="391"/>
      <c r="I225" s="391"/>
      <c r="J225" s="391"/>
      <c r="K225" s="391"/>
      <c r="L225" s="391"/>
      <c r="M225" s="388"/>
      <c r="N225" s="388"/>
      <c r="O225" s="388"/>
      <c r="P225" s="388"/>
      <c r="Q225" s="388"/>
      <c r="R225" s="388"/>
      <c r="S225" s="389"/>
      <c r="T225" s="389"/>
      <c r="U225" s="389"/>
      <c r="V225" s="394"/>
      <c r="W225" s="394"/>
      <c r="X225" s="387"/>
      <c r="Y225" s="387"/>
      <c r="Z225" s="387"/>
      <c r="AA225" s="387"/>
      <c r="AB225" s="387"/>
      <c r="AC225" s="387"/>
      <c r="AD225" s="387"/>
      <c r="AE225" s="387"/>
      <c r="AF225" s="390"/>
      <c r="AG225" s="390"/>
      <c r="AH225" s="390"/>
      <c r="AI225" s="390"/>
      <c r="AJ225" s="390"/>
      <c r="AK225" s="390"/>
      <c r="AL225" s="390"/>
      <c r="AM225" s="390"/>
      <c r="AN225" s="390"/>
      <c r="AO225" s="390"/>
      <c r="AP225" s="390"/>
      <c r="AQ225" s="390"/>
      <c r="AR225" s="390"/>
      <c r="AS225" s="390"/>
      <c r="AT225" s="390"/>
      <c r="AU225" s="390"/>
      <c r="AV225" s="390"/>
      <c r="AW225" s="390"/>
      <c r="AX225" s="390"/>
      <c r="AY225" s="390"/>
      <c r="AZ225" s="390"/>
      <c r="BA225" s="390"/>
      <c r="BB225" s="390"/>
      <c r="BC225" s="390"/>
      <c r="BD225" s="390"/>
      <c r="BE225" s="390"/>
      <c r="BF225" s="390"/>
      <c r="BG225" s="390"/>
      <c r="BH225" s="390"/>
      <c r="BI225" s="390"/>
      <c r="BJ225" s="390"/>
      <c r="BK225" s="390"/>
      <c r="BL225" s="390"/>
      <c r="BM225" s="390"/>
      <c r="BN225" s="390"/>
    </row>
    <row r="226" spans="1:66" s="395" customFormat="1" x14ac:dyDescent="0.2">
      <c r="A226" s="449"/>
      <c r="B226" s="449"/>
      <c r="C226" s="449"/>
      <c r="D226" s="391"/>
      <c r="E226" s="449"/>
      <c r="F226" s="391"/>
      <c r="G226" s="391"/>
      <c r="H226" s="391"/>
      <c r="I226" s="391"/>
      <c r="J226" s="391"/>
      <c r="K226" s="391"/>
      <c r="L226" s="391"/>
      <c r="M226" s="388"/>
      <c r="N226" s="388"/>
      <c r="O226" s="388"/>
      <c r="P226" s="388"/>
      <c r="Q226" s="388"/>
      <c r="R226" s="388"/>
      <c r="S226" s="389"/>
      <c r="T226" s="389"/>
      <c r="U226" s="389"/>
      <c r="V226" s="394"/>
      <c r="W226" s="394"/>
      <c r="X226" s="387"/>
      <c r="Y226" s="387"/>
      <c r="Z226" s="387"/>
      <c r="AA226" s="387"/>
      <c r="AB226" s="387"/>
      <c r="AC226" s="387"/>
      <c r="AD226" s="387"/>
      <c r="AE226" s="387"/>
      <c r="AF226" s="390"/>
      <c r="AG226" s="390"/>
      <c r="AH226" s="390"/>
      <c r="AI226" s="390"/>
      <c r="AJ226" s="390"/>
      <c r="AK226" s="390"/>
      <c r="AL226" s="390"/>
      <c r="AM226" s="390"/>
      <c r="AN226" s="390"/>
      <c r="AO226" s="390"/>
      <c r="AP226" s="390"/>
      <c r="AQ226" s="390"/>
      <c r="AR226" s="390"/>
      <c r="AS226" s="390"/>
      <c r="AT226" s="390"/>
      <c r="AU226" s="390"/>
      <c r="AV226" s="390"/>
      <c r="AW226" s="390"/>
      <c r="AX226" s="390"/>
      <c r="AY226" s="390"/>
      <c r="AZ226" s="390"/>
      <c r="BA226" s="390"/>
      <c r="BB226" s="390"/>
      <c r="BC226" s="390"/>
      <c r="BD226" s="390"/>
      <c r="BE226" s="390"/>
      <c r="BF226" s="390"/>
      <c r="BG226" s="390"/>
      <c r="BH226" s="390"/>
      <c r="BI226" s="390"/>
      <c r="BJ226" s="390"/>
      <c r="BK226" s="390"/>
      <c r="BL226" s="390"/>
      <c r="BM226" s="390"/>
      <c r="BN226" s="390"/>
    </row>
    <row r="227" spans="1:66" s="395" customFormat="1" x14ac:dyDescent="0.2">
      <c r="A227" s="449"/>
      <c r="B227" s="449"/>
      <c r="C227" s="449"/>
      <c r="D227" s="391"/>
      <c r="E227" s="449"/>
      <c r="F227" s="391"/>
      <c r="G227" s="391"/>
      <c r="H227" s="391"/>
      <c r="I227" s="391"/>
      <c r="J227" s="391"/>
      <c r="K227" s="391"/>
      <c r="L227" s="391"/>
      <c r="M227" s="388"/>
      <c r="N227" s="388"/>
      <c r="O227" s="388"/>
      <c r="P227" s="388"/>
      <c r="Q227" s="388"/>
      <c r="R227" s="388"/>
      <c r="S227" s="389"/>
      <c r="T227" s="389"/>
      <c r="U227" s="389"/>
      <c r="V227" s="394"/>
      <c r="W227" s="394"/>
      <c r="X227" s="387"/>
      <c r="Y227" s="387"/>
      <c r="Z227" s="387"/>
      <c r="AA227" s="387"/>
      <c r="AB227" s="387"/>
      <c r="AC227" s="387"/>
      <c r="AD227" s="387"/>
      <c r="AE227" s="387"/>
      <c r="AF227" s="390"/>
      <c r="AG227" s="390"/>
      <c r="AH227" s="390"/>
      <c r="AI227" s="390"/>
      <c r="AJ227" s="390"/>
      <c r="AK227" s="390"/>
      <c r="AL227" s="390"/>
      <c r="AM227" s="390"/>
      <c r="AN227" s="390"/>
      <c r="AO227" s="390"/>
      <c r="AP227" s="390"/>
      <c r="AQ227" s="390"/>
      <c r="AR227" s="390"/>
      <c r="AS227" s="390"/>
      <c r="AT227" s="390"/>
      <c r="AU227" s="390"/>
      <c r="AV227" s="390"/>
      <c r="AW227" s="390"/>
      <c r="AX227" s="390"/>
      <c r="AY227" s="390"/>
      <c r="AZ227" s="390"/>
      <c r="BA227" s="390"/>
      <c r="BB227" s="390"/>
      <c r="BC227" s="390"/>
      <c r="BD227" s="390"/>
      <c r="BE227" s="390"/>
      <c r="BF227" s="390"/>
      <c r="BG227" s="390"/>
      <c r="BH227" s="390"/>
      <c r="BI227" s="390"/>
      <c r="BJ227" s="390"/>
      <c r="BK227" s="390"/>
      <c r="BL227" s="390"/>
      <c r="BM227" s="390"/>
      <c r="BN227" s="390"/>
    </row>
    <row r="228" spans="1:66" s="395" customFormat="1" x14ac:dyDescent="0.2">
      <c r="A228" s="449"/>
      <c r="B228" s="449"/>
      <c r="C228" s="449"/>
      <c r="D228" s="391"/>
      <c r="E228" s="449"/>
      <c r="F228" s="391"/>
      <c r="G228" s="391"/>
      <c r="H228" s="391"/>
      <c r="I228" s="391"/>
      <c r="J228" s="391"/>
      <c r="K228" s="391"/>
      <c r="L228" s="391"/>
      <c r="M228" s="388"/>
      <c r="N228" s="388"/>
      <c r="O228" s="388"/>
      <c r="P228" s="388"/>
      <c r="Q228" s="388"/>
      <c r="R228" s="388"/>
      <c r="S228" s="389"/>
      <c r="T228" s="389"/>
      <c r="U228" s="389"/>
      <c r="V228" s="394"/>
      <c r="W228" s="394"/>
      <c r="X228" s="387"/>
      <c r="Y228" s="387"/>
      <c r="Z228" s="387"/>
      <c r="AA228" s="387"/>
      <c r="AB228" s="387"/>
      <c r="AC228" s="387"/>
      <c r="AD228" s="387"/>
      <c r="AE228" s="387"/>
      <c r="AF228" s="390"/>
      <c r="AG228" s="390"/>
      <c r="AH228" s="390"/>
      <c r="AI228" s="390"/>
      <c r="AJ228" s="390"/>
      <c r="AK228" s="390"/>
      <c r="AL228" s="390"/>
      <c r="AM228" s="390"/>
      <c r="AN228" s="390"/>
      <c r="AO228" s="390"/>
      <c r="AP228" s="390"/>
      <c r="AQ228" s="390"/>
      <c r="AR228" s="390"/>
      <c r="AS228" s="390"/>
      <c r="AT228" s="390"/>
      <c r="AU228" s="390"/>
      <c r="AV228" s="390"/>
      <c r="AW228" s="390"/>
      <c r="AX228" s="390"/>
      <c r="AY228" s="390"/>
      <c r="AZ228" s="390"/>
      <c r="BA228" s="390"/>
      <c r="BB228" s="390"/>
      <c r="BC228" s="390"/>
      <c r="BD228" s="390"/>
      <c r="BE228" s="390"/>
      <c r="BF228" s="390"/>
      <c r="BG228" s="390"/>
      <c r="BH228" s="390"/>
      <c r="BI228" s="390"/>
      <c r="BJ228" s="390"/>
      <c r="BK228" s="390"/>
      <c r="BL228" s="390"/>
      <c r="BM228" s="390"/>
      <c r="BN228" s="390"/>
    </row>
    <row r="229" spans="1:66" s="395" customFormat="1" x14ac:dyDescent="0.2">
      <c r="A229" s="449"/>
      <c r="B229" s="449"/>
      <c r="C229" s="449"/>
      <c r="D229" s="391"/>
      <c r="E229" s="449"/>
      <c r="F229" s="391"/>
      <c r="G229" s="391"/>
      <c r="H229" s="391"/>
      <c r="I229" s="391"/>
      <c r="J229" s="391"/>
      <c r="K229" s="391"/>
      <c r="L229" s="391"/>
      <c r="M229" s="388"/>
      <c r="N229" s="388"/>
      <c r="O229" s="388"/>
      <c r="P229" s="388"/>
      <c r="Q229" s="388"/>
      <c r="R229" s="388"/>
      <c r="S229" s="389"/>
      <c r="T229" s="389"/>
      <c r="U229" s="389"/>
      <c r="V229" s="394"/>
      <c r="W229" s="394"/>
      <c r="X229" s="387"/>
      <c r="Y229" s="387"/>
      <c r="Z229" s="387"/>
      <c r="AA229" s="387"/>
      <c r="AB229" s="387"/>
      <c r="AC229" s="387"/>
      <c r="AD229" s="387"/>
      <c r="AE229" s="387"/>
      <c r="AF229" s="390"/>
      <c r="AG229" s="390"/>
      <c r="AH229" s="390"/>
      <c r="AI229" s="390"/>
      <c r="AJ229" s="390"/>
      <c r="AK229" s="390"/>
      <c r="AL229" s="390"/>
      <c r="AM229" s="390"/>
      <c r="AN229" s="390"/>
      <c r="AO229" s="390"/>
      <c r="AP229" s="390"/>
      <c r="AQ229" s="390"/>
      <c r="AR229" s="390"/>
      <c r="AS229" s="390"/>
      <c r="AT229" s="390"/>
      <c r="AU229" s="390"/>
      <c r="AV229" s="390"/>
      <c r="AW229" s="390"/>
      <c r="AX229" s="390"/>
      <c r="AY229" s="390"/>
      <c r="AZ229" s="390"/>
      <c r="BA229" s="390"/>
      <c r="BB229" s="390"/>
      <c r="BC229" s="390"/>
      <c r="BD229" s="390"/>
      <c r="BE229" s="390"/>
      <c r="BF229" s="390"/>
      <c r="BG229" s="390"/>
      <c r="BH229" s="390"/>
      <c r="BI229" s="390"/>
      <c r="BJ229" s="390"/>
      <c r="BK229" s="390"/>
      <c r="BL229" s="390"/>
      <c r="BM229" s="390"/>
      <c r="BN229" s="390"/>
    </row>
    <row r="230" spans="1:66" s="395" customFormat="1" x14ac:dyDescent="0.2">
      <c r="A230" s="449"/>
      <c r="B230" s="449"/>
      <c r="C230" s="449"/>
      <c r="D230" s="391"/>
      <c r="E230" s="449"/>
      <c r="F230" s="391"/>
      <c r="G230" s="391"/>
      <c r="H230" s="391"/>
      <c r="I230" s="391"/>
      <c r="J230" s="391"/>
      <c r="K230" s="391"/>
      <c r="L230" s="391"/>
      <c r="M230" s="388"/>
      <c r="N230" s="388"/>
      <c r="O230" s="388"/>
      <c r="P230" s="388"/>
      <c r="Q230" s="388"/>
      <c r="R230" s="388"/>
      <c r="S230" s="389"/>
      <c r="T230" s="389"/>
      <c r="U230" s="389"/>
      <c r="V230" s="394"/>
      <c r="W230" s="394"/>
      <c r="X230" s="387"/>
      <c r="Y230" s="387"/>
      <c r="Z230" s="387"/>
      <c r="AA230" s="387"/>
      <c r="AB230" s="387"/>
      <c r="AC230" s="387"/>
      <c r="AD230" s="387"/>
      <c r="AE230" s="387"/>
      <c r="AF230" s="390"/>
      <c r="AG230" s="390"/>
      <c r="AH230" s="390"/>
      <c r="AI230" s="390"/>
      <c r="AJ230" s="390"/>
      <c r="AK230" s="390"/>
      <c r="AL230" s="390"/>
      <c r="AM230" s="390"/>
      <c r="AN230" s="390"/>
      <c r="AO230" s="390"/>
      <c r="AP230" s="390"/>
      <c r="AQ230" s="390"/>
      <c r="AR230" s="390"/>
      <c r="AS230" s="390"/>
      <c r="AT230" s="390"/>
      <c r="AU230" s="390"/>
      <c r="AV230" s="390"/>
      <c r="AW230" s="390"/>
      <c r="AX230" s="390"/>
      <c r="AY230" s="390"/>
      <c r="AZ230" s="390"/>
      <c r="BA230" s="390"/>
      <c r="BB230" s="390"/>
      <c r="BC230" s="390"/>
      <c r="BD230" s="390"/>
      <c r="BE230" s="390"/>
      <c r="BF230" s="390"/>
      <c r="BG230" s="390"/>
      <c r="BH230" s="390"/>
      <c r="BI230" s="390"/>
      <c r="BJ230" s="390"/>
      <c r="BK230" s="390"/>
      <c r="BL230" s="390"/>
      <c r="BM230" s="390"/>
      <c r="BN230" s="390"/>
    </row>
    <row r="231" spans="1:66" s="395" customFormat="1" x14ac:dyDescent="0.2">
      <c r="A231" s="449"/>
      <c r="B231" s="449"/>
      <c r="C231" s="449"/>
      <c r="D231" s="391"/>
      <c r="E231" s="449"/>
      <c r="F231" s="391"/>
      <c r="G231" s="391"/>
      <c r="H231" s="391"/>
      <c r="I231" s="391"/>
      <c r="J231" s="391"/>
      <c r="K231" s="391"/>
      <c r="L231" s="391"/>
      <c r="M231" s="388"/>
      <c r="N231" s="388"/>
      <c r="O231" s="388"/>
      <c r="P231" s="388"/>
      <c r="Q231" s="388"/>
      <c r="R231" s="388"/>
      <c r="S231" s="389"/>
      <c r="T231" s="389"/>
      <c r="U231" s="389"/>
      <c r="V231" s="394"/>
      <c r="W231" s="394"/>
      <c r="X231" s="387"/>
      <c r="Y231" s="387"/>
      <c r="Z231" s="387"/>
      <c r="AA231" s="387"/>
      <c r="AB231" s="387"/>
      <c r="AC231" s="387"/>
      <c r="AD231" s="387"/>
      <c r="AE231" s="387"/>
      <c r="AF231" s="390"/>
      <c r="AG231" s="390"/>
      <c r="AH231" s="390"/>
      <c r="AI231" s="390"/>
      <c r="AJ231" s="390"/>
      <c r="AK231" s="390"/>
      <c r="AL231" s="390"/>
      <c r="AM231" s="390"/>
      <c r="AN231" s="390"/>
      <c r="AO231" s="390"/>
      <c r="AP231" s="390"/>
      <c r="AQ231" s="390"/>
      <c r="AR231" s="390"/>
      <c r="AS231" s="390"/>
      <c r="AT231" s="390"/>
      <c r="AU231" s="390"/>
      <c r="AV231" s="390"/>
      <c r="AW231" s="390"/>
      <c r="AX231" s="390"/>
      <c r="AY231" s="390"/>
      <c r="AZ231" s="390"/>
      <c r="BA231" s="390"/>
      <c r="BB231" s="390"/>
      <c r="BC231" s="390"/>
      <c r="BD231" s="390"/>
      <c r="BE231" s="390"/>
      <c r="BF231" s="390"/>
      <c r="BG231" s="390"/>
      <c r="BH231" s="390"/>
      <c r="BI231" s="390"/>
      <c r="BJ231" s="390"/>
      <c r="BK231" s="390"/>
      <c r="BL231" s="390"/>
      <c r="BM231" s="390"/>
      <c r="BN231" s="390"/>
    </row>
    <row r="232" spans="1:66" s="395" customFormat="1" x14ac:dyDescent="0.2">
      <c r="A232" s="449"/>
      <c r="B232" s="449"/>
      <c r="C232" s="449"/>
      <c r="D232" s="391"/>
      <c r="E232" s="449"/>
      <c r="F232" s="391"/>
      <c r="G232" s="391"/>
      <c r="H232" s="391"/>
      <c r="I232" s="391"/>
      <c r="J232" s="391"/>
      <c r="K232" s="391"/>
      <c r="L232" s="391"/>
      <c r="M232" s="388"/>
      <c r="N232" s="388"/>
      <c r="O232" s="388"/>
      <c r="P232" s="388"/>
      <c r="Q232" s="388"/>
      <c r="R232" s="388"/>
      <c r="S232" s="389"/>
      <c r="T232" s="389"/>
      <c r="U232" s="389"/>
      <c r="V232" s="394"/>
      <c r="W232" s="394"/>
      <c r="X232" s="387"/>
      <c r="Y232" s="387"/>
      <c r="Z232" s="387"/>
      <c r="AA232" s="387"/>
      <c r="AB232" s="387"/>
      <c r="AC232" s="387"/>
      <c r="AD232" s="387"/>
      <c r="AE232" s="387"/>
      <c r="AF232" s="390"/>
      <c r="AG232" s="390"/>
      <c r="AH232" s="390"/>
      <c r="AI232" s="390"/>
      <c r="AJ232" s="390"/>
      <c r="AK232" s="390"/>
      <c r="AL232" s="390"/>
      <c r="AM232" s="390"/>
      <c r="AN232" s="390"/>
      <c r="AO232" s="390"/>
      <c r="AP232" s="390"/>
      <c r="AQ232" s="390"/>
      <c r="AR232" s="390"/>
      <c r="AS232" s="390"/>
      <c r="AT232" s="390"/>
      <c r="AU232" s="390"/>
      <c r="AV232" s="390"/>
      <c r="AW232" s="390"/>
      <c r="AX232" s="390"/>
      <c r="AY232" s="390"/>
      <c r="AZ232" s="390"/>
      <c r="BA232" s="390"/>
      <c r="BB232" s="390"/>
      <c r="BC232" s="390"/>
      <c r="BD232" s="390"/>
      <c r="BE232" s="390"/>
      <c r="BF232" s="390"/>
      <c r="BG232" s="390"/>
      <c r="BH232" s="390"/>
      <c r="BI232" s="390"/>
      <c r="BJ232" s="390"/>
      <c r="BK232" s="390"/>
      <c r="BL232" s="390"/>
      <c r="BM232" s="390"/>
      <c r="BN232" s="390"/>
    </row>
    <row r="233" spans="1:66" s="395" customFormat="1" x14ac:dyDescent="0.2">
      <c r="A233" s="449"/>
      <c r="B233" s="449"/>
      <c r="C233" s="449"/>
      <c r="D233" s="391"/>
      <c r="E233" s="449"/>
      <c r="F233" s="391"/>
      <c r="G233" s="391"/>
      <c r="H233" s="391"/>
      <c r="I233" s="391"/>
      <c r="J233" s="391"/>
      <c r="K233" s="391"/>
      <c r="L233" s="391"/>
      <c r="M233" s="388"/>
      <c r="N233" s="388"/>
      <c r="O233" s="388"/>
      <c r="P233" s="388"/>
      <c r="Q233" s="388"/>
      <c r="R233" s="388"/>
      <c r="S233" s="389"/>
      <c r="T233" s="389"/>
      <c r="U233" s="389"/>
      <c r="V233" s="394"/>
      <c r="W233" s="394"/>
      <c r="X233" s="387"/>
      <c r="Y233" s="387"/>
      <c r="Z233" s="387"/>
      <c r="AA233" s="387"/>
      <c r="AB233" s="387"/>
      <c r="AC233" s="387"/>
      <c r="AD233" s="387"/>
      <c r="AE233" s="387"/>
      <c r="AF233" s="390"/>
      <c r="AG233" s="390"/>
      <c r="AH233" s="390"/>
      <c r="AI233" s="390"/>
      <c r="AJ233" s="390"/>
      <c r="AK233" s="390"/>
      <c r="AL233" s="390"/>
      <c r="AM233" s="390"/>
      <c r="AN233" s="390"/>
      <c r="AO233" s="390"/>
      <c r="AP233" s="390"/>
      <c r="AQ233" s="390"/>
      <c r="AR233" s="390"/>
      <c r="AS233" s="390"/>
      <c r="AT233" s="390"/>
      <c r="AU233" s="390"/>
      <c r="AV233" s="390"/>
      <c r="AW233" s="390"/>
      <c r="AX233" s="390"/>
      <c r="AY233" s="390"/>
      <c r="AZ233" s="390"/>
      <c r="BA233" s="390"/>
      <c r="BB233" s="390"/>
      <c r="BC233" s="390"/>
      <c r="BD233" s="390"/>
      <c r="BE233" s="390"/>
      <c r="BF233" s="390"/>
      <c r="BG233" s="390"/>
      <c r="BH233" s="390"/>
      <c r="BI233" s="390"/>
      <c r="BJ233" s="390"/>
      <c r="BK233" s="390"/>
      <c r="BL233" s="390"/>
      <c r="BM233" s="390"/>
      <c r="BN233" s="390"/>
    </row>
    <row r="234" spans="1:66" s="395" customFormat="1" x14ac:dyDescent="0.2">
      <c r="A234" s="449"/>
      <c r="B234" s="449"/>
      <c r="C234" s="449"/>
      <c r="D234" s="391"/>
      <c r="E234" s="449"/>
      <c r="F234" s="391"/>
      <c r="G234" s="391"/>
      <c r="H234" s="391"/>
      <c r="I234" s="391"/>
      <c r="J234" s="391"/>
      <c r="K234" s="391"/>
      <c r="L234" s="391"/>
      <c r="M234" s="388"/>
      <c r="N234" s="388"/>
      <c r="O234" s="388"/>
      <c r="P234" s="388"/>
      <c r="Q234" s="388"/>
      <c r="R234" s="388"/>
      <c r="S234" s="389"/>
      <c r="T234" s="389"/>
      <c r="U234" s="389"/>
      <c r="V234" s="394"/>
      <c r="W234" s="394"/>
      <c r="X234" s="387"/>
      <c r="Y234" s="387"/>
      <c r="Z234" s="387"/>
      <c r="AA234" s="387"/>
      <c r="AB234" s="387"/>
      <c r="AC234" s="387"/>
      <c r="AD234" s="387"/>
      <c r="AE234" s="387"/>
      <c r="AF234" s="390"/>
      <c r="AG234" s="390"/>
      <c r="AH234" s="390"/>
      <c r="AI234" s="390"/>
      <c r="AJ234" s="390"/>
      <c r="AK234" s="390"/>
      <c r="AL234" s="390"/>
      <c r="AM234" s="390"/>
      <c r="AN234" s="390"/>
      <c r="AO234" s="390"/>
      <c r="AP234" s="390"/>
      <c r="AQ234" s="390"/>
      <c r="AR234" s="390"/>
      <c r="AS234" s="390"/>
      <c r="AT234" s="390"/>
      <c r="AU234" s="390"/>
      <c r="AV234" s="390"/>
      <c r="AW234" s="390"/>
      <c r="AX234" s="390"/>
      <c r="AY234" s="390"/>
      <c r="AZ234" s="390"/>
      <c r="BA234" s="390"/>
      <c r="BB234" s="390"/>
      <c r="BC234" s="390"/>
      <c r="BD234" s="390"/>
      <c r="BE234" s="390"/>
      <c r="BF234" s="390"/>
      <c r="BG234" s="390"/>
      <c r="BH234" s="390"/>
      <c r="BI234" s="390"/>
      <c r="BJ234" s="390"/>
      <c r="BK234" s="390"/>
      <c r="BL234" s="390"/>
      <c r="BM234" s="390"/>
      <c r="BN234" s="390"/>
    </row>
    <row r="235" spans="1:66" s="395" customFormat="1" x14ac:dyDescent="0.2">
      <c r="A235" s="449"/>
      <c r="B235" s="449"/>
      <c r="C235" s="449"/>
      <c r="D235" s="391"/>
      <c r="E235" s="449"/>
      <c r="F235" s="391"/>
      <c r="G235" s="391"/>
      <c r="H235" s="391"/>
      <c r="I235" s="391"/>
      <c r="J235" s="391"/>
      <c r="K235" s="391"/>
      <c r="L235" s="391"/>
      <c r="M235" s="388"/>
      <c r="N235" s="388"/>
      <c r="O235" s="388"/>
      <c r="P235" s="388"/>
      <c r="Q235" s="388"/>
      <c r="R235" s="388"/>
      <c r="S235" s="389"/>
      <c r="T235" s="389"/>
      <c r="U235" s="389"/>
      <c r="V235" s="394"/>
      <c r="W235" s="394"/>
      <c r="X235" s="387"/>
      <c r="Y235" s="387"/>
      <c r="Z235" s="387"/>
      <c r="AA235" s="387"/>
      <c r="AB235" s="387"/>
      <c r="AC235" s="387"/>
      <c r="AD235" s="387"/>
      <c r="AE235" s="387"/>
      <c r="AF235" s="390"/>
      <c r="AG235" s="390"/>
      <c r="AH235" s="390"/>
      <c r="AI235" s="390"/>
      <c r="AJ235" s="390"/>
      <c r="AK235" s="390"/>
      <c r="AL235" s="390"/>
      <c r="AM235" s="390"/>
      <c r="AN235" s="390"/>
      <c r="AO235" s="390"/>
      <c r="AP235" s="390"/>
      <c r="AQ235" s="390"/>
      <c r="AR235" s="390"/>
      <c r="AS235" s="390"/>
      <c r="AT235" s="390"/>
      <c r="AU235" s="390"/>
      <c r="AV235" s="390"/>
      <c r="AW235" s="390"/>
      <c r="AX235" s="390"/>
      <c r="AY235" s="390"/>
      <c r="AZ235" s="390"/>
      <c r="BA235" s="390"/>
      <c r="BB235" s="390"/>
      <c r="BC235" s="390"/>
      <c r="BD235" s="390"/>
      <c r="BE235" s="390"/>
      <c r="BF235" s="390"/>
      <c r="BG235" s="390"/>
      <c r="BH235" s="390"/>
      <c r="BI235" s="390"/>
      <c r="BJ235" s="390"/>
      <c r="BK235" s="390"/>
      <c r="BL235" s="390"/>
      <c r="BM235" s="390"/>
      <c r="BN235" s="390"/>
    </row>
    <row r="236" spans="1:66" s="395" customFormat="1" x14ac:dyDescent="0.2">
      <c r="A236" s="449"/>
      <c r="B236" s="449"/>
      <c r="C236" s="449"/>
      <c r="D236" s="391"/>
      <c r="E236" s="449"/>
      <c r="F236" s="391"/>
      <c r="G236" s="391"/>
      <c r="H236" s="391"/>
      <c r="I236" s="391"/>
      <c r="J236" s="391"/>
      <c r="K236" s="391"/>
      <c r="L236" s="391"/>
      <c r="M236" s="388"/>
      <c r="N236" s="388"/>
      <c r="O236" s="388"/>
      <c r="P236" s="388"/>
      <c r="Q236" s="388"/>
      <c r="R236" s="388"/>
      <c r="S236" s="389"/>
      <c r="T236" s="389"/>
      <c r="U236" s="389"/>
      <c r="V236" s="394"/>
      <c r="W236" s="394"/>
      <c r="X236" s="387"/>
      <c r="Y236" s="387"/>
      <c r="Z236" s="387"/>
      <c r="AA236" s="387"/>
      <c r="AB236" s="387"/>
      <c r="AC236" s="387"/>
      <c r="AD236" s="387"/>
      <c r="AE236" s="387"/>
      <c r="AF236" s="390"/>
      <c r="AG236" s="390"/>
      <c r="AH236" s="390"/>
      <c r="AI236" s="390"/>
      <c r="AJ236" s="390"/>
      <c r="AK236" s="390"/>
      <c r="AL236" s="390"/>
      <c r="AM236" s="390"/>
      <c r="AN236" s="390"/>
      <c r="AO236" s="390"/>
      <c r="AP236" s="390"/>
      <c r="AQ236" s="390"/>
      <c r="AR236" s="390"/>
      <c r="AS236" s="390"/>
      <c r="AT236" s="390"/>
      <c r="AU236" s="390"/>
      <c r="AV236" s="390"/>
      <c r="AW236" s="390"/>
      <c r="AX236" s="390"/>
      <c r="AY236" s="390"/>
      <c r="AZ236" s="390"/>
      <c r="BA236" s="390"/>
      <c r="BB236" s="390"/>
      <c r="BC236" s="390"/>
      <c r="BD236" s="390"/>
      <c r="BE236" s="390"/>
      <c r="BF236" s="390"/>
      <c r="BG236" s="390"/>
      <c r="BH236" s="390"/>
      <c r="BI236" s="390"/>
      <c r="BJ236" s="390"/>
      <c r="BK236" s="390"/>
      <c r="BL236" s="390"/>
      <c r="BM236" s="390"/>
      <c r="BN236" s="390"/>
    </row>
    <row r="237" spans="1:66" s="395" customFormat="1" x14ac:dyDescent="0.2">
      <c r="A237" s="449"/>
      <c r="B237" s="449"/>
      <c r="C237" s="449"/>
      <c r="D237" s="391"/>
      <c r="E237" s="449"/>
      <c r="F237" s="391"/>
      <c r="G237" s="391"/>
      <c r="H237" s="391"/>
      <c r="I237" s="391"/>
      <c r="J237" s="391"/>
      <c r="K237" s="391"/>
      <c r="L237" s="391"/>
      <c r="M237" s="388"/>
      <c r="N237" s="388"/>
      <c r="O237" s="388"/>
      <c r="P237" s="388"/>
      <c r="Q237" s="388"/>
      <c r="R237" s="388"/>
      <c r="S237" s="389"/>
      <c r="T237" s="389"/>
      <c r="U237" s="389"/>
      <c r="V237" s="394"/>
      <c r="W237" s="394"/>
      <c r="X237" s="387"/>
      <c r="Y237" s="387"/>
      <c r="Z237" s="387"/>
      <c r="AA237" s="387"/>
      <c r="AB237" s="387"/>
      <c r="AC237" s="387"/>
      <c r="AD237" s="387"/>
      <c r="AE237" s="387"/>
      <c r="AF237" s="390"/>
      <c r="AG237" s="390"/>
      <c r="AH237" s="390"/>
      <c r="AI237" s="390"/>
      <c r="AJ237" s="390"/>
      <c r="AK237" s="390"/>
      <c r="AL237" s="390"/>
      <c r="AM237" s="390"/>
      <c r="AN237" s="390"/>
      <c r="AO237" s="390"/>
      <c r="AP237" s="390"/>
      <c r="AQ237" s="390"/>
      <c r="AR237" s="390"/>
      <c r="AS237" s="390"/>
      <c r="AT237" s="390"/>
      <c r="AU237" s="390"/>
      <c r="AV237" s="390"/>
      <c r="AW237" s="390"/>
      <c r="AX237" s="390"/>
      <c r="AY237" s="390"/>
      <c r="AZ237" s="390"/>
      <c r="BA237" s="390"/>
      <c r="BB237" s="390"/>
      <c r="BC237" s="390"/>
      <c r="BD237" s="390"/>
      <c r="BE237" s="390"/>
      <c r="BF237" s="390"/>
      <c r="BG237" s="390"/>
      <c r="BH237" s="390"/>
      <c r="BI237" s="390"/>
      <c r="BJ237" s="390"/>
      <c r="BK237" s="390"/>
      <c r="BL237" s="390"/>
      <c r="BM237" s="390"/>
      <c r="BN237" s="390"/>
    </row>
    <row r="238" spans="1:66" s="395" customFormat="1" x14ac:dyDescent="0.2">
      <c r="A238" s="449"/>
      <c r="B238" s="449"/>
      <c r="C238" s="449"/>
      <c r="D238" s="391"/>
      <c r="E238" s="449"/>
      <c r="F238" s="391"/>
      <c r="G238" s="391"/>
      <c r="H238" s="391"/>
      <c r="I238" s="391"/>
      <c r="J238" s="391"/>
      <c r="K238" s="391"/>
      <c r="L238" s="391"/>
      <c r="M238" s="388"/>
      <c r="N238" s="388"/>
      <c r="O238" s="388"/>
      <c r="P238" s="388"/>
      <c r="Q238" s="388"/>
      <c r="R238" s="388"/>
      <c r="S238" s="389"/>
      <c r="T238" s="389"/>
      <c r="U238" s="389"/>
      <c r="V238" s="394"/>
      <c r="W238" s="394"/>
      <c r="X238" s="387"/>
      <c r="Y238" s="387"/>
      <c r="Z238" s="387"/>
      <c r="AA238" s="387"/>
      <c r="AB238" s="387"/>
      <c r="AC238" s="387"/>
      <c r="AD238" s="387"/>
      <c r="AE238" s="387"/>
      <c r="AF238" s="390"/>
      <c r="AG238" s="390"/>
      <c r="AH238" s="390"/>
      <c r="AI238" s="390"/>
      <c r="AJ238" s="390"/>
      <c r="AK238" s="390"/>
      <c r="AL238" s="390"/>
      <c r="AM238" s="390"/>
      <c r="AN238" s="390"/>
      <c r="AO238" s="390"/>
      <c r="AP238" s="390"/>
      <c r="AQ238" s="390"/>
      <c r="AR238" s="390"/>
      <c r="AS238" s="390"/>
      <c r="AT238" s="390"/>
      <c r="AU238" s="390"/>
      <c r="AV238" s="390"/>
      <c r="AW238" s="390"/>
      <c r="AX238" s="390"/>
      <c r="AY238" s="390"/>
      <c r="AZ238" s="390"/>
      <c r="BA238" s="390"/>
      <c r="BB238" s="390"/>
      <c r="BC238" s="390"/>
      <c r="BD238" s="390"/>
      <c r="BE238" s="390"/>
      <c r="BF238" s="390"/>
      <c r="BG238" s="390"/>
      <c r="BH238" s="390"/>
      <c r="BI238" s="390"/>
      <c r="BJ238" s="390"/>
      <c r="BK238" s="390"/>
      <c r="BL238" s="390"/>
      <c r="BM238" s="390"/>
      <c r="BN238" s="390"/>
    </row>
    <row r="239" spans="1:66" s="395" customFormat="1" x14ac:dyDescent="0.2">
      <c r="A239" s="449"/>
      <c r="B239" s="449"/>
      <c r="C239" s="449"/>
      <c r="D239" s="391"/>
      <c r="E239" s="449"/>
      <c r="F239" s="391"/>
      <c r="G239" s="391"/>
      <c r="H239" s="391"/>
      <c r="I239" s="391"/>
      <c r="J239" s="391"/>
      <c r="K239" s="391"/>
      <c r="L239" s="391"/>
      <c r="M239" s="388"/>
      <c r="N239" s="388"/>
      <c r="O239" s="388"/>
      <c r="P239" s="388"/>
      <c r="Q239" s="388"/>
      <c r="R239" s="388"/>
      <c r="S239" s="389"/>
      <c r="T239" s="389"/>
      <c r="U239" s="389"/>
      <c r="V239" s="394"/>
      <c r="W239" s="394"/>
      <c r="X239" s="387"/>
      <c r="Y239" s="387"/>
      <c r="Z239" s="387"/>
      <c r="AA239" s="387"/>
      <c r="AB239" s="387"/>
      <c r="AC239" s="387"/>
      <c r="AD239" s="387"/>
      <c r="AE239" s="387"/>
      <c r="AF239" s="390"/>
      <c r="AG239" s="390"/>
      <c r="AH239" s="390"/>
      <c r="AI239" s="390"/>
      <c r="AJ239" s="390"/>
      <c r="AK239" s="390"/>
      <c r="AL239" s="390"/>
      <c r="AM239" s="390"/>
      <c r="AN239" s="390"/>
      <c r="AO239" s="390"/>
      <c r="AP239" s="390"/>
      <c r="AQ239" s="390"/>
      <c r="AR239" s="390"/>
      <c r="AS239" s="390"/>
      <c r="AT239" s="390"/>
      <c r="AU239" s="390"/>
      <c r="AV239" s="390"/>
      <c r="AW239" s="390"/>
      <c r="AX239" s="390"/>
      <c r="AY239" s="390"/>
      <c r="AZ239" s="390"/>
      <c r="BA239" s="390"/>
      <c r="BB239" s="390"/>
      <c r="BC239" s="390"/>
      <c r="BD239" s="390"/>
      <c r="BE239" s="390"/>
      <c r="BF239" s="390"/>
      <c r="BG239" s="390"/>
      <c r="BH239" s="390"/>
      <c r="BI239" s="390"/>
      <c r="BJ239" s="390"/>
      <c r="BK239" s="390"/>
      <c r="BL239" s="390"/>
      <c r="BM239" s="390"/>
      <c r="BN239" s="390"/>
    </row>
    <row r="240" spans="1:66" s="395" customFormat="1" x14ac:dyDescent="0.2">
      <c r="A240" s="449"/>
      <c r="B240" s="449"/>
      <c r="C240" s="449"/>
      <c r="D240" s="391"/>
      <c r="E240" s="449"/>
      <c r="F240" s="391"/>
      <c r="G240" s="391"/>
      <c r="H240" s="391"/>
      <c r="I240" s="391"/>
      <c r="J240" s="391"/>
      <c r="K240" s="391"/>
      <c r="L240" s="391"/>
      <c r="M240" s="388"/>
      <c r="N240" s="388"/>
      <c r="O240" s="388"/>
      <c r="P240" s="388"/>
      <c r="Q240" s="388"/>
      <c r="R240" s="388"/>
      <c r="S240" s="389"/>
      <c r="T240" s="389"/>
      <c r="U240" s="389"/>
      <c r="V240" s="394"/>
      <c r="W240" s="394"/>
      <c r="X240" s="387"/>
      <c r="Y240" s="387"/>
      <c r="Z240" s="387"/>
      <c r="AA240" s="387"/>
      <c r="AB240" s="387"/>
      <c r="AC240" s="387"/>
      <c r="AD240" s="387"/>
      <c r="AE240" s="387"/>
      <c r="AF240" s="390"/>
      <c r="AG240" s="390"/>
      <c r="AH240" s="390"/>
      <c r="AI240" s="390"/>
      <c r="AJ240" s="390"/>
      <c r="AK240" s="390"/>
      <c r="AL240" s="390"/>
      <c r="AM240" s="390"/>
      <c r="AN240" s="390"/>
      <c r="AO240" s="390"/>
      <c r="AP240" s="390"/>
      <c r="AQ240" s="390"/>
      <c r="AR240" s="390"/>
      <c r="AS240" s="390"/>
      <c r="AT240" s="390"/>
      <c r="AU240" s="390"/>
      <c r="AV240" s="390"/>
      <c r="AW240" s="390"/>
      <c r="AX240" s="390"/>
      <c r="AY240" s="390"/>
      <c r="AZ240" s="390"/>
      <c r="BA240" s="390"/>
      <c r="BB240" s="390"/>
      <c r="BC240" s="390"/>
      <c r="BD240" s="390"/>
      <c r="BE240" s="390"/>
      <c r="BF240" s="390"/>
      <c r="BG240" s="390"/>
      <c r="BH240" s="390"/>
      <c r="BI240" s="390"/>
      <c r="BJ240" s="390"/>
      <c r="BK240" s="390"/>
      <c r="BL240" s="390"/>
      <c r="BM240" s="390"/>
      <c r="BN240" s="390"/>
    </row>
    <row r="241" spans="1:66" s="395" customFormat="1" x14ac:dyDescent="0.2">
      <c r="A241" s="449"/>
      <c r="B241" s="449"/>
      <c r="C241" s="449"/>
      <c r="D241" s="391"/>
      <c r="E241" s="449"/>
      <c r="F241" s="391"/>
      <c r="G241" s="391"/>
      <c r="H241" s="391"/>
      <c r="I241" s="391"/>
      <c r="J241" s="391"/>
      <c r="K241" s="391"/>
      <c r="L241" s="391"/>
      <c r="M241" s="388"/>
      <c r="N241" s="388"/>
      <c r="O241" s="388"/>
      <c r="P241" s="388"/>
      <c r="Q241" s="388"/>
      <c r="R241" s="388"/>
      <c r="S241" s="389"/>
      <c r="T241" s="389"/>
      <c r="U241" s="389"/>
      <c r="V241" s="394"/>
      <c r="W241" s="394"/>
      <c r="X241" s="387"/>
      <c r="Y241" s="387"/>
      <c r="Z241" s="387"/>
      <c r="AA241" s="387"/>
      <c r="AB241" s="387"/>
      <c r="AC241" s="387"/>
      <c r="AD241" s="387"/>
      <c r="AE241" s="387"/>
      <c r="AF241" s="390"/>
      <c r="AG241" s="390"/>
      <c r="AH241" s="390"/>
      <c r="AI241" s="390"/>
      <c r="AJ241" s="390"/>
      <c r="AK241" s="390"/>
      <c r="AL241" s="390"/>
      <c r="AM241" s="390"/>
      <c r="AN241" s="390"/>
      <c r="AO241" s="390"/>
      <c r="AP241" s="390"/>
      <c r="AQ241" s="390"/>
      <c r="AR241" s="390"/>
      <c r="AS241" s="390"/>
      <c r="AT241" s="390"/>
      <c r="AU241" s="390"/>
      <c r="AV241" s="390"/>
      <c r="AW241" s="390"/>
      <c r="AX241" s="390"/>
      <c r="AY241" s="390"/>
      <c r="AZ241" s="390"/>
      <c r="BA241" s="390"/>
      <c r="BB241" s="390"/>
      <c r="BC241" s="390"/>
      <c r="BD241" s="390"/>
      <c r="BE241" s="390"/>
      <c r="BF241" s="390"/>
      <c r="BG241" s="390"/>
      <c r="BH241" s="390"/>
      <c r="BI241" s="390"/>
      <c r="BJ241" s="390"/>
      <c r="BK241" s="390"/>
      <c r="BL241" s="390"/>
      <c r="BM241" s="390"/>
      <c r="BN241" s="390"/>
    </row>
    <row r="242" spans="1:66" s="395" customFormat="1" x14ac:dyDescent="0.2">
      <c r="A242" s="449"/>
      <c r="B242" s="449"/>
      <c r="C242" s="449"/>
      <c r="D242" s="391"/>
      <c r="E242" s="449"/>
      <c r="F242" s="391"/>
      <c r="G242" s="391"/>
      <c r="H242" s="391"/>
      <c r="I242" s="391"/>
      <c r="J242" s="391"/>
      <c r="K242" s="391"/>
      <c r="L242" s="391"/>
      <c r="M242" s="388"/>
      <c r="N242" s="388"/>
      <c r="O242" s="388"/>
      <c r="P242" s="388"/>
      <c r="Q242" s="388"/>
      <c r="R242" s="388"/>
      <c r="S242" s="389"/>
      <c r="T242" s="389"/>
      <c r="U242" s="389"/>
      <c r="V242" s="394"/>
      <c r="W242" s="394"/>
      <c r="X242" s="387"/>
      <c r="Y242" s="387"/>
      <c r="Z242" s="387"/>
      <c r="AA242" s="387"/>
      <c r="AB242" s="387"/>
      <c r="AC242" s="387"/>
      <c r="AD242" s="387"/>
      <c r="AE242" s="387"/>
      <c r="AF242" s="390"/>
      <c r="AG242" s="390"/>
      <c r="AH242" s="390"/>
      <c r="AI242" s="390"/>
      <c r="AJ242" s="390"/>
      <c r="AK242" s="390"/>
      <c r="AL242" s="390"/>
      <c r="AM242" s="390"/>
      <c r="AN242" s="390"/>
      <c r="AO242" s="390"/>
      <c r="AP242" s="390"/>
      <c r="AQ242" s="390"/>
      <c r="AR242" s="390"/>
      <c r="AS242" s="390"/>
      <c r="AT242" s="390"/>
      <c r="AU242" s="390"/>
      <c r="AV242" s="390"/>
      <c r="AW242" s="390"/>
      <c r="AX242" s="390"/>
      <c r="AY242" s="390"/>
      <c r="AZ242" s="390"/>
      <c r="BA242" s="390"/>
      <c r="BB242" s="390"/>
      <c r="BC242" s="390"/>
      <c r="BD242" s="390"/>
      <c r="BE242" s="390"/>
      <c r="BF242" s="390"/>
      <c r="BG242" s="390"/>
      <c r="BH242" s="390"/>
      <c r="BI242" s="390"/>
      <c r="BJ242" s="390"/>
      <c r="BK242" s="390"/>
      <c r="BL242" s="390"/>
      <c r="BM242" s="390"/>
      <c r="BN242" s="390"/>
    </row>
    <row r="243" spans="1:66" s="395" customFormat="1" x14ac:dyDescent="0.2">
      <c r="A243" s="449"/>
      <c r="B243" s="449"/>
      <c r="C243" s="449"/>
      <c r="D243" s="391"/>
      <c r="E243" s="449"/>
      <c r="F243" s="391"/>
      <c r="G243" s="391"/>
      <c r="H243" s="391"/>
      <c r="I243" s="391"/>
      <c r="J243" s="391"/>
      <c r="K243" s="391"/>
      <c r="L243" s="391"/>
      <c r="M243" s="388"/>
      <c r="N243" s="388"/>
      <c r="O243" s="388"/>
      <c r="P243" s="388"/>
      <c r="Q243" s="388"/>
      <c r="R243" s="388"/>
      <c r="S243" s="389"/>
      <c r="T243" s="389"/>
      <c r="U243" s="389"/>
      <c r="V243" s="394"/>
      <c r="W243" s="394"/>
      <c r="X243" s="387"/>
      <c r="Y243" s="387"/>
      <c r="Z243" s="387"/>
      <c r="AA243" s="387"/>
      <c r="AB243" s="387"/>
      <c r="AC243" s="387"/>
      <c r="AD243" s="387"/>
      <c r="AE243" s="387"/>
      <c r="AF243" s="390"/>
      <c r="AG243" s="390"/>
      <c r="AH243" s="390"/>
      <c r="AI243" s="390"/>
      <c r="AJ243" s="390"/>
      <c r="AK243" s="390"/>
      <c r="AL243" s="390"/>
      <c r="AM243" s="390"/>
      <c r="AN243" s="390"/>
      <c r="AO243" s="390"/>
      <c r="AP243" s="390"/>
      <c r="AQ243" s="390"/>
      <c r="AR243" s="390"/>
      <c r="AS243" s="390"/>
      <c r="AT243" s="390"/>
      <c r="AU243" s="390"/>
      <c r="AV243" s="390"/>
      <c r="AW243" s="390"/>
      <c r="AX243" s="390"/>
      <c r="AY243" s="390"/>
      <c r="AZ243" s="390"/>
      <c r="BA243" s="390"/>
      <c r="BB243" s="390"/>
      <c r="BC243" s="390"/>
      <c r="BD243" s="390"/>
      <c r="BE243" s="390"/>
      <c r="BF243" s="390"/>
      <c r="BG243" s="390"/>
      <c r="BH243" s="390"/>
      <c r="BI243" s="390"/>
      <c r="BJ243" s="390"/>
      <c r="BK243" s="390"/>
      <c r="BL243" s="390"/>
      <c r="BM243" s="390"/>
      <c r="BN243" s="390"/>
    </row>
    <row r="244" spans="1:66" s="395" customFormat="1" x14ac:dyDescent="0.2">
      <c r="A244" s="449"/>
      <c r="B244" s="449"/>
      <c r="C244" s="449"/>
      <c r="D244" s="391"/>
      <c r="E244" s="449"/>
      <c r="F244" s="391"/>
      <c r="G244" s="391"/>
      <c r="H244" s="391"/>
      <c r="I244" s="391"/>
      <c r="J244" s="391"/>
      <c r="K244" s="391"/>
      <c r="L244" s="391"/>
      <c r="M244" s="388"/>
      <c r="N244" s="388"/>
      <c r="O244" s="388"/>
      <c r="P244" s="388"/>
      <c r="Q244" s="388"/>
      <c r="R244" s="388"/>
      <c r="S244" s="389"/>
      <c r="T244" s="389"/>
      <c r="U244" s="389"/>
      <c r="V244" s="394"/>
      <c r="W244" s="394"/>
      <c r="X244" s="387"/>
      <c r="Y244" s="387"/>
      <c r="Z244" s="387"/>
      <c r="AA244" s="387"/>
      <c r="AB244" s="387"/>
      <c r="AC244" s="387"/>
      <c r="AD244" s="387"/>
      <c r="AE244" s="387"/>
      <c r="AF244" s="390"/>
      <c r="AG244" s="390"/>
      <c r="AH244" s="390"/>
      <c r="AI244" s="390"/>
      <c r="AJ244" s="390"/>
      <c r="AK244" s="390"/>
      <c r="AL244" s="390"/>
      <c r="AM244" s="390"/>
      <c r="AN244" s="390"/>
      <c r="AO244" s="390"/>
      <c r="AP244" s="390"/>
      <c r="AQ244" s="390"/>
      <c r="AR244" s="390"/>
      <c r="AS244" s="390"/>
      <c r="AT244" s="390"/>
      <c r="AU244" s="390"/>
      <c r="AV244" s="390"/>
      <c r="AW244" s="390"/>
      <c r="AX244" s="390"/>
      <c r="AY244" s="390"/>
      <c r="AZ244" s="390"/>
      <c r="BA244" s="390"/>
      <c r="BB244" s="390"/>
      <c r="BC244" s="390"/>
      <c r="BD244" s="390"/>
      <c r="BE244" s="390"/>
      <c r="BF244" s="390"/>
      <c r="BG244" s="390"/>
      <c r="BH244" s="390"/>
      <c r="BI244" s="390"/>
      <c r="BJ244" s="390"/>
      <c r="BK244" s="390"/>
      <c r="BL244" s="390"/>
      <c r="BM244" s="390"/>
      <c r="BN244" s="390"/>
    </row>
    <row r="245" spans="1:66" s="395" customFormat="1" x14ac:dyDescent="0.2">
      <c r="A245" s="449"/>
      <c r="B245" s="449"/>
      <c r="C245" s="449"/>
      <c r="D245" s="391"/>
      <c r="E245" s="449"/>
      <c r="F245" s="391"/>
      <c r="G245" s="391"/>
      <c r="H245" s="391"/>
      <c r="I245" s="391"/>
      <c r="J245" s="391"/>
      <c r="K245" s="391"/>
      <c r="L245" s="391"/>
      <c r="M245" s="388"/>
      <c r="N245" s="388"/>
      <c r="O245" s="388"/>
      <c r="P245" s="388"/>
      <c r="Q245" s="388"/>
      <c r="R245" s="388"/>
      <c r="S245" s="389"/>
      <c r="T245" s="389"/>
      <c r="U245" s="389"/>
      <c r="V245" s="394"/>
      <c r="W245" s="394"/>
      <c r="X245" s="387"/>
      <c r="Y245" s="387"/>
      <c r="Z245" s="387"/>
      <c r="AA245" s="387"/>
      <c r="AB245" s="387"/>
      <c r="AC245" s="387"/>
      <c r="AD245" s="387"/>
      <c r="AE245" s="387"/>
      <c r="AF245" s="390"/>
      <c r="AG245" s="390"/>
      <c r="AH245" s="390"/>
      <c r="AI245" s="390"/>
      <c r="AJ245" s="390"/>
      <c r="AK245" s="390"/>
      <c r="AL245" s="390"/>
      <c r="AM245" s="390"/>
      <c r="AN245" s="390"/>
      <c r="AO245" s="390"/>
      <c r="AP245" s="390"/>
      <c r="AQ245" s="390"/>
      <c r="AR245" s="390"/>
      <c r="AS245" s="390"/>
      <c r="AT245" s="390"/>
      <c r="AU245" s="390"/>
      <c r="AV245" s="390"/>
      <c r="AW245" s="390"/>
      <c r="AX245" s="390"/>
      <c r="AY245" s="390"/>
      <c r="AZ245" s="390"/>
      <c r="BA245" s="390"/>
      <c r="BB245" s="390"/>
      <c r="BC245" s="390"/>
      <c r="BD245" s="390"/>
      <c r="BE245" s="390"/>
      <c r="BF245" s="390"/>
      <c r="BG245" s="390"/>
      <c r="BH245" s="390"/>
      <c r="BI245" s="390"/>
      <c r="BJ245" s="390"/>
      <c r="BK245" s="390"/>
      <c r="BL245" s="390"/>
      <c r="BM245" s="390"/>
      <c r="BN245" s="390"/>
    </row>
    <row r="246" spans="1:66" s="395" customFormat="1" x14ac:dyDescent="0.2">
      <c r="A246" s="449"/>
      <c r="B246" s="449"/>
      <c r="C246" s="449"/>
      <c r="D246" s="391"/>
      <c r="E246" s="449"/>
      <c r="F246" s="391"/>
      <c r="G246" s="391"/>
      <c r="H246" s="391"/>
      <c r="I246" s="391"/>
      <c r="J246" s="391"/>
      <c r="K246" s="391"/>
      <c r="L246" s="391"/>
      <c r="M246" s="388"/>
      <c r="N246" s="388"/>
      <c r="O246" s="388"/>
      <c r="P246" s="388"/>
      <c r="Q246" s="388"/>
      <c r="R246" s="388"/>
      <c r="S246" s="389"/>
      <c r="T246" s="389"/>
      <c r="U246" s="389"/>
      <c r="V246" s="394"/>
      <c r="W246" s="394"/>
      <c r="X246" s="387"/>
      <c r="Y246" s="387"/>
      <c r="Z246" s="387"/>
      <c r="AA246" s="387"/>
      <c r="AB246" s="387"/>
      <c r="AC246" s="387"/>
      <c r="AD246" s="387"/>
      <c r="AE246" s="387"/>
      <c r="AF246" s="390"/>
      <c r="AG246" s="390"/>
      <c r="AH246" s="390"/>
      <c r="AI246" s="390"/>
      <c r="AJ246" s="390"/>
      <c r="AK246" s="390"/>
      <c r="AL246" s="390"/>
      <c r="AM246" s="390"/>
      <c r="AN246" s="390"/>
      <c r="AO246" s="390"/>
      <c r="AP246" s="390"/>
      <c r="AQ246" s="390"/>
      <c r="AR246" s="390"/>
      <c r="AS246" s="390"/>
      <c r="AT246" s="390"/>
      <c r="AU246" s="390"/>
      <c r="AV246" s="390"/>
      <c r="AW246" s="390"/>
      <c r="AX246" s="390"/>
      <c r="AY246" s="390"/>
      <c r="AZ246" s="390"/>
      <c r="BA246" s="390"/>
      <c r="BB246" s="390"/>
      <c r="BC246" s="390"/>
      <c r="BD246" s="390"/>
      <c r="BE246" s="390"/>
      <c r="BF246" s="390"/>
      <c r="BG246" s="390"/>
      <c r="BH246" s="390"/>
      <c r="BI246" s="390"/>
      <c r="BJ246" s="390"/>
      <c r="BK246" s="390"/>
      <c r="BL246" s="390"/>
      <c r="BM246" s="390"/>
      <c r="BN246" s="390"/>
    </row>
    <row r="247" spans="1:66" s="395" customFormat="1" x14ac:dyDescent="0.2">
      <c r="A247" s="449"/>
      <c r="B247" s="449"/>
      <c r="C247" s="449"/>
      <c r="D247" s="391"/>
      <c r="E247" s="449"/>
      <c r="F247" s="391"/>
      <c r="G247" s="391"/>
      <c r="H247" s="391"/>
      <c r="I247" s="391"/>
      <c r="J247" s="391"/>
      <c r="K247" s="391"/>
      <c r="L247" s="391"/>
      <c r="M247" s="388"/>
      <c r="N247" s="388"/>
      <c r="O247" s="388"/>
      <c r="P247" s="388"/>
      <c r="Q247" s="388"/>
      <c r="R247" s="388"/>
      <c r="S247" s="389"/>
      <c r="T247" s="389"/>
      <c r="U247" s="389"/>
      <c r="V247" s="394"/>
      <c r="W247" s="394"/>
      <c r="X247" s="387"/>
      <c r="Y247" s="387"/>
      <c r="Z247" s="387"/>
      <c r="AA247" s="387"/>
      <c r="AB247" s="387"/>
      <c r="AC247" s="387"/>
      <c r="AD247" s="387"/>
      <c r="AE247" s="387"/>
      <c r="AF247" s="390"/>
      <c r="AG247" s="390"/>
      <c r="AH247" s="390"/>
      <c r="AI247" s="390"/>
      <c r="AJ247" s="390"/>
      <c r="AK247" s="390"/>
      <c r="AL247" s="390"/>
      <c r="AM247" s="390"/>
      <c r="AN247" s="390"/>
      <c r="AO247" s="390"/>
      <c r="AP247" s="390"/>
      <c r="AQ247" s="390"/>
      <c r="AR247" s="390"/>
      <c r="AS247" s="390"/>
      <c r="AT247" s="390"/>
      <c r="AU247" s="390"/>
      <c r="AV247" s="390"/>
      <c r="AW247" s="390"/>
      <c r="AX247" s="390"/>
      <c r="AY247" s="390"/>
      <c r="AZ247" s="390"/>
      <c r="BA247" s="390"/>
      <c r="BB247" s="390"/>
      <c r="BC247" s="390"/>
      <c r="BD247" s="390"/>
      <c r="BE247" s="390"/>
      <c r="BF247" s="390"/>
      <c r="BG247" s="390"/>
      <c r="BH247" s="390"/>
      <c r="BI247" s="390"/>
      <c r="BJ247" s="390"/>
      <c r="BK247" s="390"/>
      <c r="BL247" s="390"/>
      <c r="BM247" s="390"/>
      <c r="BN247" s="390"/>
    </row>
    <row r="248" spans="1:66" s="395" customFormat="1" x14ac:dyDescent="0.2">
      <c r="A248" s="449"/>
      <c r="B248" s="449"/>
      <c r="C248" s="449"/>
      <c r="D248" s="391"/>
      <c r="E248" s="449"/>
      <c r="F248" s="391"/>
      <c r="G248" s="391"/>
      <c r="H248" s="391"/>
      <c r="I248" s="391"/>
      <c r="J248" s="391"/>
      <c r="K248" s="391"/>
      <c r="L248" s="391"/>
      <c r="M248" s="388"/>
      <c r="N248" s="388"/>
      <c r="O248" s="388"/>
      <c r="P248" s="388"/>
      <c r="Q248" s="388"/>
      <c r="R248" s="388"/>
      <c r="S248" s="389"/>
      <c r="T248" s="389"/>
      <c r="U248" s="389"/>
      <c r="V248" s="394"/>
      <c r="W248" s="394"/>
      <c r="X248" s="387"/>
      <c r="Y248" s="387"/>
      <c r="Z248" s="387"/>
      <c r="AA248" s="387"/>
      <c r="AB248" s="387"/>
      <c r="AC248" s="387"/>
      <c r="AD248" s="387"/>
      <c r="AE248" s="387"/>
      <c r="AF248" s="390"/>
      <c r="AG248" s="390"/>
      <c r="AH248" s="390"/>
      <c r="AI248" s="390"/>
      <c r="AJ248" s="390"/>
      <c r="AK248" s="390"/>
      <c r="AL248" s="390"/>
      <c r="AM248" s="390"/>
      <c r="AN248" s="390"/>
      <c r="AO248" s="390"/>
      <c r="AP248" s="390"/>
      <c r="AQ248" s="390"/>
      <c r="AR248" s="390"/>
      <c r="AS248" s="390"/>
      <c r="AT248" s="390"/>
      <c r="AU248" s="390"/>
      <c r="AV248" s="390"/>
      <c r="AW248" s="390"/>
      <c r="AX248" s="390"/>
      <c r="AY248" s="390"/>
      <c r="AZ248" s="390"/>
      <c r="BA248" s="390"/>
      <c r="BB248" s="390"/>
      <c r="BC248" s="390"/>
      <c r="BD248" s="390"/>
      <c r="BE248" s="390"/>
      <c r="BF248" s="390"/>
      <c r="BG248" s="390"/>
      <c r="BH248" s="390"/>
      <c r="BI248" s="390"/>
      <c r="BJ248" s="390"/>
      <c r="BK248" s="390"/>
      <c r="BL248" s="390"/>
      <c r="BM248" s="390"/>
      <c r="BN248" s="390"/>
    </row>
    <row r="249" spans="1:66" s="395" customFormat="1" x14ac:dyDescent="0.2">
      <c r="A249" s="449"/>
      <c r="B249" s="449"/>
      <c r="C249" s="449"/>
      <c r="D249" s="391"/>
      <c r="E249" s="449"/>
      <c r="F249" s="391"/>
      <c r="G249" s="391"/>
      <c r="H249" s="391"/>
      <c r="I249" s="391"/>
      <c r="J249" s="391"/>
      <c r="K249" s="391"/>
      <c r="L249" s="391"/>
      <c r="M249" s="388"/>
      <c r="N249" s="388"/>
      <c r="O249" s="388"/>
      <c r="P249" s="388"/>
      <c r="Q249" s="388"/>
      <c r="R249" s="388"/>
      <c r="S249" s="389"/>
      <c r="T249" s="389"/>
      <c r="U249" s="389"/>
      <c r="V249" s="394"/>
      <c r="W249" s="394"/>
      <c r="X249" s="387"/>
      <c r="Y249" s="387"/>
      <c r="Z249" s="387"/>
      <c r="AA249" s="387"/>
      <c r="AB249" s="387"/>
      <c r="AC249" s="387"/>
      <c r="AD249" s="387"/>
      <c r="AE249" s="387"/>
      <c r="AF249" s="390"/>
      <c r="AG249" s="390"/>
      <c r="AH249" s="390"/>
      <c r="AI249" s="390"/>
      <c r="AJ249" s="390"/>
      <c r="AK249" s="390"/>
      <c r="AL249" s="390"/>
      <c r="AM249" s="390"/>
      <c r="AN249" s="390"/>
      <c r="AO249" s="390"/>
      <c r="AP249" s="390"/>
      <c r="AQ249" s="390"/>
      <c r="AR249" s="390"/>
      <c r="AS249" s="390"/>
      <c r="AT249" s="390"/>
      <c r="AU249" s="390"/>
      <c r="AV249" s="390"/>
      <c r="AW249" s="390"/>
      <c r="AX249" s="390"/>
      <c r="AY249" s="390"/>
      <c r="AZ249" s="390"/>
      <c r="BA249" s="390"/>
      <c r="BB249" s="390"/>
      <c r="BC249" s="390"/>
      <c r="BD249" s="390"/>
      <c r="BE249" s="390"/>
      <c r="BF249" s="390"/>
      <c r="BG249" s="390"/>
      <c r="BH249" s="390"/>
      <c r="BI249" s="390"/>
      <c r="BJ249" s="390"/>
      <c r="BK249" s="390"/>
      <c r="BL249" s="390"/>
      <c r="BM249" s="390"/>
      <c r="BN249" s="390"/>
    </row>
    <row r="250" spans="1:66" s="395" customFormat="1" x14ac:dyDescent="0.2">
      <c r="A250" s="449"/>
      <c r="B250" s="449"/>
      <c r="C250" s="449"/>
      <c r="D250" s="391"/>
      <c r="E250" s="449"/>
      <c r="F250" s="391"/>
      <c r="G250" s="391"/>
      <c r="H250" s="391"/>
      <c r="I250" s="391"/>
      <c r="J250" s="391"/>
      <c r="K250" s="391"/>
      <c r="L250" s="391"/>
      <c r="M250" s="388"/>
      <c r="N250" s="388"/>
      <c r="O250" s="388"/>
      <c r="P250" s="388"/>
      <c r="Q250" s="388"/>
      <c r="R250" s="388"/>
      <c r="S250" s="389"/>
      <c r="T250" s="389"/>
      <c r="U250" s="389"/>
      <c r="V250" s="394"/>
      <c r="W250" s="394"/>
      <c r="X250" s="387"/>
      <c r="Y250" s="387"/>
      <c r="Z250" s="387"/>
      <c r="AA250" s="387"/>
      <c r="AB250" s="387"/>
      <c r="AC250" s="387"/>
      <c r="AD250" s="387"/>
      <c r="AE250" s="387"/>
      <c r="AF250" s="390"/>
      <c r="AG250" s="390"/>
      <c r="AH250" s="390"/>
      <c r="AI250" s="390"/>
      <c r="AJ250" s="390"/>
      <c r="AK250" s="390"/>
      <c r="AL250" s="390"/>
      <c r="AM250" s="390"/>
      <c r="AN250" s="390"/>
      <c r="AO250" s="390"/>
      <c r="AP250" s="390"/>
      <c r="AQ250" s="390"/>
      <c r="AR250" s="390"/>
      <c r="AS250" s="390"/>
      <c r="AT250" s="390"/>
      <c r="AU250" s="390"/>
      <c r="AV250" s="390"/>
      <c r="AW250" s="390"/>
      <c r="AX250" s="390"/>
      <c r="AY250" s="390"/>
      <c r="AZ250" s="390"/>
      <c r="BA250" s="390"/>
      <c r="BB250" s="390"/>
      <c r="BC250" s="390"/>
      <c r="BD250" s="390"/>
      <c r="BE250" s="390"/>
      <c r="BF250" s="390"/>
      <c r="BG250" s="390"/>
      <c r="BH250" s="390"/>
      <c r="BI250" s="390"/>
      <c r="BJ250" s="390"/>
      <c r="BK250" s="390"/>
      <c r="BL250" s="390"/>
      <c r="BM250" s="390"/>
      <c r="BN250" s="390"/>
    </row>
    <row r="251" spans="1:66" s="395" customFormat="1" x14ac:dyDescent="0.2">
      <c r="A251" s="449"/>
      <c r="B251" s="449"/>
      <c r="C251" s="449"/>
      <c r="D251" s="391"/>
      <c r="E251" s="449"/>
      <c r="F251" s="391"/>
      <c r="G251" s="391"/>
      <c r="H251" s="391"/>
      <c r="I251" s="391"/>
      <c r="J251" s="391"/>
      <c r="K251" s="391"/>
      <c r="L251" s="391"/>
      <c r="M251" s="388"/>
      <c r="N251" s="388"/>
      <c r="O251" s="388"/>
      <c r="P251" s="388"/>
      <c r="Q251" s="388"/>
      <c r="R251" s="388"/>
      <c r="S251" s="389"/>
      <c r="T251" s="389"/>
      <c r="U251" s="389"/>
      <c r="V251" s="394"/>
      <c r="W251" s="394"/>
      <c r="X251" s="387"/>
      <c r="Y251" s="387"/>
      <c r="Z251" s="387"/>
      <c r="AA251" s="387"/>
      <c r="AB251" s="387"/>
      <c r="AC251" s="387"/>
      <c r="AD251" s="387"/>
      <c r="AE251" s="387"/>
      <c r="AF251" s="390"/>
      <c r="AG251" s="390"/>
      <c r="AH251" s="390"/>
      <c r="AI251" s="390"/>
      <c r="AJ251" s="390"/>
      <c r="AK251" s="390"/>
      <c r="AL251" s="390"/>
      <c r="AM251" s="390"/>
      <c r="AN251" s="390"/>
      <c r="AO251" s="390"/>
      <c r="AP251" s="390"/>
      <c r="AQ251" s="390"/>
      <c r="AR251" s="390"/>
      <c r="AS251" s="390"/>
      <c r="AT251" s="390"/>
      <c r="AU251" s="390"/>
      <c r="AV251" s="390"/>
      <c r="AW251" s="390"/>
      <c r="AX251" s="390"/>
      <c r="AY251" s="390"/>
      <c r="AZ251" s="390"/>
      <c r="BA251" s="390"/>
      <c r="BB251" s="390"/>
      <c r="BC251" s="390"/>
      <c r="BD251" s="390"/>
      <c r="BE251" s="390"/>
      <c r="BF251" s="390"/>
      <c r="BG251" s="390"/>
      <c r="BH251" s="390"/>
      <c r="BI251" s="390"/>
      <c r="BJ251" s="390"/>
      <c r="BK251" s="390"/>
      <c r="BL251" s="390"/>
      <c r="BM251" s="390"/>
      <c r="BN251" s="390"/>
    </row>
    <row r="252" spans="1:66" s="395" customFormat="1" x14ac:dyDescent="0.2">
      <c r="A252" s="449"/>
      <c r="B252" s="449"/>
      <c r="C252" s="449"/>
      <c r="D252" s="391"/>
      <c r="E252" s="449"/>
      <c r="F252" s="391"/>
      <c r="G252" s="391"/>
      <c r="H252" s="391"/>
      <c r="I252" s="391"/>
      <c r="J252" s="391"/>
      <c r="K252" s="391"/>
      <c r="L252" s="391"/>
      <c r="M252" s="388"/>
      <c r="N252" s="388"/>
      <c r="O252" s="388"/>
      <c r="P252" s="388"/>
      <c r="Q252" s="388"/>
      <c r="R252" s="388"/>
      <c r="S252" s="389"/>
      <c r="T252" s="389"/>
      <c r="U252" s="389"/>
      <c r="V252" s="394"/>
      <c r="W252" s="394"/>
      <c r="X252" s="387"/>
      <c r="Y252" s="387"/>
      <c r="Z252" s="387"/>
      <c r="AA252" s="387"/>
      <c r="AB252" s="387"/>
      <c r="AC252" s="387"/>
      <c r="AD252" s="387"/>
      <c r="AE252" s="387"/>
      <c r="AF252" s="390"/>
      <c r="AG252" s="390"/>
      <c r="AH252" s="390"/>
      <c r="AI252" s="390"/>
      <c r="AJ252" s="390"/>
      <c r="AK252" s="390"/>
      <c r="AL252" s="390"/>
      <c r="AM252" s="390"/>
      <c r="AN252" s="390"/>
      <c r="AO252" s="390"/>
      <c r="AP252" s="390"/>
      <c r="AQ252" s="390"/>
      <c r="AR252" s="390"/>
      <c r="AS252" s="390"/>
      <c r="AT252" s="390"/>
      <c r="AU252" s="390"/>
      <c r="AV252" s="390"/>
      <c r="AW252" s="390"/>
      <c r="AX252" s="390"/>
      <c r="AY252" s="390"/>
      <c r="AZ252" s="390"/>
      <c r="BA252" s="390"/>
      <c r="BB252" s="390"/>
      <c r="BC252" s="390"/>
      <c r="BD252" s="390"/>
      <c r="BE252" s="390"/>
      <c r="BF252" s="390"/>
      <c r="BG252" s="390"/>
      <c r="BH252" s="390"/>
      <c r="BI252" s="390"/>
      <c r="BJ252" s="390"/>
      <c r="BK252" s="390"/>
      <c r="BL252" s="390"/>
      <c r="BM252" s="390"/>
      <c r="BN252" s="390"/>
    </row>
    <row r="253" spans="1:66" s="395" customFormat="1" x14ac:dyDescent="0.2">
      <c r="A253" s="449"/>
      <c r="B253" s="449"/>
      <c r="C253" s="449"/>
      <c r="D253" s="391"/>
      <c r="E253" s="449"/>
      <c r="F253" s="391"/>
      <c r="G253" s="391"/>
      <c r="H253" s="391"/>
      <c r="I253" s="391"/>
      <c r="J253" s="391"/>
      <c r="K253" s="391"/>
      <c r="L253" s="391"/>
      <c r="M253" s="388"/>
      <c r="N253" s="388"/>
      <c r="O253" s="388"/>
      <c r="P253" s="388"/>
      <c r="Q253" s="388"/>
      <c r="R253" s="388"/>
      <c r="S253" s="389"/>
      <c r="T253" s="389"/>
      <c r="U253" s="389"/>
      <c r="V253" s="394"/>
      <c r="W253" s="394"/>
      <c r="X253" s="387"/>
      <c r="Y253" s="387"/>
      <c r="Z253" s="387"/>
      <c r="AA253" s="387"/>
      <c r="AB253" s="387"/>
      <c r="AC253" s="387"/>
      <c r="AD253" s="387"/>
      <c r="AE253" s="387"/>
      <c r="AF253" s="390"/>
      <c r="AG253" s="390"/>
      <c r="AH253" s="390"/>
      <c r="AI253" s="390"/>
      <c r="AJ253" s="390"/>
      <c r="AK253" s="390"/>
      <c r="AL253" s="390"/>
      <c r="AM253" s="390"/>
      <c r="AN253" s="390"/>
      <c r="AO253" s="390"/>
      <c r="AP253" s="390"/>
      <c r="AQ253" s="390"/>
      <c r="AR253" s="390"/>
      <c r="AS253" s="390"/>
      <c r="AT253" s="390"/>
      <c r="AU253" s="390"/>
      <c r="AV253" s="390"/>
      <c r="AW253" s="390"/>
      <c r="AX253" s="390"/>
      <c r="AY253" s="390"/>
      <c r="AZ253" s="390"/>
      <c r="BA253" s="390"/>
      <c r="BB253" s="390"/>
      <c r="BC253" s="390"/>
      <c r="BD253" s="390"/>
      <c r="BE253" s="390"/>
      <c r="BF253" s="390"/>
      <c r="BG253" s="390"/>
      <c r="BH253" s="390"/>
      <c r="BI253" s="390"/>
      <c r="BJ253" s="390"/>
      <c r="BK253" s="390"/>
      <c r="BL253" s="390"/>
      <c r="BM253" s="390"/>
      <c r="BN253" s="390"/>
    </row>
    <row r="254" spans="1:66" s="395" customFormat="1" x14ac:dyDescent="0.2">
      <c r="A254" s="449"/>
      <c r="B254" s="449"/>
      <c r="C254" s="449"/>
      <c r="D254" s="391"/>
      <c r="E254" s="449"/>
      <c r="F254" s="391"/>
      <c r="G254" s="391"/>
      <c r="H254" s="391"/>
      <c r="I254" s="391"/>
      <c r="J254" s="391"/>
      <c r="K254" s="391"/>
      <c r="L254" s="391"/>
      <c r="M254" s="388"/>
      <c r="N254" s="388"/>
      <c r="O254" s="388"/>
      <c r="P254" s="388"/>
      <c r="Q254" s="388"/>
      <c r="R254" s="388"/>
      <c r="S254" s="389"/>
      <c r="T254" s="389"/>
      <c r="U254" s="389"/>
      <c r="V254" s="394"/>
      <c r="W254" s="394"/>
      <c r="X254" s="387"/>
      <c r="Y254" s="387"/>
      <c r="Z254" s="387"/>
      <c r="AA254" s="387"/>
      <c r="AB254" s="387"/>
      <c r="AC254" s="387"/>
      <c r="AD254" s="387"/>
      <c r="AE254" s="387"/>
      <c r="AF254" s="390"/>
      <c r="AG254" s="390"/>
      <c r="AH254" s="390"/>
      <c r="AI254" s="390"/>
      <c r="AJ254" s="390"/>
      <c r="AK254" s="390"/>
      <c r="AL254" s="390"/>
      <c r="AM254" s="390"/>
      <c r="AN254" s="390"/>
      <c r="AO254" s="390"/>
      <c r="AP254" s="390"/>
      <c r="AQ254" s="390"/>
      <c r="AR254" s="390"/>
      <c r="AS254" s="390"/>
      <c r="AT254" s="390"/>
      <c r="AU254" s="390"/>
      <c r="AV254" s="390"/>
      <c r="AW254" s="390"/>
      <c r="AX254" s="390"/>
      <c r="AY254" s="390"/>
      <c r="AZ254" s="390"/>
      <c r="BA254" s="390"/>
      <c r="BB254" s="390"/>
      <c r="BC254" s="390"/>
      <c r="BD254" s="390"/>
      <c r="BE254" s="390"/>
      <c r="BF254" s="390"/>
      <c r="BG254" s="390"/>
      <c r="BH254" s="390"/>
      <c r="BI254" s="390"/>
      <c r="BJ254" s="390"/>
      <c r="BK254" s="390"/>
      <c r="BL254" s="390"/>
      <c r="BM254" s="390"/>
      <c r="BN254" s="390"/>
    </row>
    <row r="255" spans="1:66" s="395" customFormat="1" x14ac:dyDescent="0.2">
      <c r="A255" s="449"/>
      <c r="B255" s="449"/>
      <c r="C255" s="449"/>
      <c r="D255" s="391"/>
      <c r="E255" s="449"/>
      <c r="F255" s="391"/>
      <c r="G255" s="391"/>
      <c r="H255" s="391"/>
      <c r="I255" s="391"/>
      <c r="J255" s="391"/>
      <c r="K255" s="391"/>
      <c r="L255" s="391"/>
      <c r="M255" s="388"/>
      <c r="N255" s="388"/>
      <c r="O255" s="388"/>
      <c r="P255" s="388"/>
      <c r="Q255" s="388"/>
      <c r="R255" s="388"/>
      <c r="S255" s="389"/>
      <c r="T255" s="389"/>
      <c r="U255" s="389"/>
      <c r="V255" s="394"/>
      <c r="W255" s="394"/>
      <c r="X255" s="387"/>
      <c r="Y255" s="387"/>
      <c r="Z255" s="387"/>
      <c r="AA255" s="387"/>
      <c r="AB255" s="387"/>
      <c r="AC255" s="387"/>
      <c r="AD255" s="387"/>
      <c r="AE255" s="387"/>
      <c r="AF255" s="390"/>
      <c r="AG255" s="390"/>
      <c r="AH255" s="390"/>
      <c r="AI255" s="390"/>
      <c r="AJ255" s="390"/>
      <c r="AK255" s="390"/>
      <c r="AL255" s="390"/>
      <c r="AM255" s="390"/>
      <c r="AN255" s="390"/>
      <c r="AO255" s="390"/>
      <c r="AP255" s="390"/>
      <c r="AQ255" s="390"/>
      <c r="AR255" s="390"/>
      <c r="AS255" s="390"/>
      <c r="AT255" s="390"/>
      <c r="AU255" s="390"/>
      <c r="AV255" s="390"/>
      <c r="AW255" s="390"/>
      <c r="AX255" s="390"/>
      <c r="AY255" s="390"/>
      <c r="AZ255" s="390"/>
      <c r="BA255" s="390"/>
      <c r="BB255" s="390"/>
      <c r="BC255" s="390"/>
      <c r="BD255" s="390"/>
      <c r="BE255" s="390"/>
      <c r="BF255" s="390"/>
      <c r="BG255" s="390"/>
      <c r="BH255" s="390"/>
      <c r="BI255" s="390"/>
      <c r="BJ255" s="390"/>
      <c r="BK255" s="390"/>
      <c r="BL255" s="390"/>
      <c r="BM255" s="390"/>
      <c r="BN255" s="390"/>
    </row>
    <row r="256" spans="1:66" s="395" customFormat="1" x14ac:dyDescent="0.2">
      <c r="A256" s="449"/>
      <c r="B256" s="449"/>
      <c r="C256" s="449"/>
      <c r="D256" s="391"/>
      <c r="E256" s="449"/>
      <c r="F256" s="391"/>
      <c r="G256" s="391"/>
      <c r="H256" s="391"/>
      <c r="I256" s="391"/>
      <c r="J256" s="391"/>
      <c r="K256" s="391"/>
      <c r="L256" s="391"/>
      <c r="M256" s="388"/>
      <c r="N256" s="388"/>
      <c r="O256" s="388"/>
      <c r="P256" s="388"/>
      <c r="Q256" s="388"/>
      <c r="R256" s="388"/>
      <c r="S256" s="389"/>
      <c r="T256" s="389"/>
      <c r="U256" s="389"/>
      <c r="V256" s="394"/>
      <c r="W256" s="394"/>
      <c r="X256" s="387"/>
      <c r="Y256" s="387"/>
      <c r="Z256" s="387"/>
      <c r="AA256" s="387"/>
      <c r="AB256" s="387"/>
      <c r="AC256" s="387"/>
      <c r="AD256" s="387"/>
      <c r="AE256" s="387"/>
      <c r="AF256" s="390"/>
      <c r="AG256" s="390"/>
      <c r="AH256" s="390"/>
      <c r="AI256" s="390"/>
      <c r="AJ256" s="390"/>
      <c r="AK256" s="390"/>
      <c r="AL256" s="390"/>
      <c r="AM256" s="390"/>
      <c r="AN256" s="390"/>
      <c r="AO256" s="390"/>
      <c r="AP256" s="390"/>
      <c r="AQ256" s="390"/>
      <c r="AR256" s="390"/>
      <c r="AS256" s="390"/>
      <c r="AT256" s="390"/>
      <c r="AU256" s="390"/>
      <c r="AV256" s="390"/>
      <c r="AW256" s="390"/>
      <c r="AX256" s="390"/>
      <c r="AY256" s="390"/>
      <c r="AZ256" s="390"/>
      <c r="BA256" s="390"/>
      <c r="BB256" s="390"/>
      <c r="BC256" s="390"/>
      <c r="BD256" s="390"/>
      <c r="BE256" s="390"/>
      <c r="BF256" s="390"/>
      <c r="BG256" s="390"/>
      <c r="BH256" s="390"/>
      <c r="BI256" s="390"/>
      <c r="BJ256" s="390"/>
      <c r="BK256" s="390"/>
      <c r="BL256" s="390"/>
      <c r="BM256" s="390"/>
      <c r="BN256" s="390"/>
    </row>
    <row r="257" spans="1:66" s="395" customFormat="1" x14ac:dyDescent="0.2">
      <c r="A257" s="449"/>
      <c r="B257" s="449"/>
      <c r="C257" s="449"/>
      <c r="D257" s="391"/>
      <c r="E257" s="449"/>
      <c r="F257" s="391"/>
      <c r="G257" s="391"/>
      <c r="H257" s="391"/>
      <c r="I257" s="391"/>
      <c r="J257" s="391"/>
      <c r="K257" s="391"/>
      <c r="L257" s="391"/>
      <c r="M257" s="388"/>
      <c r="N257" s="388"/>
      <c r="O257" s="388"/>
      <c r="P257" s="388"/>
      <c r="Q257" s="388"/>
      <c r="R257" s="388"/>
      <c r="S257" s="389"/>
      <c r="T257" s="389"/>
      <c r="U257" s="389"/>
      <c r="V257" s="394"/>
      <c r="W257" s="394"/>
      <c r="X257" s="387"/>
      <c r="Y257" s="387"/>
      <c r="Z257" s="387"/>
      <c r="AA257" s="387"/>
      <c r="AB257" s="387"/>
      <c r="AC257" s="387"/>
      <c r="AD257" s="387"/>
      <c r="AE257" s="387"/>
      <c r="AF257" s="390"/>
      <c r="AG257" s="390"/>
      <c r="AH257" s="390"/>
      <c r="AI257" s="390"/>
      <c r="AJ257" s="390"/>
      <c r="AK257" s="390"/>
      <c r="AL257" s="390"/>
      <c r="AM257" s="390"/>
      <c r="AN257" s="390"/>
      <c r="AO257" s="390"/>
      <c r="AP257" s="390"/>
      <c r="AQ257" s="390"/>
      <c r="AR257" s="390"/>
      <c r="AS257" s="390"/>
      <c r="AT257" s="390"/>
      <c r="AU257" s="390"/>
      <c r="AV257" s="390"/>
      <c r="AW257" s="390"/>
      <c r="AX257" s="390"/>
      <c r="AY257" s="390"/>
      <c r="AZ257" s="390"/>
      <c r="BA257" s="390"/>
      <c r="BB257" s="390"/>
      <c r="BC257" s="390"/>
      <c r="BD257" s="390"/>
      <c r="BE257" s="390"/>
      <c r="BF257" s="390"/>
      <c r="BG257" s="390"/>
      <c r="BH257" s="390"/>
      <c r="BI257" s="390"/>
      <c r="BJ257" s="390"/>
      <c r="BK257" s="390"/>
      <c r="BL257" s="390"/>
      <c r="BM257" s="390"/>
      <c r="BN257" s="390"/>
    </row>
    <row r="258" spans="1:66" s="395" customFormat="1" x14ac:dyDescent="0.2">
      <c r="A258" s="449"/>
      <c r="B258" s="449"/>
      <c r="C258" s="449"/>
      <c r="D258" s="391"/>
      <c r="E258" s="449"/>
      <c r="F258" s="391"/>
      <c r="G258" s="391"/>
      <c r="H258" s="391"/>
      <c r="I258" s="391"/>
      <c r="J258" s="391"/>
      <c r="K258" s="391"/>
      <c r="L258" s="391"/>
      <c r="M258" s="388"/>
      <c r="N258" s="388"/>
      <c r="O258" s="388"/>
      <c r="P258" s="388"/>
      <c r="Q258" s="388"/>
      <c r="R258" s="388"/>
      <c r="S258" s="389"/>
      <c r="T258" s="389"/>
      <c r="U258" s="389"/>
      <c r="V258" s="394"/>
      <c r="W258" s="394"/>
      <c r="X258" s="387"/>
      <c r="Y258" s="387"/>
      <c r="Z258" s="387"/>
      <c r="AA258" s="387"/>
      <c r="AB258" s="387"/>
      <c r="AC258" s="387"/>
      <c r="AD258" s="387"/>
      <c r="AE258" s="387"/>
      <c r="AF258" s="390"/>
      <c r="AG258" s="390"/>
      <c r="AH258" s="390"/>
      <c r="AI258" s="390"/>
      <c r="AJ258" s="390"/>
      <c r="AK258" s="390"/>
      <c r="AL258" s="390"/>
      <c r="AM258" s="390"/>
      <c r="AN258" s="390"/>
      <c r="AO258" s="390"/>
      <c r="AP258" s="390"/>
      <c r="AQ258" s="390"/>
      <c r="AR258" s="390"/>
      <c r="AS258" s="390"/>
      <c r="AT258" s="390"/>
      <c r="AU258" s="390"/>
      <c r="AV258" s="390"/>
      <c r="AW258" s="390"/>
      <c r="AX258" s="390"/>
      <c r="AY258" s="390"/>
      <c r="AZ258" s="390"/>
      <c r="BA258" s="390"/>
      <c r="BB258" s="390"/>
      <c r="BC258" s="390"/>
      <c r="BD258" s="390"/>
      <c r="BE258" s="390"/>
      <c r="BF258" s="390"/>
      <c r="BG258" s="390"/>
      <c r="BH258" s="390"/>
      <c r="BI258" s="390"/>
      <c r="BJ258" s="390"/>
      <c r="BK258" s="390"/>
      <c r="BL258" s="390"/>
      <c r="BM258" s="390"/>
      <c r="BN258" s="390"/>
    </row>
    <row r="259" spans="1:66" s="395" customFormat="1" x14ac:dyDescent="0.2">
      <c r="A259" s="449"/>
      <c r="B259" s="449"/>
      <c r="C259" s="449"/>
      <c r="D259" s="391"/>
      <c r="E259" s="449"/>
      <c r="F259" s="391"/>
      <c r="G259" s="391"/>
      <c r="H259" s="391"/>
      <c r="I259" s="391"/>
      <c r="J259" s="391"/>
      <c r="K259" s="391"/>
      <c r="L259" s="391"/>
      <c r="M259" s="388"/>
      <c r="N259" s="388"/>
      <c r="O259" s="388"/>
      <c r="P259" s="388"/>
      <c r="Q259" s="388"/>
      <c r="R259" s="388"/>
      <c r="S259" s="389"/>
      <c r="T259" s="389"/>
      <c r="U259" s="389"/>
      <c r="V259" s="394"/>
      <c r="W259" s="394"/>
      <c r="X259" s="387"/>
      <c r="Y259" s="387"/>
      <c r="Z259" s="387"/>
      <c r="AA259" s="387"/>
      <c r="AB259" s="387"/>
      <c r="AC259" s="387"/>
      <c r="AD259" s="387"/>
      <c r="AE259" s="387"/>
      <c r="AF259" s="390"/>
      <c r="AG259" s="390"/>
      <c r="AH259" s="390"/>
      <c r="AI259" s="390"/>
      <c r="AJ259" s="390"/>
      <c r="AK259" s="390"/>
      <c r="AL259" s="390"/>
      <c r="AM259" s="390"/>
      <c r="AN259" s="390"/>
      <c r="AO259" s="390"/>
      <c r="AP259" s="390"/>
      <c r="AQ259" s="390"/>
      <c r="AR259" s="390"/>
      <c r="AS259" s="390"/>
      <c r="AT259" s="390"/>
      <c r="AU259" s="390"/>
      <c r="AV259" s="390"/>
      <c r="AW259" s="390"/>
      <c r="AX259" s="390"/>
      <c r="AY259" s="390"/>
      <c r="AZ259" s="390"/>
      <c r="BA259" s="390"/>
      <c r="BB259" s="390"/>
      <c r="BC259" s="390"/>
      <c r="BD259" s="390"/>
      <c r="BE259" s="390"/>
      <c r="BF259" s="390"/>
      <c r="BG259" s="390"/>
      <c r="BH259" s="390"/>
      <c r="BI259" s="390"/>
      <c r="BJ259" s="390"/>
      <c r="BK259" s="390"/>
      <c r="BL259" s="390"/>
      <c r="BM259" s="390"/>
      <c r="BN259" s="390"/>
    </row>
    <row r="260" spans="1:66" s="395" customFormat="1" x14ac:dyDescent="0.2">
      <c r="A260" s="449"/>
      <c r="B260" s="449"/>
      <c r="C260" s="449"/>
      <c r="D260" s="391"/>
      <c r="E260" s="449"/>
      <c r="F260" s="391"/>
      <c r="G260" s="391"/>
      <c r="H260" s="391"/>
      <c r="I260" s="391"/>
      <c r="J260" s="391"/>
      <c r="K260" s="391"/>
      <c r="L260" s="391"/>
      <c r="M260" s="388"/>
      <c r="N260" s="388"/>
      <c r="O260" s="388"/>
      <c r="P260" s="388"/>
      <c r="Q260" s="388"/>
      <c r="R260" s="388"/>
      <c r="S260" s="389"/>
      <c r="T260" s="389"/>
      <c r="U260" s="389"/>
      <c r="V260" s="394"/>
      <c r="W260" s="394"/>
      <c r="X260" s="387"/>
      <c r="Y260" s="387"/>
      <c r="Z260" s="387"/>
      <c r="AA260" s="387"/>
      <c r="AB260" s="387"/>
      <c r="AC260" s="387"/>
      <c r="AD260" s="387"/>
      <c r="AE260" s="387"/>
      <c r="AF260" s="390"/>
      <c r="AG260" s="390"/>
      <c r="AH260" s="390"/>
      <c r="AI260" s="390"/>
      <c r="AJ260" s="390"/>
      <c r="AK260" s="390"/>
      <c r="AL260" s="390"/>
      <c r="AM260" s="390"/>
      <c r="AN260" s="390"/>
      <c r="AO260" s="390"/>
      <c r="AP260" s="390"/>
      <c r="AQ260" s="390"/>
      <c r="AR260" s="390"/>
      <c r="AS260" s="390"/>
      <c r="AT260" s="390"/>
      <c r="AU260" s="390"/>
      <c r="AV260" s="390"/>
      <c r="AW260" s="390"/>
      <c r="AX260" s="390"/>
      <c r="AY260" s="390"/>
      <c r="AZ260" s="390"/>
      <c r="BA260" s="390"/>
      <c r="BB260" s="390"/>
      <c r="BC260" s="390"/>
      <c r="BD260" s="390"/>
      <c r="BE260" s="390"/>
      <c r="BF260" s="390"/>
      <c r="BG260" s="390"/>
      <c r="BH260" s="390"/>
      <c r="BI260" s="390"/>
      <c r="BJ260" s="390"/>
      <c r="BK260" s="390"/>
      <c r="BL260" s="390"/>
      <c r="BM260" s="390"/>
      <c r="BN260" s="390"/>
    </row>
    <row r="261" spans="1:66" s="395" customFormat="1" x14ac:dyDescent="0.2">
      <c r="A261" s="449"/>
      <c r="B261" s="449"/>
      <c r="C261" s="449"/>
      <c r="D261" s="391"/>
      <c r="E261" s="449"/>
      <c r="F261" s="391"/>
      <c r="G261" s="391"/>
      <c r="H261" s="391"/>
      <c r="I261" s="391"/>
      <c r="J261" s="391"/>
      <c r="K261" s="391"/>
      <c r="L261" s="391"/>
      <c r="M261" s="388"/>
      <c r="N261" s="388"/>
      <c r="O261" s="388"/>
      <c r="P261" s="388"/>
      <c r="Q261" s="388"/>
      <c r="R261" s="388"/>
      <c r="S261" s="389"/>
      <c r="T261" s="389"/>
      <c r="U261" s="389"/>
      <c r="V261" s="394"/>
      <c r="W261" s="394"/>
      <c r="X261" s="387"/>
      <c r="Y261" s="387"/>
      <c r="Z261" s="387"/>
      <c r="AA261" s="387"/>
      <c r="AB261" s="387"/>
      <c r="AC261" s="387"/>
      <c r="AD261" s="387"/>
      <c r="AE261" s="387"/>
      <c r="AF261" s="390"/>
      <c r="AG261" s="390"/>
      <c r="AH261" s="390"/>
      <c r="AI261" s="390"/>
      <c r="AJ261" s="390"/>
      <c r="AK261" s="390"/>
      <c r="AL261" s="390"/>
      <c r="AM261" s="390"/>
      <c r="AN261" s="390"/>
      <c r="AO261" s="390"/>
      <c r="AP261" s="390"/>
      <c r="AQ261" s="390"/>
      <c r="AR261" s="390"/>
      <c r="AS261" s="390"/>
      <c r="AT261" s="390"/>
      <c r="AU261" s="390"/>
      <c r="AV261" s="390"/>
      <c r="AW261" s="390"/>
      <c r="AX261" s="390"/>
      <c r="AY261" s="390"/>
      <c r="AZ261" s="390"/>
      <c r="BA261" s="390"/>
      <c r="BB261" s="390"/>
      <c r="BC261" s="390"/>
      <c r="BD261" s="390"/>
      <c r="BE261" s="390"/>
      <c r="BF261" s="390"/>
      <c r="BG261" s="390"/>
      <c r="BH261" s="390"/>
      <c r="BI261" s="390"/>
      <c r="BJ261" s="390"/>
      <c r="BK261" s="390"/>
      <c r="BL261" s="390"/>
      <c r="BM261" s="390"/>
      <c r="BN261" s="390"/>
    </row>
    <row r="262" spans="1:66" s="395" customFormat="1" x14ac:dyDescent="0.2">
      <c r="A262" s="449"/>
      <c r="B262" s="449"/>
      <c r="C262" s="449"/>
      <c r="D262" s="391"/>
      <c r="E262" s="449"/>
      <c r="F262" s="391"/>
      <c r="G262" s="391"/>
      <c r="H262" s="391"/>
      <c r="I262" s="391"/>
      <c r="J262" s="391"/>
      <c r="K262" s="391"/>
      <c r="L262" s="391"/>
      <c r="M262" s="388"/>
      <c r="N262" s="388"/>
      <c r="O262" s="388"/>
      <c r="P262" s="388"/>
      <c r="Q262" s="388"/>
      <c r="R262" s="388"/>
      <c r="S262" s="389"/>
      <c r="T262" s="389"/>
      <c r="U262" s="389"/>
      <c r="V262" s="394"/>
      <c r="W262" s="394"/>
      <c r="X262" s="387"/>
      <c r="Y262" s="387"/>
      <c r="Z262" s="387"/>
      <c r="AA262" s="387"/>
      <c r="AB262" s="387"/>
      <c r="AC262" s="387"/>
      <c r="AD262" s="387"/>
      <c r="AE262" s="387"/>
      <c r="AF262" s="390"/>
      <c r="AG262" s="390"/>
      <c r="AH262" s="390"/>
      <c r="AI262" s="390"/>
      <c r="AJ262" s="390"/>
      <c r="AK262" s="390"/>
      <c r="AL262" s="390"/>
      <c r="AM262" s="390"/>
      <c r="AN262" s="390"/>
      <c r="AO262" s="390"/>
      <c r="AP262" s="390"/>
      <c r="AQ262" s="390"/>
      <c r="AR262" s="390"/>
      <c r="AS262" s="390"/>
      <c r="AT262" s="390"/>
      <c r="AU262" s="390"/>
      <c r="AV262" s="390"/>
      <c r="AW262" s="390"/>
      <c r="AX262" s="390"/>
      <c r="AY262" s="390"/>
      <c r="AZ262" s="390"/>
      <c r="BA262" s="390"/>
      <c r="BB262" s="390"/>
      <c r="BC262" s="390"/>
      <c r="BD262" s="390"/>
      <c r="BE262" s="390"/>
      <c r="BF262" s="390"/>
      <c r="BG262" s="390"/>
      <c r="BH262" s="390"/>
      <c r="BI262" s="390"/>
      <c r="BJ262" s="390"/>
      <c r="BK262" s="390"/>
      <c r="BL262" s="390"/>
      <c r="BM262" s="390"/>
      <c r="BN262" s="390"/>
    </row>
    <row r="263" spans="1:66" s="395" customFormat="1" x14ac:dyDescent="0.2">
      <c r="A263" s="449"/>
      <c r="B263" s="449"/>
      <c r="C263" s="449"/>
      <c r="D263" s="391"/>
      <c r="E263" s="449"/>
      <c r="F263" s="391"/>
      <c r="G263" s="391"/>
      <c r="H263" s="391"/>
      <c r="I263" s="391"/>
      <c r="J263" s="391"/>
      <c r="K263" s="391"/>
      <c r="L263" s="391"/>
      <c r="M263" s="388"/>
      <c r="N263" s="388"/>
      <c r="O263" s="388"/>
      <c r="P263" s="388"/>
      <c r="Q263" s="388"/>
      <c r="R263" s="388"/>
      <c r="S263" s="389"/>
      <c r="T263" s="389"/>
      <c r="U263" s="389"/>
      <c r="V263" s="394"/>
      <c r="W263" s="394"/>
      <c r="X263" s="387"/>
      <c r="Y263" s="387"/>
      <c r="Z263" s="387"/>
      <c r="AA263" s="387"/>
      <c r="AB263" s="387"/>
      <c r="AC263" s="387"/>
      <c r="AD263" s="387"/>
      <c r="AE263" s="387"/>
      <c r="AF263" s="390"/>
      <c r="AG263" s="390"/>
      <c r="AH263" s="390"/>
      <c r="AI263" s="390"/>
      <c r="AJ263" s="390"/>
      <c r="AK263" s="390"/>
      <c r="AL263" s="390"/>
      <c r="AM263" s="390"/>
      <c r="AN263" s="390"/>
      <c r="AO263" s="390"/>
      <c r="AP263" s="390"/>
      <c r="AQ263" s="390"/>
      <c r="AR263" s="390"/>
      <c r="AS263" s="390"/>
      <c r="AT263" s="390"/>
      <c r="AU263" s="390"/>
      <c r="AV263" s="390"/>
      <c r="AW263" s="390"/>
      <c r="AX263" s="390"/>
      <c r="AY263" s="390"/>
      <c r="AZ263" s="390"/>
      <c r="BA263" s="390"/>
      <c r="BB263" s="390"/>
      <c r="BC263" s="390"/>
      <c r="BD263" s="390"/>
      <c r="BE263" s="390"/>
      <c r="BF263" s="390"/>
      <c r="BG263" s="390"/>
      <c r="BH263" s="390"/>
      <c r="BI263" s="390"/>
      <c r="BJ263" s="390"/>
      <c r="BK263" s="390"/>
      <c r="BL263" s="390"/>
      <c r="BM263" s="390"/>
      <c r="BN263" s="390"/>
    </row>
    <row r="264" spans="1:66" s="395" customFormat="1" x14ac:dyDescent="0.2">
      <c r="A264" s="449"/>
      <c r="B264" s="449"/>
      <c r="C264" s="449"/>
      <c r="D264" s="391"/>
      <c r="E264" s="449"/>
      <c r="F264" s="391"/>
      <c r="G264" s="391"/>
      <c r="H264" s="391"/>
      <c r="I264" s="391"/>
      <c r="J264" s="391"/>
      <c r="K264" s="391"/>
      <c r="L264" s="391"/>
      <c r="M264" s="388"/>
      <c r="N264" s="388"/>
      <c r="O264" s="388"/>
      <c r="P264" s="388"/>
      <c r="Q264" s="388"/>
      <c r="R264" s="388"/>
      <c r="S264" s="389"/>
      <c r="T264" s="389"/>
      <c r="U264" s="389"/>
      <c r="V264" s="394"/>
      <c r="W264" s="394"/>
      <c r="X264" s="387"/>
      <c r="Y264" s="387"/>
      <c r="Z264" s="387"/>
      <c r="AA264" s="387"/>
      <c r="AB264" s="387"/>
      <c r="AC264" s="387"/>
      <c r="AD264" s="387"/>
      <c r="AE264" s="387"/>
      <c r="AF264" s="390"/>
      <c r="AG264" s="390"/>
      <c r="AH264" s="390"/>
      <c r="AI264" s="390"/>
      <c r="AJ264" s="390"/>
      <c r="AK264" s="390"/>
      <c r="AL264" s="390"/>
      <c r="AM264" s="390"/>
      <c r="AN264" s="390"/>
      <c r="AO264" s="390"/>
      <c r="AP264" s="390"/>
      <c r="AQ264" s="390"/>
      <c r="AR264" s="390"/>
      <c r="AS264" s="390"/>
      <c r="AT264" s="390"/>
      <c r="AU264" s="390"/>
      <c r="AV264" s="390"/>
      <c r="AW264" s="390"/>
      <c r="AX264" s="390"/>
      <c r="AY264" s="390"/>
      <c r="AZ264" s="390"/>
      <c r="BA264" s="390"/>
      <c r="BB264" s="390"/>
      <c r="BC264" s="390"/>
      <c r="BD264" s="390"/>
      <c r="BE264" s="390"/>
      <c r="BF264" s="390"/>
      <c r="BG264" s="390"/>
      <c r="BH264" s="390"/>
      <c r="BI264" s="390"/>
      <c r="BJ264" s="390"/>
      <c r="BK264" s="390"/>
      <c r="BL264" s="390"/>
      <c r="BM264" s="390"/>
      <c r="BN264" s="390"/>
    </row>
    <row r="265" spans="1:66" s="395" customFormat="1" x14ac:dyDescent="0.2">
      <c r="A265" s="449"/>
      <c r="B265" s="449"/>
      <c r="C265" s="449"/>
      <c r="D265" s="391"/>
      <c r="E265" s="449"/>
      <c r="F265" s="391"/>
      <c r="G265" s="391"/>
      <c r="H265" s="391"/>
      <c r="I265" s="391"/>
      <c r="J265" s="391"/>
      <c r="K265" s="391"/>
      <c r="L265" s="391"/>
      <c r="M265" s="388"/>
      <c r="N265" s="388"/>
      <c r="O265" s="388"/>
      <c r="P265" s="388"/>
      <c r="Q265" s="388"/>
      <c r="R265" s="388"/>
      <c r="S265" s="389"/>
      <c r="T265" s="389"/>
      <c r="U265" s="389"/>
      <c r="V265" s="394"/>
      <c r="W265" s="394"/>
      <c r="X265" s="387"/>
      <c r="Y265" s="387"/>
      <c r="Z265" s="387"/>
      <c r="AA265" s="387"/>
      <c r="AB265" s="387"/>
      <c r="AC265" s="387"/>
      <c r="AD265" s="387"/>
      <c r="AE265" s="387"/>
      <c r="AF265" s="390"/>
      <c r="AG265" s="390"/>
      <c r="AH265" s="390"/>
      <c r="AI265" s="390"/>
      <c r="AJ265" s="390"/>
      <c r="AK265" s="390"/>
      <c r="AL265" s="390"/>
      <c r="AM265" s="390"/>
      <c r="AN265" s="390"/>
      <c r="AO265" s="390"/>
      <c r="AP265" s="390"/>
      <c r="AQ265" s="390"/>
      <c r="AR265" s="390"/>
      <c r="AS265" s="390"/>
      <c r="AT265" s="390"/>
      <c r="AU265" s="390"/>
      <c r="AV265" s="390"/>
      <c r="AW265" s="390"/>
      <c r="AX265" s="390"/>
      <c r="AY265" s="390"/>
      <c r="AZ265" s="390"/>
      <c r="BA265" s="390"/>
      <c r="BB265" s="390"/>
      <c r="BC265" s="390"/>
      <c r="BD265" s="390"/>
      <c r="BE265" s="390"/>
      <c r="BF265" s="390"/>
      <c r="BG265" s="390"/>
      <c r="BH265" s="390"/>
      <c r="BI265" s="390"/>
      <c r="BJ265" s="390"/>
      <c r="BK265" s="390"/>
      <c r="BL265" s="390"/>
      <c r="BM265" s="390"/>
      <c r="BN265" s="390"/>
    </row>
    <row r="266" spans="1:66" s="395" customFormat="1" x14ac:dyDescent="0.2">
      <c r="A266" s="449"/>
      <c r="B266" s="449"/>
      <c r="C266" s="449"/>
      <c r="D266" s="391"/>
      <c r="E266" s="449"/>
      <c r="F266" s="391"/>
      <c r="G266" s="391"/>
      <c r="H266" s="391"/>
      <c r="I266" s="391"/>
      <c r="J266" s="391"/>
      <c r="K266" s="391"/>
      <c r="L266" s="391"/>
      <c r="M266" s="388"/>
      <c r="N266" s="388"/>
      <c r="O266" s="388"/>
      <c r="P266" s="388"/>
      <c r="Q266" s="388"/>
      <c r="R266" s="388"/>
      <c r="S266" s="389"/>
      <c r="T266" s="389"/>
      <c r="U266" s="389"/>
      <c r="V266" s="394"/>
      <c r="W266" s="394"/>
      <c r="X266" s="387"/>
      <c r="Y266" s="387"/>
      <c r="Z266" s="387"/>
      <c r="AA266" s="387"/>
      <c r="AB266" s="387"/>
      <c r="AC266" s="387"/>
      <c r="AD266" s="387"/>
      <c r="AE266" s="387"/>
      <c r="AF266" s="390"/>
      <c r="AG266" s="390"/>
      <c r="AH266" s="390"/>
      <c r="AI266" s="390"/>
      <c r="AJ266" s="390"/>
      <c r="AK266" s="390"/>
      <c r="AL266" s="390"/>
      <c r="AM266" s="390"/>
      <c r="AN266" s="390"/>
      <c r="AO266" s="390"/>
      <c r="AP266" s="390"/>
      <c r="AQ266" s="390"/>
      <c r="AR266" s="390"/>
      <c r="AS266" s="390"/>
      <c r="AT266" s="390"/>
      <c r="AU266" s="390"/>
      <c r="AV266" s="390"/>
      <c r="AW266" s="390"/>
      <c r="AX266" s="390"/>
      <c r="AY266" s="390"/>
      <c r="AZ266" s="390"/>
      <c r="BA266" s="390"/>
      <c r="BB266" s="390"/>
      <c r="BC266" s="390"/>
      <c r="BD266" s="390"/>
      <c r="BE266" s="390"/>
      <c r="BF266" s="390"/>
      <c r="BG266" s="390"/>
      <c r="BH266" s="390"/>
      <c r="BI266" s="390"/>
      <c r="BJ266" s="390"/>
      <c r="BK266" s="390"/>
      <c r="BL266" s="390"/>
      <c r="BM266" s="390"/>
      <c r="BN266" s="390"/>
    </row>
    <row r="267" spans="1:66" s="395" customFormat="1" x14ac:dyDescent="0.2">
      <c r="A267" s="449"/>
      <c r="B267" s="449"/>
      <c r="C267" s="449"/>
      <c r="D267" s="391"/>
      <c r="E267" s="449"/>
      <c r="F267" s="391"/>
      <c r="G267" s="391"/>
      <c r="H267" s="391"/>
      <c r="I267" s="391"/>
      <c r="J267" s="391"/>
      <c r="K267" s="391"/>
      <c r="L267" s="391"/>
      <c r="M267" s="388"/>
      <c r="N267" s="388"/>
      <c r="O267" s="388"/>
      <c r="P267" s="388"/>
      <c r="Q267" s="388"/>
      <c r="R267" s="388"/>
      <c r="S267" s="389"/>
      <c r="T267" s="389"/>
      <c r="U267" s="389"/>
      <c r="V267" s="394"/>
      <c r="W267" s="394"/>
      <c r="X267" s="387"/>
      <c r="Y267" s="387"/>
      <c r="Z267" s="387"/>
      <c r="AA267" s="387"/>
      <c r="AB267" s="387"/>
      <c r="AC267" s="387"/>
      <c r="AD267" s="387"/>
      <c r="AE267" s="387"/>
      <c r="AF267" s="390"/>
      <c r="AG267" s="390"/>
      <c r="AH267" s="390"/>
      <c r="AI267" s="390"/>
      <c r="AJ267" s="390"/>
      <c r="AK267" s="390"/>
      <c r="AL267" s="390"/>
      <c r="AM267" s="390"/>
      <c r="AN267" s="390"/>
      <c r="AO267" s="390"/>
      <c r="AP267" s="390"/>
      <c r="AQ267" s="390"/>
      <c r="AR267" s="390"/>
      <c r="AS267" s="390"/>
      <c r="AT267" s="390"/>
      <c r="AU267" s="390"/>
      <c r="AV267" s="390"/>
      <c r="AW267" s="390"/>
      <c r="AX267" s="390"/>
      <c r="AY267" s="390"/>
      <c r="AZ267" s="390"/>
      <c r="BA267" s="390"/>
      <c r="BB267" s="390"/>
      <c r="BC267" s="390"/>
      <c r="BD267" s="390"/>
      <c r="BE267" s="390"/>
      <c r="BF267" s="390"/>
      <c r="BG267" s="390"/>
      <c r="BH267" s="390"/>
      <c r="BI267" s="390"/>
      <c r="BJ267" s="390"/>
      <c r="BK267" s="390"/>
      <c r="BL267" s="390"/>
      <c r="BM267" s="390"/>
      <c r="BN267" s="390"/>
    </row>
    <row r="268" spans="1:66" s="395" customFormat="1" x14ac:dyDescent="0.2">
      <c r="A268" s="449"/>
      <c r="B268" s="449"/>
      <c r="C268" s="449"/>
      <c r="D268" s="391"/>
      <c r="E268" s="449"/>
      <c r="F268" s="391"/>
      <c r="G268" s="391"/>
      <c r="H268" s="391"/>
      <c r="I268" s="391"/>
      <c r="J268" s="391"/>
      <c r="K268" s="391"/>
      <c r="L268" s="391"/>
      <c r="M268" s="388"/>
      <c r="N268" s="388"/>
      <c r="O268" s="388"/>
      <c r="P268" s="388"/>
      <c r="Q268" s="388"/>
      <c r="R268" s="388"/>
      <c r="S268" s="389"/>
      <c r="T268" s="389"/>
      <c r="U268" s="389"/>
      <c r="V268" s="394"/>
      <c r="W268" s="394"/>
      <c r="X268" s="387"/>
      <c r="Y268" s="387"/>
      <c r="Z268" s="387"/>
      <c r="AA268" s="387"/>
      <c r="AB268" s="387"/>
      <c r="AC268" s="387"/>
      <c r="AD268" s="387"/>
      <c r="AE268" s="387"/>
      <c r="AF268" s="390"/>
      <c r="AG268" s="390"/>
      <c r="AH268" s="390"/>
      <c r="AI268" s="390"/>
      <c r="AJ268" s="390"/>
      <c r="AK268" s="390"/>
      <c r="AL268" s="390"/>
      <c r="AM268" s="390"/>
      <c r="AN268" s="390"/>
      <c r="AO268" s="390"/>
      <c r="AP268" s="390"/>
      <c r="AQ268" s="390"/>
      <c r="AR268" s="390"/>
      <c r="AS268" s="390"/>
      <c r="AT268" s="390"/>
      <c r="AU268" s="390"/>
      <c r="AV268" s="390"/>
      <c r="AW268" s="390"/>
      <c r="AX268" s="390"/>
      <c r="AY268" s="390"/>
      <c r="AZ268" s="390"/>
      <c r="BA268" s="390"/>
      <c r="BB268" s="390"/>
      <c r="BC268" s="390"/>
      <c r="BD268" s="390"/>
      <c r="BE268" s="390"/>
      <c r="BF268" s="390"/>
      <c r="BG268" s="390"/>
      <c r="BH268" s="390"/>
      <c r="BI268" s="390"/>
      <c r="BJ268" s="390"/>
      <c r="BK268" s="390"/>
      <c r="BL268" s="390"/>
      <c r="BM268" s="390"/>
      <c r="BN268" s="390"/>
    </row>
    <row r="269" spans="1:66" s="395" customFormat="1" x14ac:dyDescent="0.2">
      <c r="A269" s="449"/>
      <c r="B269" s="449"/>
      <c r="C269" s="449"/>
      <c r="D269" s="391"/>
      <c r="E269" s="449"/>
      <c r="F269" s="391"/>
      <c r="G269" s="391"/>
      <c r="H269" s="391"/>
      <c r="I269" s="391"/>
      <c r="J269" s="391"/>
      <c r="K269" s="391"/>
      <c r="L269" s="391"/>
      <c r="M269" s="388"/>
      <c r="N269" s="388"/>
      <c r="O269" s="388"/>
      <c r="P269" s="388"/>
      <c r="Q269" s="388"/>
      <c r="R269" s="388"/>
      <c r="S269" s="389"/>
      <c r="T269" s="389"/>
      <c r="U269" s="389"/>
      <c r="V269" s="394"/>
      <c r="W269" s="394"/>
      <c r="X269" s="387"/>
      <c r="Y269" s="387"/>
      <c r="Z269" s="387"/>
      <c r="AA269" s="387"/>
      <c r="AB269" s="387"/>
      <c r="AC269" s="387"/>
      <c r="AD269" s="387"/>
      <c r="AE269" s="387"/>
      <c r="AF269" s="390"/>
      <c r="AG269" s="390"/>
      <c r="AH269" s="390"/>
      <c r="AI269" s="390"/>
      <c r="AJ269" s="390"/>
      <c r="AK269" s="390"/>
      <c r="AL269" s="390"/>
      <c r="AM269" s="390"/>
      <c r="AN269" s="390"/>
      <c r="AO269" s="390"/>
      <c r="AP269" s="390"/>
      <c r="AQ269" s="390"/>
      <c r="AR269" s="390"/>
      <c r="AS269" s="390"/>
      <c r="AT269" s="390"/>
      <c r="AU269" s="390"/>
      <c r="AV269" s="390"/>
      <c r="AW269" s="390"/>
      <c r="AX269" s="390"/>
      <c r="AY269" s="390"/>
      <c r="AZ269" s="390"/>
      <c r="BA269" s="390"/>
      <c r="BB269" s="390"/>
      <c r="BC269" s="390"/>
      <c r="BD269" s="390"/>
      <c r="BE269" s="390"/>
      <c r="BF269" s="390"/>
      <c r="BG269" s="390"/>
      <c r="BH269" s="390"/>
      <c r="BI269" s="390"/>
      <c r="BJ269" s="390"/>
      <c r="BK269" s="390"/>
      <c r="BL269" s="390"/>
      <c r="BM269" s="390"/>
      <c r="BN269" s="390"/>
    </row>
    <row r="270" spans="1:66" s="395" customFormat="1" x14ac:dyDescent="0.2">
      <c r="A270" s="449"/>
      <c r="B270" s="449"/>
      <c r="C270" s="449"/>
      <c r="D270" s="391"/>
      <c r="E270" s="449"/>
      <c r="F270" s="391"/>
      <c r="G270" s="391"/>
      <c r="H270" s="391"/>
      <c r="I270" s="391"/>
      <c r="J270" s="391"/>
      <c r="K270" s="391"/>
      <c r="L270" s="391"/>
      <c r="M270" s="388"/>
      <c r="N270" s="388"/>
      <c r="O270" s="388"/>
      <c r="P270" s="388"/>
      <c r="Q270" s="388"/>
      <c r="R270" s="388"/>
      <c r="S270" s="389"/>
      <c r="T270" s="389"/>
      <c r="U270" s="389"/>
      <c r="V270" s="394"/>
      <c r="W270" s="394"/>
      <c r="X270" s="387"/>
      <c r="Y270" s="387"/>
      <c r="Z270" s="387"/>
      <c r="AA270" s="387"/>
      <c r="AB270" s="387"/>
      <c r="AC270" s="387"/>
      <c r="AD270" s="387"/>
      <c r="AE270" s="387"/>
      <c r="AF270" s="390"/>
      <c r="AG270" s="390"/>
      <c r="AH270" s="390"/>
      <c r="AI270" s="390"/>
      <c r="AJ270" s="390"/>
      <c r="AK270" s="390"/>
      <c r="AL270" s="390"/>
      <c r="AM270" s="390"/>
      <c r="AN270" s="390"/>
      <c r="AO270" s="390"/>
      <c r="AP270" s="390"/>
      <c r="AQ270" s="390"/>
      <c r="AR270" s="390"/>
      <c r="AS270" s="390"/>
      <c r="AT270" s="390"/>
      <c r="AU270" s="390"/>
      <c r="AV270" s="390"/>
      <c r="AW270" s="390"/>
      <c r="AX270" s="390"/>
      <c r="AY270" s="390"/>
      <c r="AZ270" s="390"/>
      <c r="BA270" s="390"/>
      <c r="BB270" s="390"/>
      <c r="BC270" s="390"/>
      <c r="BD270" s="390"/>
      <c r="BE270" s="390"/>
      <c r="BF270" s="390"/>
      <c r="BG270" s="390"/>
      <c r="BH270" s="390"/>
      <c r="BI270" s="390"/>
      <c r="BJ270" s="390"/>
      <c r="BK270" s="390"/>
      <c r="BL270" s="390"/>
      <c r="BM270" s="390"/>
      <c r="BN270" s="390"/>
    </row>
    <row r="271" spans="1:66" s="395" customFormat="1" x14ac:dyDescent="0.2">
      <c r="A271" s="449"/>
      <c r="B271" s="449"/>
      <c r="C271" s="449"/>
      <c r="D271" s="391"/>
      <c r="E271" s="449"/>
      <c r="F271" s="391"/>
      <c r="G271" s="391"/>
      <c r="H271" s="391"/>
      <c r="I271" s="391"/>
      <c r="J271" s="391"/>
      <c r="K271" s="391"/>
      <c r="L271" s="391"/>
      <c r="M271" s="388"/>
      <c r="N271" s="388"/>
      <c r="O271" s="388"/>
      <c r="P271" s="388"/>
      <c r="Q271" s="388"/>
      <c r="R271" s="388"/>
      <c r="S271" s="389"/>
      <c r="T271" s="389"/>
      <c r="U271" s="389"/>
      <c r="V271" s="394"/>
      <c r="W271" s="394"/>
      <c r="X271" s="387"/>
      <c r="Y271" s="387"/>
      <c r="Z271" s="387"/>
      <c r="AA271" s="387"/>
      <c r="AB271" s="387"/>
      <c r="AC271" s="387"/>
      <c r="AD271" s="387"/>
      <c r="AE271" s="387"/>
      <c r="AF271" s="390"/>
      <c r="AG271" s="390"/>
      <c r="AH271" s="390"/>
      <c r="AI271" s="390"/>
      <c r="AJ271" s="390"/>
      <c r="AK271" s="390"/>
      <c r="AL271" s="390"/>
      <c r="AM271" s="390"/>
      <c r="AN271" s="390"/>
      <c r="AO271" s="390"/>
      <c r="AP271" s="390"/>
      <c r="AQ271" s="390"/>
      <c r="AR271" s="390"/>
      <c r="AS271" s="390"/>
      <c r="AT271" s="390"/>
      <c r="AU271" s="390"/>
      <c r="AV271" s="390"/>
      <c r="AW271" s="390"/>
      <c r="AX271" s="390"/>
      <c r="AY271" s="390"/>
      <c r="AZ271" s="390"/>
      <c r="BA271" s="390"/>
      <c r="BB271" s="390"/>
      <c r="BC271" s="390"/>
      <c r="BD271" s="390"/>
      <c r="BE271" s="390"/>
      <c r="BF271" s="390"/>
      <c r="BG271" s="390"/>
      <c r="BH271" s="390"/>
      <c r="BI271" s="390"/>
      <c r="BJ271" s="390"/>
      <c r="BK271" s="390"/>
      <c r="BL271" s="390"/>
      <c r="BM271" s="390"/>
      <c r="BN271" s="390"/>
    </row>
    <row r="272" spans="1:66" s="395" customFormat="1" x14ac:dyDescent="0.2">
      <c r="A272" s="449"/>
      <c r="B272" s="449"/>
      <c r="C272" s="449"/>
      <c r="D272" s="391"/>
      <c r="E272" s="449"/>
      <c r="F272" s="391"/>
      <c r="G272" s="391"/>
      <c r="H272" s="391"/>
      <c r="I272" s="391"/>
      <c r="J272" s="391"/>
      <c r="K272" s="391"/>
      <c r="L272" s="391"/>
      <c r="M272" s="388"/>
      <c r="N272" s="388"/>
      <c r="O272" s="388"/>
      <c r="P272" s="388"/>
      <c r="Q272" s="388"/>
      <c r="R272" s="388"/>
      <c r="S272" s="389"/>
      <c r="T272" s="389"/>
      <c r="U272" s="389"/>
      <c r="V272" s="394"/>
      <c r="W272" s="394"/>
      <c r="X272" s="387"/>
      <c r="Y272" s="387"/>
      <c r="Z272" s="387"/>
      <c r="AA272" s="387"/>
      <c r="AB272" s="387"/>
      <c r="AC272" s="387"/>
      <c r="AD272" s="387"/>
      <c r="AE272" s="387"/>
      <c r="AF272" s="390"/>
      <c r="AG272" s="390"/>
      <c r="AH272" s="390"/>
      <c r="AI272" s="390"/>
      <c r="AJ272" s="390"/>
      <c r="AK272" s="390"/>
      <c r="AL272" s="390"/>
      <c r="AM272" s="390"/>
      <c r="AN272" s="390"/>
      <c r="AO272" s="390"/>
      <c r="AP272" s="390"/>
      <c r="AQ272" s="390"/>
      <c r="AR272" s="390"/>
      <c r="AS272" s="390"/>
      <c r="AT272" s="390"/>
      <c r="AU272" s="390"/>
      <c r="AV272" s="390"/>
      <c r="AW272" s="390"/>
      <c r="AX272" s="390"/>
      <c r="AY272" s="390"/>
      <c r="AZ272" s="390"/>
      <c r="BA272" s="390"/>
      <c r="BB272" s="390"/>
      <c r="BC272" s="390"/>
      <c r="BD272" s="390"/>
      <c r="BE272" s="390"/>
      <c r="BF272" s="390"/>
      <c r="BG272" s="390"/>
      <c r="BH272" s="390"/>
      <c r="BI272" s="390"/>
      <c r="BJ272" s="390"/>
      <c r="BK272" s="390"/>
      <c r="BL272" s="390"/>
      <c r="BM272" s="390"/>
      <c r="BN272" s="390"/>
    </row>
    <row r="273" spans="1:66" s="395" customFormat="1" x14ac:dyDescent="0.2">
      <c r="A273" s="449"/>
      <c r="B273" s="449"/>
      <c r="C273" s="449"/>
      <c r="D273" s="391"/>
      <c r="E273" s="449"/>
      <c r="F273" s="391"/>
      <c r="G273" s="391"/>
      <c r="H273" s="391"/>
      <c r="I273" s="391"/>
      <c r="J273" s="391"/>
      <c r="K273" s="391"/>
      <c r="L273" s="391"/>
      <c r="M273" s="388"/>
      <c r="N273" s="388"/>
      <c r="O273" s="388"/>
      <c r="P273" s="388"/>
      <c r="Q273" s="388"/>
      <c r="R273" s="388"/>
      <c r="S273" s="389"/>
      <c r="T273" s="389"/>
      <c r="U273" s="389"/>
      <c r="V273" s="394"/>
      <c r="W273" s="394"/>
      <c r="X273" s="387"/>
      <c r="Y273" s="387"/>
      <c r="Z273" s="387"/>
      <c r="AA273" s="387"/>
      <c r="AB273" s="387"/>
      <c r="AC273" s="387"/>
      <c r="AD273" s="387"/>
      <c r="AE273" s="387"/>
      <c r="AF273" s="390"/>
      <c r="AG273" s="390"/>
      <c r="AH273" s="390"/>
      <c r="AI273" s="390"/>
      <c r="AJ273" s="390"/>
      <c r="AK273" s="390"/>
      <c r="AL273" s="390"/>
      <c r="AM273" s="390"/>
      <c r="AN273" s="390"/>
      <c r="AO273" s="390"/>
      <c r="AP273" s="390"/>
      <c r="AQ273" s="390"/>
      <c r="AR273" s="390"/>
      <c r="AS273" s="390"/>
      <c r="AT273" s="390"/>
      <c r="AU273" s="390"/>
      <c r="AV273" s="390"/>
      <c r="AW273" s="390"/>
      <c r="AX273" s="390"/>
      <c r="AY273" s="390"/>
      <c r="AZ273" s="390"/>
      <c r="BA273" s="390"/>
      <c r="BB273" s="390"/>
      <c r="BC273" s="390"/>
      <c r="BD273" s="390"/>
      <c r="BE273" s="390"/>
      <c r="BF273" s="390"/>
      <c r="BG273" s="390"/>
      <c r="BH273" s="390"/>
      <c r="BI273" s="390"/>
      <c r="BJ273" s="390"/>
      <c r="BK273" s="390"/>
      <c r="BL273" s="390"/>
      <c r="BM273" s="390"/>
      <c r="BN273" s="390"/>
    </row>
    <row r="274" spans="1:66" s="395" customFormat="1" x14ac:dyDescent="0.2">
      <c r="A274" s="449"/>
      <c r="B274" s="449"/>
      <c r="C274" s="449"/>
      <c r="D274" s="391"/>
      <c r="E274" s="449"/>
      <c r="F274" s="391"/>
      <c r="G274" s="391"/>
      <c r="H274" s="391"/>
      <c r="I274" s="391"/>
      <c r="J274" s="391"/>
      <c r="K274" s="391"/>
      <c r="L274" s="391"/>
      <c r="M274" s="388"/>
      <c r="N274" s="388"/>
      <c r="O274" s="388"/>
      <c r="P274" s="388"/>
      <c r="Q274" s="388"/>
      <c r="R274" s="388"/>
      <c r="S274" s="389"/>
      <c r="T274" s="389"/>
      <c r="U274" s="389"/>
      <c r="V274" s="394"/>
      <c r="W274" s="394"/>
      <c r="X274" s="387"/>
      <c r="Y274" s="387"/>
      <c r="Z274" s="387"/>
      <c r="AA274" s="387"/>
      <c r="AB274" s="387"/>
      <c r="AC274" s="387"/>
      <c r="AD274" s="387"/>
      <c r="AE274" s="387"/>
      <c r="AF274" s="390"/>
      <c r="AG274" s="390"/>
      <c r="AH274" s="390"/>
      <c r="AI274" s="390"/>
      <c r="AJ274" s="390"/>
      <c r="AK274" s="390"/>
      <c r="AL274" s="390"/>
      <c r="AM274" s="390"/>
      <c r="AN274" s="390"/>
      <c r="AO274" s="390"/>
      <c r="AP274" s="390"/>
      <c r="AQ274" s="390"/>
      <c r="AR274" s="390"/>
      <c r="AS274" s="390"/>
      <c r="AT274" s="390"/>
      <c r="AU274" s="390"/>
      <c r="AV274" s="390"/>
      <c r="AW274" s="390"/>
      <c r="AX274" s="390"/>
      <c r="AY274" s="390"/>
      <c r="AZ274" s="390"/>
      <c r="BA274" s="390"/>
      <c r="BB274" s="390"/>
      <c r="BC274" s="390"/>
      <c r="BD274" s="390"/>
      <c r="BE274" s="390"/>
      <c r="BF274" s="390"/>
      <c r="BG274" s="390"/>
      <c r="BH274" s="390"/>
      <c r="BI274" s="390"/>
      <c r="BJ274" s="390"/>
      <c r="BK274" s="390"/>
      <c r="BL274" s="390"/>
      <c r="BM274" s="390"/>
      <c r="BN274" s="390"/>
    </row>
    <row r="275" spans="1:66" s="395" customFormat="1" x14ac:dyDescent="0.2">
      <c r="A275" s="449"/>
      <c r="B275" s="449"/>
      <c r="C275" s="449"/>
      <c r="D275" s="391"/>
      <c r="E275" s="449"/>
      <c r="F275" s="391"/>
      <c r="G275" s="391"/>
      <c r="H275" s="391"/>
      <c r="I275" s="391"/>
      <c r="J275" s="391"/>
      <c r="K275" s="391"/>
      <c r="L275" s="391"/>
      <c r="M275" s="388"/>
      <c r="N275" s="388"/>
      <c r="O275" s="388"/>
      <c r="P275" s="388"/>
      <c r="Q275" s="388"/>
      <c r="R275" s="388"/>
      <c r="S275" s="389"/>
      <c r="T275" s="389"/>
      <c r="U275" s="389"/>
      <c r="V275" s="394"/>
      <c r="W275" s="394"/>
      <c r="X275" s="387"/>
      <c r="Y275" s="387"/>
      <c r="Z275" s="387"/>
      <c r="AA275" s="387"/>
      <c r="AB275" s="387"/>
      <c r="AC275" s="387"/>
      <c r="AD275" s="387"/>
      <c r="AE275" s="387"/>
      <c r="AF275" s="390"/>
      <c r="AG275" s="390"/>
      <c r="AH275" s="390"/>
      <c r="AI275" s="390"/>
      <c r="AJ275" s="390"/>
      <c r="AK275" s="390"/>
      <c r="AL275" s="390"/>
      <c r="AM275" s="390"/>
      <c r="AN275" s="390"/>
      <c r="AO275" s="390"/>
      <c r="AP275" s="390"/>
      <c r="AQ275" s="390"/>
      <c r="AR275" s="390"/>
      <c r="AS275" s="390"/>
      <c r="AT275" s="390"/>
      <c r="AU275" s="390"/>
      <c r="AV275" s="390"/>
      <c r="AW275" s="390"/>
      <c r="AX275" s="390"/>
      <c r="AY275" s="390"/>
      <c r="AZ275" s="390"/>
      <c r="BA275" s="390"/>
      <c r="BB275" s="390"/>
      <c r="BC275" s="390"/>
      <c r="BD275" s="390"/>
      <c r="BE275" s="390"/>
      <c r="BF275" s="390"/>
      <c r="BG275" s="390"/>
      <c r="BH275" s="390"/>
      <c r="BI275" s="390"/>
      <c r="BJ275" s="390"/>
      <c r="BK275" s="390"/>
      <c r="BL275" s="390"/>
      <c r="BM275" s="390"/>
      <c r="BN275" s="390"/>
    </row>
    <row r="276" spans="1:66" s="395" customFormat="1" x14ac:dyDescent="0.2">
      <c r="A276" s="449"/>
      <c r="B276" s="449"/>
      <c r="C276" s="449"/>
      <c r="D276" s="391"/>
      <c r="E276" s="449"/>
      <c r="F276" s="391"/>
      <c r="G276" s="391"/>
      <c r="H276" s="391"/>
      <c r="I276" s="391"/>
      <c r="J276" s="391"/>
      <c r="K276" s="391"/>
      <c r="L276" s="391"/>
      <c r="M276" s="388"/>
      <c r="N276" s="388"/>
      <c r="O276" s="388"/>
      <c r="P276" s="388"/>
      <c r="Q276" s="388"/>
      <c r="R276" s="388"/>
      <c r="S276" s="389"/>
      <c r="T276" s="389"/>
      <c r="U276" s="389"/>
      <c r="V276" s="394"/>
      <c r="W276" s="394"/>
      <c r="X276" s="387"/>
      <c r="Y276" s="387"/>
      <c r="Z276" s="387"/>
      <c r="AA276" s="387"/>
      <c r="AB276" s="387"/>
      <c r="AC276" s="387"/>
      <c r="AD276" s="387"/>
      <c r="AE276" s="387"/>
      <c r="AF276" s="390"/>
      <c r="AG276" s="390"/>
      <c r="AH276" s="390"/>
      <c r="AI276" s="390"/>
      <c r="AJ276" s="390"/>
      <c r="AK276" s="390"/>
      <c r="AL276" s="390"/>
      <c r="AM276" s="390"/>
      <c r="AN276" s="390"/>
      <c r="AO276" s="390"/>
      <c r="AP276" s="390"/>
      <c r="AQ276" s="390"/>
      <c r="AR276" s="390"/>
      <c r="AS276" s="390"/>
      <c r="AT276" s="390"/>
      <c r="AU276" s="390"/>
      <c r="AV276" s="390"/>
      <c r="AW276" s="390"/>
      <c r="AX276" s="390"/>
      <c r="AY276" s="390"/>
      <c r="AZ276" s="390"/>
      <c r="BA276" s="390"/>
      <c r="BB276" s="390"/>
      <c r="BC276" s="390"/>
      <c r="BD276" s="390"/>
      <c r="BE276" s="390"/>
      <c r="BF276" s="390"/>
      <c r="BG276" s="390"/>
      <c r="BH276" s="390"/>
      <c r="BI276" s="390"/>
      <c r="BJ276" s="390"/>
      <c r="BK276" s="390"/>
      <c r="BL276" s="390"/>
      <c r="BM276" s="390"/>
      <c r="BN276" s="390"/>
    </row>
    <row r="277" spans="1:66" s="395" customFormat="1" x14ac:dyDescent="0.2">
      <c r="A277" s="449"/>
      <c r="B277" s="449"/>
      <c r="C277" s="449"/>
      <c r="D277" s="391"/>
      <c r="E277" s="449"/>
      <c r="F277" s="391"/>
      <c r="G277" s="391"/>
      <c r="H277" s="391"/>
      <c r="I277" s="391"/>
      <c r="J277" s="391"/>
      <c r="K277" s="391"/>
      <c r="L277" s="391"/>
      <c r="M277" s="388"/>
      <c r="N277" s="388"/>
      <c r="O277" s="388"/>
      <c r="P277" s="388"/>
      <c r="Q277" s="388"/>
      <c r="R277" s="388"/>
      <c r="S277" s="389"/>
      <c r="T277" s="389"/>
      <c r="U277" s="389"/>
      <c r="V277" s="394"/>
      <c r="W277" s="394"/>
      <c r="X277" s="387"/>
      <c r="Y277" s="387"/>
      <c r="Z277" s="387"/>
      <c r="AA277" s="387"/>
      <c r="AB277" s="387"/>
      <c r="AC277" s="387"/>
      <c r="AD277" s="387"/>
      <c r="AE277" s="387"/>
      <c r="AF277" s="390"/>
      <c r="AG277" s="390"/>
      <c r="AH277" s="390"/>
      <c r="AI277" s="390"/>
      <c r="AJ277" s="390"/>
      <c r="AK277" s="390"/>
      <c r="AL277" s="390"/>
      <c r="AM277" s="390"/>
      <c r="AN277" s="390"/>
      <c r="AO277" s="390"/>
      <c r="AP277" s="390"/>
      <c r="AQ277" s="390"/>
      <c r="AR277" s="390"/>
      <c r="AS277" s="390"/>
      <c r="AT277" s="390"/>
      <c r="AU277" s="390"/>
      <c r="AV277" s="390"/>
      <c r="AW277" s="390"/>
      <c r="AX277" s="390"/>
      <c r="AY277" s="390"/>
      <c r="AZ277" s="390"/>
      <c r="BA277" s="390"/>
      <c r="BB277" s="390"/>
      <c r="BC277" s="390"/>
      <c r="BD277" s="390"/>
      <c r="BE277" s="390"/>
      <c r="BF277" s="390"/>
      <c r="BG277" s="390"/>
      <c r="BH277" s="390"/>
      <c r="BI277" s="390"/>
      <c r="BJ277" s="390"/>
      <c r="BK277" s="390"/>
      <c r="BL277" s="390"/>
      <c r="BM277" s="390"/>
      <c r="BN277" s="390"/>
    </row>
    <row r="278" spans="1:66" s="395" customFormat="1" x14ac:dyDescent="0.2">
      <c r="A278" s="449"/>
      <c r="B278" s="449"/>
      <c r="C278" s="449"/>
      <c r="D278" s="391"/>
      <c r="E278" s="449"/>
      <c r="F278" s="391"/>
      <c r="G278" s="391"/>
      <c r="H278" s="391"/>
      <c r="I278" s="391"/>
      <c r="J278" s="391"/>
      <c r="K278" s="391"/>
      <c r="L278" s="391"/>
      <c r="M278" s="388"/>
      <c r="N278" s="388"/>
      <c r="O278" s="388"/>
      <c r="P278" s="388"/>
      <c r="Q278" s="388"/>
      <c r="R278" s="388"/>
      <c r="S278" s="389"/>
      <c r="T278" s="389"/>
      <c r="U278" s="389"/>
      <c r="V278" s="394"/>
      <c r="W278" s="394"/>
      <c r="X278" s="387"/>
      <c r="Y278" s="387"/>
      <c r="Z278" s="387"/>
      <c r="AA278" s="387"/>
      <c r="AB278" s="387"/>
      <c r="AC278" s="387"/>
      <c r="AD278" s="387"/>
      <c r="AE278" s="387"/>
      <c r="AF278" s="390"/>
      <c r="AG278" s="390"/>
      <c r="AH278" s="390"/>
      <c r="AI278" s="390"/>
      <c r="AJ278" s="390"/>
      <c r="AK278" s="390"/>
      <c r="AL278" s="390"/>
      <c r="AM278" s="390"/>
      <c r="AN278" s="390"/>
      <c r="AO278" s="390"/>
      <c r="AP278" s="390"/>
      <c r="AQ278" s="390"/>
      <c r="AR278" s="390"/>
      <c r="AS278" s="390"/>
      <c r="AT278" s="390"/>
      <c r="AU278" s="390"/>
      <c r="AV278" s="390"/>
      <c r="AW278" s="390"/>
      <c r="AX278" s="390"/>
      <c r="AY278" s="390"/>
      <c r="AZ278" s="390"/>
      <c r="BA278" s="390"/>
      <c r="BB278" s="390"/>
      <c r="BC278" s="390"/>
      <c r="BD278" s="390"/>
      <c r="BE278" s="390"/>
      <c r="BF278" s="390"/>
      <c r="BG278" s="390"/>
      <c r="BH278" s="390"/>
      <c r="BI278" s="390"/>
      <c r="BJ278" s="390"/>
      <c r="BK278" s="390"/>
      <c r="BL278" s="390"/>
      <c r="BM278" s="390"/>
      <c r="BN278" s="390"/>
    </row>
    <row r="279" spans="1:66" s="395" customFormat="1" x14ac:dyDescent="0.2">
      <c r="A279" s="449"/>
      <c r="B279" s="449"/>
      <c r="C279" s="449"/>
      <c r="D279" s="391"/>
      <c r="E279" s="449"/>
      <c r="F279" s="391"/>
      <c r="G279" s="391"/>
      <c r="H279" s="391"/>
      <c r="I279" s="391"/>
      <c r="J279" s="391"/>
      <c r="K279" s="391"/>
      <c r="L279" s="391"/>
      <c r="M279" s="388"/>
      <c r="N279" s="388"/>
      <c r="O279" s="388"/>
      <c r="P279" s="388"/>
      <c r="Q279" s="388"/>
      <c r="R279" s="388"/>
      <c r="S279" s="389"/>
      <c r="T279" s="389"/>
      <c r="U279" s="389"/>
      <c r="V279" s="394"/>
      <c r="W279" s="394"/>
      <c r="X279" s="387"/>
      <c r="Y279" s="387"/>
      <c r="Z279" s="387"/>
      <c r="AA279" s="387"/>
      <c r="AB279" s="387"/>
      <c r="AC279" s="387"/>
      <c r="AD279" s="387"/>
      <c r="AE279" s="387"/>
      <c r="AF279" s="390"/>
      <c r="AG279" s="390"/>
      <c r="AH279" s="390"/>
      <c r="AI279" s="390"/>
      <c r="AJ279" s="390"/>
      <c r="AK279" s="390"/>
      <c r="AL279" s="390"/>
      <c r="AM279" s="390"/>
      <c r="AN279" s="390"/>
      <c r="AO279" s="390"/>
      <c r="AP279" s="390"/>
      <c r="AQ279" s="390"/>
      <c r="AR279" s="390"/>
      <c r="AS279" s="390"/>
      <c r="AT279" s="390"/>
      <c r="AU279" s="390"/>
      <c r="AV279" s="390"/>
      <c r="AW279" s="390"/>
      <c r="AX279" s="390"/>
      <c r="AY279" s="390"/>
      <c r="AZ279" s="390"/>
      <c r="BA279" s="390"/>
      <c r="BB279" s="390"/>
      <c r="BC279" s="390"/>
      <c r="BD279" s="390"/>
      <c r="BE279" s="390"/>
      <c r="BF279" s="390"/>
      <c r="BG279" s="390"/>
      <c r="BH279" s="390"/>
      <c r="BI279" s="390"/>
      <c r="BJ279" s="390"/>
      <c r="BK279" s="390"/>
      <c r="BL279" s="390"/>
      <c r="BM279" s="390"/>
      <c r="BN279" s="390"/>
    </row>
    <row r="280" spans="1:66" s="395" customFormat="1" x14ac:dyDescent="0.2">
      <c r="A280" s="449"/>
      <c r="B280" s="449"/>
      <c r="C280" s="449"/>
      <c r="D280" s="391"/>
      <c r="E280" s="449"/>
      <c r="F280" s="391"/>
      <c r="G280" s="391"/>
      <c r="H280" s="391"/>
      <c r="I280" s="391"/>
      <c r="J280" s="391"/>
      <c r="K280" s="391"/>
      <c r="L280" s="391"/>
      <c r="M280" s="388"/>
      <c r="N280" s="388"/>
      <c r="O280" s="388"/>
      <c r="P280" s="388"/>
      <c r="Q280" s="388"/>
      <c r="R280" s="388"/>
      <c r="S280" s="389"/>
      <c r="T280" s="389"/>
      <c r="U280" s="389"/>
      <c r="V280" s="394"/>
      <c r="W280" s="394"/>
      <c r="X280" s="387"/>
      <c r="Y280" s="387"/>
      <c r="Z280" s="387"/>
      <c r="AA280" s="387"/>
      <c r="AB280" s="387"/>
      <c r="AC280" s="387"/>
      <c r="AD280" s="387"/>
      <c r="AE280" s="387"/>
      <c r="AF280" s="390"/>
      <c r="AG280" s="390"/>
      <c r="AH280" s="390"/>
      <c r="AI280" s="390"/>
      <c r="AJ280" s="390"/>
      <c r="AK280" s="390"/>
      <c r="AL280" s="390"/>
      <c r="AM280" s="390"/>
      <c r="AN280" s="390"/>
      <c r="AO280" s="390"/>
      <c r="AP280" s="390"/>
      <c r="AQ280" s="390"/>
      <c r="AR280" s="390"/>
      <c r="AS280" s="390"/>
      <c r="AT280" s="390"/>
      <c r="AU280" s="390"/>
      <c r="AV280" s="390"/>
      <c r="AW280" s="390"/>
      <c r="AX280" s="390"/>
      <c r="AY280" s="390"/>
      <c r="AZ280" s="390"/>
      <c r="BA280" s="390"/>
      <c r="BB280" s="390"/>
      <c r="BC280" s="390"/>
      <c r="BD280" s="390"/>
      <c r="BE280" s="390"/>
      <c r="BF280" s="390"/>
      <c r="BG280" s="390"/>
      <c r="BH280" s="390"/>
      <c r="BI280" s="390"/>
      <c r="BJ280" s="390"/>
      <c r="BK280" s="390"/>
      <c r="BL280" s="390"/>
      <c r="BM280" s="390"/>
      <c r="BN280" s="390"/>
    </row>
    <row r="281" spans="1:66" s="395" customFormat="1" x14ac:dyDescent="0.2">
      <c r="A281" s="449"/>
      <c r="B281" s="449"/>
      <c r="C281" s="449"/>
      <c r="D281" s="391"/>
      <c r="E281" s="449"/>
      <c r="F281" s="391"/>
      <c r="G281" s="391"/>
      <c r="H281" s="391"/>
      <c r="I281" s="391"/>
      <c r="J281" s="391"/>
      <c r="K281" s="391"/>
      <c r="L281" s="391"/>
      <c r="M281" s="388"/>
      <c r="N281" s="388"/>
      <c r="O281" s="388"/>
      <c r="P281" s="388"/>
      <c r="Q281" s="388"/>
      <c r="R281" s="388"/>
      <c r="S281" s="389"/>
      <c r="T281" s="389"/>
      <c r="U281" s="389"/>
      <c r="V281" s="394"/>
      <c r="W281" s="394"/>
      <c r="X281" s="387"/>
      <c r="Y281" s="387"/>
      <c r="Z281" s="387"/>
      <c r="AA281" s="387"/>
      <c r="AB281" s="387"/>
      <c r="AC281" s="387"/>
      <c r="AD281" s="387"/>
      <c r="AE281" s="387"/>
      <c r="AF281" s="390"/>
      <c r="AG281" s="390"/>
      <c r="AH281" s="390"/>
      <c r="AI281" s="390"/>
      <c r="AJ281" s="390"/>
      <c r="AK281" s="390"/>
      <c r="AL281" s="390"/>
      <c r="AM281" s="390"/>
      <c r="AN281" s="390"/>
      <c r="AO281" s="390"/>
      <c r="AP281" s="390"/>
      <c r="AQ281" s="390"/>
      <c r="AR281" s="390"/>
      <c r="AS281" s="390"/>
      <c r="AT281" s="390"/>
      <c r="AU281" s="390"/>
      <c r="AV281" s="390"/>
      <c r="AW281" s="390"/>
      <c r="AX281" s="390"/>
      <c r="AY281" s="390"/>
      <c r="AZ281" s="390"/>
      <c r="BA281" s="390"/>
      <c r="BB281" s="390"/>
      <c r="BC281" s="390"/>
      <c r="BD281" s="390"/>
      <c r="BE281" s="390"/>
      <c r="BF281" s="390"/>
      <c r="BG281" s="390"/>
      <c r="BH281" s="390"/>
      <c r="BI281" s="390"/>
      <c r="BJ281" s="390"/>
      <c r="BK281" s="390"/>
      <c r="BL281" s="390"/>
      <c r="BM281" s="390"/>
      <c r="BN281" s="390"/>
    </row>
    <row r="282" spans="1:66" s="395" customFormat="1" x14ac:dyDescent="0.2">
      <c r="A282" s="449"/>
      <c r="B282" s="449"/>
      <c r="C282" s="449"/>
      <c r="D282" s="391"/>
      <c r="E282" s="449"/>
      <c r="F282" s="391"/>
      <c r="G282" s="391"/>
      <c r="H282" s="391"/>
      <c r="I282" s="391"/>
      <c r="J282" s="391"/>
      <c r="K282" s="391"/>
      <c r="L282" s="391"/>
      <c r="M282" s="388"/>
      <c r="N282" s="388"/>
      <c r="O282" s="388"/>
      <c r="P282" s="388"/>
      <c r="Q282" s="388"/>
      <c r="R282" s="388"/>
      <c r="S282" s="389"/>
      <c r="T282" s="389"/>
      <c r="U282" s="389"/>
      <c r="V282" s="394"/>
      <c r="W282" s="394"/>
      <c r="X282" s="387"/>
      <c r="Y282" s="387"/>
      <c r="Z282" s="387"/>
      <c r="AA282" s="387"/>
      <c r="AB282" s="387"/>
      <c r="AC282" s="387"/>
      <c r="AD282" s="387"/>
      <c r="AE282" s="387"/>
      <c r="AF282" s="390"/>
      <c r="AG282" s="390"/>
      <c r="AH282" s="390"/>
      <c r="AI282" s="390"/>
      <c r="AJ282" s="390"/>
      <c r="AK282" s="390"/>
      <c r="AL282" s="390"/>
      <c r="AM282" s="390"/>
      <c r="AN282" s="390"/>
      <c r="AO282" s="390"/>
      <c r="AP282" s="390"/>
      <c r="AQ282" s="390"/>
      <c r="AR282" s="390"/>
      <c r="AS282" s="390"/>
      <c r="AT282" s="390"/>
      <c r="AU282" s="390"/>
      <c r="AV282" s="390"/>
      <c r="AW282" s="390"/>
      <c r="AX282" s="390"/>
      <c r="AY282" s="390"/>
      <c r="AZ282" s="390"/>
      <c r="BA282" s="390"/>
      <c r="BB282" s="390"/>
      <c r="BC282" s="390"/>
      <c r="BD282" s="390"/>
      <c r="BE282" s="390"/>
      <c r="BF282" s="390"/>
      <c r="BG282" s="390"/>
      <c r="BH282" s="390"/>
      <c r="BI282" s="390"/>
      <c r="BJ282" s="390"/>
      <c r="BK282" s="390"/>
      <c r="BL282" s="390"/>
      <c r="BM282" s="390"/>
      <c r="BN282" s="390"/>
    </row>
    <row r="283" spans="1:66" s="395" customFormat="1" x14ac:dyDescent="0.2">
      <c r="A283" s="449"/>
      <c r="B283" s="449"/>
      <c r="C283" s="449"/>
      <c r="D283" s="391"/>
      <c r="E283" s="449"/>
      <c r="F283" s="391"/>
      <c r="G283" s="391"/>
      <c r="H283" s="391"/>
      <c r="I283" s="391"/>
      <c r="J283" s="391"/>
      <c r="K283" s="391"/>
      <c r="L283" s="391"/>
      <c r="M283" s="388"/>
      <c r="N283" s="388"/>
      <c r="O283" s="388"/>
      <c r="P283" s="388"/>
      <c r="Q283" s="388"/>
      <c r="R283" s="388"/>
      <c r="S283" s="389"/>
      <c r="T283" s="389"/>
      <c r="U283" s="389"/>
      <c r="V283" s="394"/>
      <c r="W283" s="394"/>
      <c r="X283" s="387"/>
      <c r="Y283" s="387"/>
      <c r="Z283" s="387"/>
      <c r="AA283" s="387"/>
      <c r="AB283" s="387"/>
      <c r="AC283" s="387"/>
      <c r="AD283" s="387"/>
      <c r="AE283" s="387"/>
      <c r="AF283" s="390"/>
      <c r="AG283" s="390"/>
      <c r="AH283" s="390"/>
      <c r="AI283" s="390"/>
      <c r="AJ283" s="390"/>
      <c r="AK283" s="390"/>
      <c r="AL283" s="390"/>
      <c r="AM283" s="390"/>
      <c r="AN283" s="390"/>
      <c r="AO283" s="390"/>
      <c r="AP283" s="390"/>
      <c r="AQ283" s="390"/>
      <c r="AR283" s="390"/>
      <c r="AS283" s="390"/>
      <c r="AT283" s="390"/>
      <c r="AU283" s="390"/>
      <c r="AV283" s="390"/>
      <c r="AW283" s="390"/>
      <c r="AX283" s="390"/>
      <c r="AY283" s="390"/>
      <c r="AZ283" s="390"/>
      <c r="BA283" s="390"/>
      <c r="BB283" s="390"/>
      <c r="BC283" s="390"/>
      <c r="BD283" s="390"/>
      <c r="BE283" s="390"/>
      <c r="BF283" s="390"/>
      <c r="BG283" s="390"/>
      <c r="BH283" s="390"/>
      <c r="BI283" s="390"/>
      <c r="BJ283" s="390"/>
      <c r="BK283" s="390"/>
      <c r="BL283" s="390"/>
      <c r="BM283" s="390"/>
      <c r="BN283" s="390"/>
    </row>
    <row r="284" spans="1:66" s="395" customFormat="1" x14ac:dyDescent="0.2">
      <c r="A284" s="449"/>
      <c r="B284" s="449"/>
      <c r="C284" s="449"/>
      <c r="D284" s="391"/>
      <c r="E284" s="449"/>
      <c r="F284" s="391"/>
      <c r="G284" s="391"/>
      <c r="H284" s="391"/>
      <c r="I284" s="391"/>
      <c r="J284" s="391"/>
      <c r="K284" s="391"/>
      <c r="L284" s="391"/>
      <c r="M284" s="388"/>
      <c r="N284" s="388"/>
      <c r="O284" s="388"/>
      <c r="P284" s="388"/>
      <c r="Q284" s="388"/>
      <c r="R284" s="388"/>
      <c r="S284" s="389"/>
      <c r="T284" s="389"/>
      <c r="U284" s="389"/>
      <c r="V284" s="394"/>
      <c r="W284" s="394"/>
      <c r="X284" s="387"/>
      <c r="Y284" s="387"/>
      <c r="Z284" s="387"/>
      <c r="AA284" s="387"/>
      <c r="AB284" s="387"/>
      <c r="AC284" s="387"/>
      <c r="AD284" s="387"/>
      <c r="AE284" s="387"/>
      <c r="AF284" s="390"/>
      <c r="AG284" s="390"/>
      <c r="AH284" s="390"/>
      <c r="AI284" s="390"/>
      <c r="AJ284" s="390"/>
      <c r="AK284" s="390"/>
      <c r="AL284" s="390"/>
      <c r="AM284" s="390"/>
      <c r="AN284" s="390"/>
      <c r="AO284" s="390"/>
      <c r="AP284" s="390"/>
      <c r="AQ284" s="390"/>
      <c r="AR284" s="390"/>
      <c r="AS284" s="390"/>
      <c r="AT284" s="390"/>
      <c r="AU284" s="390"/>
      <c r="AV284" s="390"/>
      <c r="AW284" s="390"/>
      <c r="AX284" s="390"/>
      <c r="AY284" s="390"/>
      <c r="AZ284" s="390"/>
      <c r="BA284" s="390"/>
      <c r="BB284" s="390"/>
      <c r="BC284" s="390"/>
      <c r="BD284" s="390"/>
      <c r="BE284" s="390"/>
      <c r="BF284" s="390"/>
      <c r="BG284" s="390"/>
      <c r="BH284" s="390"/>
      <c r="BI284" s="390"/>
      <c r="BJ284" s="390"/>
      <c r="BK284" s="390"/>
      <c r="BL284" s="390"/>
      <c r="BM284" s="390"/>
      <c r="BN284" s="390"/>
    </row>
    <row r="285" spans="1:66" s="395" customFormat="1" x14ac:dyDescent="0.2">
      <c r="A285" s="449"/>
      <c r="B285" s="449"/>
      <c r="C285" s="449"/>
      <c r="D285" s="391"/>
      <c r="E285" s="449"/>
      <c r="F285" s="391"/>
      <c r="G285" s="391"/>
      <c r="H285" s="391"/>
      <c r="I285" s="391"/>
      <c r="J285" s="391"/>
      <c r="K285" s="391"/>
      <c r="L285" s="391"/>
      <c r="M285" s="388"/>
      <c r="N285" s="388"/>
      <c r="O285" s="388"/>
      <c r="P285" s="388"/>
      <c r="Q285" s="388"/>
      <c r="R285" s="388"/>
      <c r="S285" s="389"/>
      <c r="T285" s="389"/>
      <c r="U285" s="389"/>
      <c r="V285" s="394"/>
      <c r="W285" s="394"/>
      <c r="X285" s="387"/>
      <c r="Y285" s="387"/>
      <c r="Z285" s="387"/>
      <c r="AA285" s="387"/>
      <c r="AB285" s="387"/>
      <c r="AC285" s="387"/>
      <c r="AD285" s="387"/>
      <c r="AE285" s="387"/>
      <c r="AF285" s="390"/>
      <c r="AG285" s="390"/>
      <c r="AH285" s="390"/>
      <c r="AI285" s="390"/>
      <c r="AJ285" s="390"/>
      <c r="AK285" s="390"/>
      <c r="AL285" s="390"/>
      <c r="AM285" s="390"/>
      <c r="AN285" s="390"/>
      <c r="AO285" s="390"/>
      <c r="AP285" s="390"/>
      <c r="AQ285" s="390"/>
      <c r="AR285" s="390"/>
      <c r="AS285" s="390"/>
      <c r="AT285" s="390"/>
      <c r="AU285" s="390"/>
      <c r="AV285" s="390"/>
      <c r="AW285" s="390"/>
      <c r="AX285" s="390"/>
      <c r="AY285" s="390"/>
      <c r="AZ285" s="390"/>
      <c r="BA285" s="390"/>
      <c r="BB285" s="390"/>
      <c r="BC285" s="390"/>
      <c r="BD285" s="390"/>
      <c r="BE285" s="390"/>
      <c r="BF285" s="390"/>
      <c r="BG285" s="390"/>
      <c r="BH285" s="390"/>
      <c r="BI285" s="390"/>
      <c r="BJ285" s="390"/>
      <c r="BK285" s="390"/>
      <c r="BL285" s="390"/>
      <c r="BM285" s="390"/>
      <c r="BN285" s="390"/>
    </row>
    <row r="286" spans="1:66" s="395" customFormat="1" x14ac:dyDescent="0.2">
      <c r="A286" s="449"/>
      <c r="B286" s="449"/>
      <c r="C286" s="449"/>
      <c r="D286" s="391"/>
      <c r="E286" s="449"/>
      <c r="F286" s="391"/>
      <c r="G286" s="391"/>
      <c r="H286" s="391"/>
      <c r="I286" s="391"/>
      <c r="J286" s="391"/>
      <c r="K286" s="391"/>
      <c r="L286" s="391"/>
      <c r="M286" s="388"/>
      <c r="N286" s="388"/>
      <c r="O286" s="388"/>
      <c r="P286" s="388"/>
      <c r="Q286" s="388"/>
      <c r="R286" s="388"/>
      <c r="S286" s="389"/>
      <c r="T286" s="389"/>
      <c r="U286" s="389"/>
      <c r="V286" s="394"/>
      <c r="W286" s="394"/>
      <c r="X286" s="387"/>
      <c r="Y286" s="387"/>
      <c r="Z286" s="387"/>
      <c r="AA286" s="387"/>
      <c r="AB286" s="387"/>
      <c r="AC286" s="387"/>
      <c r="AD286" s="387"/>
      <c r="AE286" s="387"/>
      <c r="AF286" s="390"/>
      <c r="AG286" s="390"/>
      <c r="AH286" s="390"/>
      <c r="AI286" s="390"/>
      <c r="AJ286" s="390"/>
      <c r="AK286" s="390"/>
      <c r="AL286" s="390"/>
      <c r="AM286" s="390"/>
      <c r="AN286" s="390"/>
      <c r="AO286" s="390"/>
      <c r="AP286" s="390"/>
      <c r="AQ286" s="390"/>
      <c r="AR286" s="390"/>
      <c r="AS286" s="390"/>
      <c r="AT286" s="390"/>
      <c r="AU286" s="390"/>
      <c r="AV286" s="390"/>
      <c r="AW286" s="390"/>
      <c r="AX286" s="390"/>
      <c r="AY286" s="390"/>
      <c r="AZ286" s="390"/>
      <c r="BA286" s="390"/>
      <c r="BB286" s="390"/>
      <c r="BC286" s="390"/>
      <c r="BD286" s="390"/>
      <c r="BE286" s="390"/>
      <c r="BF286" s="390"/>
      <c r="BG286" s="390"/>
      <c r="BH286" s="390"/>
      <c r="BI286" s="390"/>
      <c r="BJ286" s="390"/>
      <c r="BK286" s="390"/>
      <c r="BL286" s="390"/>
      <c r="BM286" s="390"/>
      <c r="BN286" s="390"/>
    </row>
    <row r="287" spans="1:66" s="395" customFormat="1" x14ac:dyDescent="0.2">
      <c r="A287" s="449"/>
      <c r="B287" s="449"/>
      <c r="C287" s="449"/>
      <c r="D287" s="391"/>
      <c r="E287" s="449"/>
      <c r="F287" s="391"/>
      <c r="G287" s="391"/>
      <c r="H287" s="391"/>
      <c r="I287" s="391"/>
      <c r="J287" s="391"/>
      <c r="K287" s="391"/>
      <c r="L287" s="391"/>
      <c r="M287" s="388"/>
      <c r="N287" s="388"/>
      <c r="O287" s="388"/>
      <c r="P287" s="388"/>
      <c r="Q287" s="388"/>
      <c r="R287" s="388"/>
      <c r="S287" s="389"/>
      <c r="T287" s="389"/>
      <c r="U287" s="389"/>
      <c r="V287" s="394"/>
      <c r="W287" s="394"/>
      <c r="X287" s="387"/>
      <c r="Y287" s="387"/>
      <c r="Z287" s="387"/>
      <c r="AA287" s="387"/>
      <c r="AB287" s="387"/>
      <c r="AC287" s="387"/>
      <c r="AD287" s="387"/>
      <c r="AE287" s="387"/>
      <c r="AF287" s="390"/>
      <c r="AG287" s="390"/>
      <c r="AH287" s="390"/>
      <c r="AI287" s="390"/>
      <c r="AJ287" s="390"/>
      <c r="AK287" s="390"/>
      <c r="AL287" s="390"/>
      <c r="AM287" s="390"/>
      <c r="AN287" s="390"/>
      <c r="AO287" s="390"/>
      <c r="AP287" s="390"/>
      <c r="AQ287" s="390"/>
      <c r="AR287" s="390"/>
      <c r="AS287" s="390"/>
      <c r="AT287" s="390"/>
      <c r="AU287" s="390"/>
      <c r="AV287" s="390"/>
      <c r="AW287" s="390"/>
      <c r="AX287" s="390"/>
      <c r="AY287" s="390"/>
      <c r="AZ287" s="390"/>
      <c r="BA287" s="390"/>
      <c r="BB287" s="390"/>
      <c r="BC287" s="390"/>
      <c r="BD287" s="390"/>
      <c r="BE287" s="390"/>
      <c r="BF287" s="390"/>
      <c r="BG287" s="390"/>
      <c r="BH287" s="390"/>
      <c r="BI287" s="390"/>
      <c r="BJ287" s="390"/>
      <c r="BK287" s="390"/>
      <c r="BL287" s="390"/>
      <c r="BM287" s="390"/>
      <c r="BN287" s="390"/>
    </row>
    <row r="288" spans="1:66" s="395" customFormat="1" x14ac:dyDescent="0.2">
      <c r="A288" s="449"/>
      <c r="B288" s="449"/>
      <c r="C288" s="449"/>
      <c r="D288" s="391"/>
      <c r="E288" s="449"/>
      <c r="F288" s="391"/>
      <c r="G288" s="391"/>
      <c r="H288" s="391"/>
      <c r="I288" s="391"/>
      <c r="J288" s="391"/>
      <c r="K288" s="391"/>
      <c r="L288" s="391"/>
      <c r="M288" s="388"/>
      <c r="N288" s="388"/>
      <c r="O288" s="388"/>
      <c r="P288" s="388"/>
      <c r="Q288" s="388"/>
      <c r="R288" s="388"/>
      <c r="S288" s="389"/>
      <c r="T288" s="389"/>
      <c r="U288" s="389"/>
      <c r="V288" s="394"/>
      <c r="W288" s="394"/>
      <c r="X288" s="387"/>
      <c r="Y288" s="387"/>
      <c r="Z288" s="387"/>
      <c r="AA288" s="387"/>
      <c r="AB288" s="387"/>
      <c r="AC288" s="387"/>
      <c r="AD288" s="387"/>
      <c r="AE288" s="387"/>
      <c r="AF288" s="390"/>
      <c r="AG288" s="390"/>
      <c r="AH288" s="390"/>
      <c r="AI288" s="390"/>
      <c r="AJ288" s="390"/>
      <c r="AK288" s="390"/>
      <c r="AL288" s="390"/>
      <c r="AM288" s="390"/>
      <c r="AN288" s="390"/>
      <c r="AO288" s="390"/>
      <c r="AP288" s="390"/>
      <c r="AQ288" s="390"/>
      <c r="AR288" s="390"/>
      <c r="AS288" s="390"/>
      <c r="AT288" s="390"/>
      <c r="AU288" s="390"/>
      <c r="AV288" s="390"/>
      <c r="AW288" s="390"/>
      <c r="AX288" s="390"/>
      <c r="AY288" s="390"/>
      <c r="AZ288" s="390"/>
      <c r="BA288" s="390"/>
      <c r="BB288" s="390"/>
      <c r="BC288" s="390"/>
      <c r="BD288" s="390"/>
      <c r="BE288" s="390"/>
      <c r="BF288" s="390"/>
      <c r="BG288" s="390"/>
      <c r="BH288" s="390"/>
      <c r="BI288" s="390"/>
      <c r="BJ288" s="390"/>
      <c r="BK288" s="390"/>
      <c r="BL288" s="390"/>
      <c r="BM288" s="390"/>
      <c r="BN288" s="390"/>
    </row>
    <row r="289" spans="1:66" s="395" customFormat="1" x14ac:dyDescent="0.2">
      <c r="A289" s="449"/>
      <c r="B289" s="449"/>
      <c r="C289" s="449"/>
      <c r="D289" s="391"/>
      <c r="E289" s="449"/>
      <c r="F289" s="391"/>
      <c r="G289" s="391"/>
      <c r="H289" s="391"/>
      <c r="I289" s="391"/>
      <c r="J289" s="391"/>
      <c r="K289" s="391"/>
      <c r="L289" s="391"/>
      <c r="M289" s="388"/>
      <c r="N289" s="388"/>
      <c r="O289" s="388"/>
      <c r="P289" s="388"/>
      <c r="Q289" s="388"/>
      <c r="R289" s="388"/>
      <c r="S289" s="389"/>
      <c r="T289" s="389"/>
      <c r="U289" s="389"/>
      <c r="V289" s="394"/>
      <c r="W289" s="394"/>
      <c r="X289" s="387"/>
      <c r="Y289" s="387"/>
      <c r="Z289" s="387"/>
      <c r="AA289" s="387"/>
      <c r="AB289" s="387"/>
      <c r="AC289" s="387"/>
      <c r="AD289" s="387"/>
      <c r="AE289" s="387"/>
      <c r="AF289" s="390"/>
      <c r="AG289" s="390"/>
      <c r="AH289" s="390"/>
      <c r="AI289" s="390"/>
      <c r="AJ289" s="390"/>
      <c r="AK289" s="390"/>
      <c r="AL289" s="390"/>
      <c r="AM289" s="390"/>
      <c r="AN289" s="390"/>
      <c r="AO289" s="390"/>
      <c r="AP289" s="390"/>
      <c r="AQ289" s="390"/>
      <c r="AR289" s="390"/>
      <c r="AS289" s="390"/>
      <c r="AT289" s="390"/>
      <c r="AU289" s="390"/>
      <c r="AV289" s="390"/>
      <c r="AW289" s="390"/>
      <c r="AX289" s="390"/>
      <c r="AY289" s="390"/>
      <c r="AZ289" s="390"/>
      <c r="BA289" s="390"/>
      <c r="BB289" s="390"/>
      <c r="BC289" s="390"/>
      <c r="BD289" s="390"/>
      <c r="BE289" s="390"/>
      <c r="BF289" s="390"/>
      <c r="BG289" s="390"/>
      <c r="BH289" s="390"/>
      <c r="BI289" s="390"/>
      <c r="BJ289" s="390"/>
      <c r="BK289" s="390"/>
      <c r="BL289" s="390"/>
      <c r="BM289" s="390"/>
      <c r="BN289" s="390"/>
    </row>
    <row r="290" spans="1:66" s="395" customFormat="1" x14ac:dyDescent="0.2">
      <c r="A290" s="449"/>
      <c r="B290" s="449"/>
      <c r="C290" s="449"/>
      <c r="D290" s="391"/>
      <c r="E290" s="449"/>
      <c r="F290" s="391"/>
      <c r="G290" s="391"/>
      <c r="H290" s="391"/>
      <c r="I290" s="391"/>
      <c r="J290" s="391"/>
      <c r="K290" s="391"/>
      <c r="L290" s="391"/>
      <c r="M290" s="388"/>
      <c r="N290" s="388"/>
      <c r="O290" s="388"/>
      <c r="P290" s="388"/>
      <c r="Q290" s="388"/>
      <c r="R290" s="388"/>
      <c r="S290" s="389"/>
      <c r="T290" s="389"/>
      <c r="U290" s="389"/>
      <c r="V290" s="394"/>
      <c r="W290" s="394"/>
      <c r="X290" s="387"/>
      <c r="Y290" s="387"/>
      <c r="Z290" s="387"/>
      <c r="AA290" s="387"/>
      <c r="AB290" s="387"/>
      <c r="AC290" s="387"/>
      <c r="AD290" s="387"/>
      <c r="AE290" s="387"/>
      <c r="AF290" s="390"/>
      <c r="AG290" s="390"/>
      <c r="AH290" s="390"/>
      <c r="AI290" s="390"/>
      <c r="AJ290" s="390"/>
      <c r="AK290" s="390"/>
      <c r="AL290" s="390"/>
      <c r="AM290" s="390"/>
      <c r="AN290" s="390"/>
      <c r="AO290" s="390"/>
      <c r="AP290" s="390"/>
      <c r="AQ290" s="390"/>
      <c r="AR290" s="390"/>
      <c r="AS290" s="390"/>
      <c r="AT290" s="390"/>
      <c r="AU290" s="390"/>
      <c r="AV290" s="390"/>
      <c r="AW290" s="390"/>
      <c r="AX290" s="390"/>
      <c r="AY290" s="390"/>
      <c r="AZ290" s="390"/>
      <c r="BA290" s="390"/>
      <c r="BB290" s="390"/>
      <c r="BC290" s="390"/>
      <c r="BD290" s="390"/>
      <c r="BE290" s="390"/>
      <c r="BF290" s="390"/>
      <c r="BG290" s="390"/>
      <c r="BH290" s="390"/>
      <c r="BI290" s="390"/>
      <c r="BJ290" s="390"/>
      <c r="BK290" s="390"/>
      <c r="BL290" s="390"/>
      <c r="BM290" s="390"/>
      <c r="BN290" s="390"/>
    </row>
    <row r="291" spans="1:66" s="395" customFormat="1" x14ac:dyDescent="0.2">
      <c r="A291" s="449"/>
      <c r="B291" s="449"/>
      <c r="C291" s="449"/>
      <c r="D291" s="391"/>
      <c r="E291" s="449"/>
      <c r="F291" s="391"/>
      <c r="G291" s="391"/>
      <c r="H291" s="391"/>
      <c r="I291" s="391"/>
      <c r="J291" s="391"/>
      <c r="K291" s="391"/>
      <c r="L291" s="391"/>
      <c r="M291" s="388"/>
      <c r="N291" s="388"/>
      <c r="O291" s="388"/>
      <c r="P291" s="388"/>
      <c r="Q291" s="388"/>
      <c r="R291" s="388"/>
      <c r="S291" s="389"/>
      <c r="T291" s="389"/>
      <c r="U291" s="389"/>
      <c r="V291" s="394"/>
      <c r="W291" s="394"/>
      <c r="X291" s="387"/>
      <c r="Y291" s="387"/>
      <c r="Z291" s="387"/>
      <c r="AA291" s="387"/>
      <c r="AB291" s="387"/>
      <c r="AC291" s="387"/>
      <c r="AD291" s="387"/>
      <c r="AE291" s="387"/>
      <c r="AF291" s="390"/>
      <c r="AG291" s="390"/>
      <c r="AH291" s="390"/>
      <c r="AI291" s="390"/>
      <c r="AJ291" s="390"/>
      <c r="AK291" s="390"/>
      <c r="AL291" s="390"/>
      <c r="AM291" s="390"/>
      <c r="AN291" s="390"/>
      <c r="AO291" s="390"/>
      <c r="AP291" s="390"/>
      <c r="AQ291" s="390"/>
      <c r="AR291" s="390"/>
      <c r="AS291" s="390"/>
      <c r="AT291" s="390"/>
      <c r="AU291" s="390"/>
      <c r="AV291" s="390"/>
      <c r="AW291" s="390"/>
      <c r="AX291" s="390"/>
      <c r="AY291" s="390"/>
      <c r="AZ291" s="390"/>
      <c r="BA291" s="390"/>
      <c r="BB291" s="390"/>
      <c r="BC291" s="390"/>
      <c r="BD291" s="390"/>
      <c r="BE291" s="390"/>
      <c r="BF291" s="390"/>
      <c r="BG291" s="390"/>
      <c r="BH291" s="390"/>
      <c r="BI291" s="390"/>
      <c r="BJ291" s="390"/>
      <c r="BK291" s="390"/>
      <c r="BL291" s="390"/>
      <c r="BM291" s="390"/>
      <c r="BN291" s="390"/>
    </row>
    <row r="292" spans="1:66" s="395" customFormat="1" x14ac:dyDescent="0.2">
      <c r="A292" s="449"/>
      <c r="B292" s="449"/>
      <c r="C292" s="449"/>
      <c r="D292" s="391"/>
      <c r="E292" s="449"/>
      <c r="F292" s="391"/>
      <c r="G292" s="391"/>
      <c r="H292" s="391"/>
      <c r="I292" s="391"/>
      <c r="J292" s="391"/>
      <c r="K292" s="391"/>
      <c r="L292" s="391"/>
      <c r="M292" s="388"/>
      <c r="N292" s="388"/>
      <c r="O292" s="388"/>
      <c r="P292" s="388"/>
      <c r="Q292" s="388"/>
      <c r="R292" s="388"/>
      <c r="S292" s="389"/>
      <c r="T292" s="389"/>
      <c r="U292" s="389"/>
      <c r="V292" s="394"/>
      <c r="W292" s="394"/>
      <c r="X292" s="387"/>
      <c r="Y292" s="387"/>
      <c r="Z292" s="387"/>
      <c r="AA292" s="387"/>
      <c r="AB292" s="387"/>
      <c r="AC292" s="387"/>
      <c r="AD292" s="387"/>
      <c r="AE292" s="387"/>
      <c r="AF292" s="390"/>
      <c r="AG292" s="390"/>
      <c r="AH292" s="390"/>
      <c r="AI292" s="390"/>
      <c r="AJ292" s="390"/>
      <c r="AK292" s="390"/>
      <c r="AL292" s="390"/>
      <c r="AM292" s="390"/>
      <c r="AN292" s="390"/>
      <c r="AO292" s="390"/>
      <c r="AP292" s="390"/>
      <c r="AQ292" s="390"/>
      <c r="AR292" s="390"/>
      <c r="AS292" s="390"/>
      <c r="AT292" s="390"/>
      <c r="AU292" s="390"/>
      <c r="AV292" s="390"/>
      <c r="AW292" s="390"/>
      <c r="AX292" s="390"/>
      <c r="AY292" s="390"/>
      <c r="AZ292" s="390"/>
      <c r="BA292" s="390"/>
      <c r="BB292" s="390"/>
      <c r="BC292" s="390"/>
      <c r="BD292" s="390"/>
      <c r="BE292" s="390"/>
      <c r="BF292" s="390"/>
      <c r="BG292" s="390"/>
      <c r="BH292" s="390"/>
      <c r="BI292" s="390"/>
      <c r="BJ292" s="390"/>
      <c r="BK292" s="390"/>
      <c r="BL292" s="390"/>
      <c r="BM292" s="390"/>
      <c r="BN292" s="390"/>
    </row>
    <row r="293" spans="1:66" s="395" customFormat="1" x14ac:dyDescent="0.2">
      <c r="A293" s="449"/>
      <c r="B293" s="449"/>
      <c r="C293" s="449"/>
      <c r="D293" s="391"/>
      <c r="E293" s="449"/>
      <c r="F293" s="391"/>
      <c r="G293" s="391"/>
      <c r="H293" s="391"/>
      <c r="I293" s="391"/>
      <c r="J293" s="391"/>
      <c r="K293" s="391"/>
      <c r="L293" s="391"/>
      <c r="M293" s="388"/>
      <c r="N293" s="388"/>
      <c r="O293" s="388"/>
      <c r="P293" s="388"/>
      <c r="Q293" s="388"/>
      <c r="R293" s="388"/>
      <c r="S293" s="389"/>
      <c r="T293" s="389"/>
      <c r="U293" s="389"/>
      <c r="V293" s="394"/>
      <c r="W293" s="394"/>
      <c r="X293" s="387"/>
      <c r="Y293" s="387"/>
      <c r="Z293" s="387"/>
      <c r="AA293" s="387"/>
      <c r="AB293" s="387"/>
      <c r="AC293" s="387"/>
      <c r="AD293" s="387"/>
      <c r="AE293" s="387"/>
      <c r="AF293" s="390"/>
      <c r="AG293" s="390"/>
      <c r="AH293" s="390"/>
      <c r="AI293" s="390"/>
      <c r="AJ293" s="390"/>
      <c r="AK293" s="390"/>
      <c r="AL293" s="390"/>
      <c r="AM293" s="390"/>
      <c r="AN293" s="390"/>
      <c r="AO293" s="390"/>
      <c r="AP293" s="390"/>
      <c r="AQ293" s="390"/>
      <c r="AR293" s="390"/>
      <c r="AS293" s="390"/>
      <c r="AT293" s="390"/>
      <c r="AU293" s="390"/>
      <c r="AV293" s="390"/>
      <c r="AW293" s="390"/>
      <c r="AX293" s="390"/>
      <c r="AY293" s="390"/>
      <c r="AZ293" s="390"/>
      <c r="BA293" s="390"/>
      <c r="BB293" s="390"/>
      <c r="BC293" s="390"/>
      <c r="BD293" s="390"/>
      <c r="BE293" s="390"/>
      <c r="BF293" s="390"/>
      <c r="BG293" s="390"/>
      <c r="BH293" s="390"/>
      <c r="BI293" s="390"/>
      <c r="BJ293" s="390"/>
      <c r="BK293" s="390"/>
      <c r="BL293" s="390"/>
      <c r="BM293" s="390"/>
      <c r="BN293" s="390"/>
    </row>
    <row r="294" spans="1:66" s="395" customFormat="1" x14ac:dyDescent="0.2">
      <c r="A294" s="449"/>
      <c r="B294" s="449"/>
      <c r="C294" s="449"/>
      <c r="D294" s="391"/>
      <c r="E294" s="449"/>
      <c r="F294" s="391"/>
      <c r="G294" s="391"/>
      <c r="H294" s="391"/>
      <c r="I294" s="391"/>
      <c r="J294" s="391"/>
      <c r="K294" s="391"/>
      <c r="L294" s="391"/>
      <c r="M294" s="388"/>
      <c r="N294" s="388"/>
      <c r="O294" s="388"/>
      <c r="P294" s="388"/>
      <c r="Q294" s="388"/>
      <c r="R294" s="388"/>
      <c r="S294" s="389"/>
      <c r="T294" s="389"/>
      <c r="U294" s="389"/>
      <c r="V294" s="394"/>
      <c r="W294" s="394"/>
      <c r="X294" s="387"/>
      <c r="Y294" s="387"/>
      <c r="Z294" s="387"/>
      <c r="AA294" s="387"/>
      <c r="AB294" s="387"/>
      <c r="AC294" s="387"/>
      <c r="AD294" s="387"/>
      <c r="AE294" s="387"/>
      <c r="AF294" s="390"/>
      <c r="AG294" s="390"/>
      <c r="AH294" s="390"/>
      <c r="AI294" s="390"/>
      <c r="AJ294" s="390"/>
      <c r="AK294" s="390"/>
      <c r="AL294" s="390"/>
      <c r="AM294" s="390"/>
      <c r="AN294" s="390"/>
      <c r="AO294" s="390"/>
      <c r="AP294" s="390"/>
      <c r="AQ294" s="390"/>
      <c r="AR294" s="390"/>
      <c r="AS294" s="390"/>
      <c r="AT294" s="390"/>
      <c r="AU294" s="390"/>
      <c r="AV294" s="390"/>
      <c r="AW294" s="390"/>
      <c r="AX294" s="390"/>
      <c r="AY294" s="390"/>
      <c r="AZ294" s="390"/>
      <c r="BA294" s="390"/>
      <c r="BB294" s="390"/>
      <c r="BC294" s="390"/>
      <c r="BD294" s="390"/>
      <c r="BE294" s="390"/>
      <c r="BF294" s="390"/>
      <c r="BG294" s="390"/>
      <c r="BH294" s="390"/>
      <c r="BI294" s="390"/>
      <c r="BJ294" s="390"/>
      <c r="BK294" s="390"/>
      <c r="BL294" s="390"/>
      <c r="BM294" s="390"/>
      <c r="BN294" s="390"/>
    </row>
    <row r="295" spans="1:66" s="395" customFormat="1" x14ac:dyDescent="0.2">
      <c r="A295" s="449"/>
      <c r="B295" s="449"/>
      <c r="C295" s="449"/>
      <c r="D295" s="391"/>
      <c r="E295" s="449"/>
      <c r="F295" s="391"/>
      <c r="G295" s="391"/>
      <c r="H295" s="391"/>
      <c r="I295" s="391"/>
      <c r="J295" s="391"/>
      <c r="K295" s="391"/>
      <c r="L295" s="391"/>
      <c r="M295" s="388"/>
      <c r="N295" s="388"/>
      <c r="O295" s="388"/>
      <c r="P295" s="388"/>
      <c r="Q295" s="388"/>
      <c r="R295" s="388"/>
      <c r="S295" s="389"/>
      <c r="T295" s="389"/>
      <c r="U295" s="389"/>
      <c r="V295" s="394"/>
      <c r="W295" s="394"/>
      <c r="X295" s="387"/>
      <c r="Y295" s="387"/>
      <c r="Z295" s="387"/>
      <c r="AA295" s="387"/>
      <c r="AB295" s="387"/>
      <c r="AC295" s="387"/>
      <c r="AD295" s="387"/>
      <c r="AE295" s="387"/>
      <c r="AF295" s="390"/>
      <c r="AG295" s="390"/>
      <c r="AH295" s="390"/>
      <c r="AI295" s="390"/>
      <c r="AJ295" s="390"/>
      <c r="AK295" s="390"/>
      <c r="AL295" s="390"/>
      <c r="AM295" s="390"/>
      <c r="AN295" s="390"/>
      <c r="AO295" s="390"/>
      <c r="AP295" s="390"/>
      <c r="AQ295" s="390"/>
      <c r="AR295" s="390"/>
      <c r="AS295" s="390"/>
      <c r="AT295" s="390"/>
      <c r="AU295" s="390"/>
      <c r="AV295" s="390"/>
      <c r="AW295" s="390"/>
      <c r="AX295" s="390"/>
      <c r="AY295" s="390"/>
      <c r="AZ295" s="390"/>
      <c r="BA295" s="390"/>
      <c r="BB295" s="390"/>
      <c r="BC295" s="390"/>
      <c r="BD295" s="390"/>
      <c r="BE295" s="390"/>
      <c r="BF295" s="390"/>
      <c r="BG295" s="390"/>
      <c r="BH295" s="390"/>
      <c r="BI295" s="390"/>
      <c r="BJ295" s="390"/>
      <c r="BK295" s="390"/>
      <c r="BL295" s="390"/>
      <c r="BM295" s="390"/>
      <c r="BN295" s="390"/>
    </row>
    <row r="296" spans="1:66" s="395" customFormat="1" x14ac:dyDescent="0.2">
      <c r="A296" s="449"/>
      <c r="B296" s="449"/>
      <c r="C296" s="449"/>
      <c r="D296" s="391"/>
      <c r="E296" s="449"/>
      <c r="F296" s="391"/>
      <c r="G296" s="391"/>
      <c r="H296" s="391"/>
      <c r="I296" s="391"/>
      <c r="J296" s="391"/>
      <c r="K296" s="391"/>
      <c r="L296" s="391"/>
      <c r="M296" s="388"/>
      <c r="N296" s="388"/>
      <c r="O296" s="388"/>
      <c r="P296" s="388"/>
      <c r="Q296" s="388"/>
      <c r="R296" s="388"/>
      <c r="S296" s="389"/>
      <c r="T296" s="389"/>
      <c r="U296" s="389"/>
      <c r="V296" s="394"/>
      <c r="W296" s="394"/>
      <c r="X296" s="387"/>
      <c r="Y296" s="387"/>
      <c r="Z296" s="387"/>
      <c r="AA296" s="387"/>
      <c r="AB296" s="387"/>
      <c r="AC296" s="387"/>
      <c r="AD296" s="387"/>
      <c r="AE296" s="387"/>
      <c r="AF296" s="390"/>
      <c r="AG296" s="390"/>
      <c r="AH296" s="390"/>
      <c r="AI296" s="390"/>
      <c r="AJ296" s="390"/>
      <c r="AK296" s="390"/>
      <c r="AL296" s="390"/>
      <c r="AM296" s="390"/>
      <c r="AN296" s="390"/>
      <c r="AO296" s="390"/>
      <c r="AP296" s="390"/>
      <c r="AQ296" s="390"/>
      <c r="AR296" s="390"/>
      <c r="AS296" s="390"/>
      <c r="AT296" s="390"/>
      <c r="AU296" s="390"/>
      <c r="AV296" s="390"/>
      <c r="AW296" s="390"/>
      <c r="AX296" s="390"/>
      <c r="AY296" s="390"/>
      <c r="AZ296" s="390"/>
      <c r="BA296" s="390"/>
      <c r="BB296" s="390"/>
      <c r="BC296" s="390"/>
      <c r="BD296" s="390"/>
      <c r="BE296" s="390"/>
      <c r="BF296" s="390"/>
      <c r="BG296" s="390"/>
      <c r="BH296" s="390"/>
      <c r="BI296" s="390"/>
      <c r="BJ296" s="390"/>
      <c r="BK296" s="390"/>
      <c r="BL296" s="390"/>
      <c r="BM296" s="390"/>
      <c r="BN296" s="390"/>
    </row>
    <row r="297" spans="1:66" s="395" customFormat="1" x14ac:dyDescent="0.2">
      <c r="A297" s="449"/>
      <c r="B297" s="449"/>
      <c r="C297" s="449"/>
      <c r="D297" s="391"/>
      <c r="E297" s="449"/>
      <c r="F297" s="391"/>
      <c r="G297" s="391"/>
      <c r="H297" s="391"/>
      <c r="I297" s="391"/>
      <c r="J297" s="391"/>
      <c r="K297" s="391"/>
      <c r="L297" s="391"/>
      <c r="M297" s="388"/>
      <c r="N297" s="388"/>
      <c r="O297" s="388"/>
      <c r="P297" s="388"/>
      <c r="Q297" s="388"/>
      <c r="R297" s="388"/>
      <c r="S297" s="389"/>
      <c r="T297" s="389"/>
      <c r="U297" s="389"/>
      <c r="V297" s="394"/>
      <c r="W297" s="394"/>
      <c r="X297" s="387"/>
      <c r="Y297" s="387"/>
      <c r="Z297" s="387"/>
      <c r="AA297" s="387"/>
      <c r="AB297" s="387"/>
      <c r="AC297" s="387"/>
      <c r="AD297" s="387"/>
      <c r="AE297" s="387"/>
      <c r="AF297" s="390"/>
      <c r="AG297" s="390"/>
      <c r="AH297" s="390"/>
      <c r="AI297" s="390"/>
      <c r="AJ297" s="390"/>
      <c r="AK297" s="390"/>
      <c r="AL297" s="390"/>
      <c r="AM297" s="390"/>
      <c r="AN297" s="390"/>
      <c r="AO297" s="390"/>
      <c r="AP297" s="390"/>
      <c r="AQ297" s="390"/>
      <c r="AR297" s="390"/>
      <c r="AS297" s="390"/>
      <c r="AT297" s="390"/>
      <c r="AU297" s="390"/>
      <c r="AV297" s="390"/>
      <c r="AW297" s="390"/>
      <c r="AX297" s="390"/>
      <c r="AY297" s="390"/>
      <c r="AZ297" s="390"/>
      <c r="BA297" s="390"/>
      <c r="BB297" s="390"/>
      <c r="BC297" s="390"/>
      <c r="BD297" s="390"/>
      <c r="BE297" s="390"/>
      <c r="BF297" s="390"/>
      <c r="BG297" s="390"/>
      <c r="BH297" s="390"/>
      <c r="BI297" s="390"/>
      <c r="BJ297" s="390"/>
      <c r="BK297" s="390"/>
      <c r="BL297" s="390"/>
      <c r="BM297" s="390"/>
      <c r="BN297" s="390"/>
    </row>
    <row r="298" spans="1:66" s="395" customFormat="1" x14ac:dyDescent="0.2">
      <c r="A298" s="449"/>
      <c r="B298" s="449"/>
      <c r="C298" s="449"/>
      <c r="D298" s="391"/>
      <c r="E298" s="449"/>
      <c r="F298" s="391"/>
      <c r="G298" s="391"/>
      <c r="H298" s="391"/>
      <c r="I298" s="391"/>
      <c r="J298" s="391"/>
      <c r="K298" s="391"/>
      <c r="L298" s="391"/>
      <c r="M298" s="388"/>
      <c r="N298" s="388"/>
      <c r="O298" s="388"/>
      <c r="P298" s="388"/>
      <c r="Q298" s="388"/>
      <c r="R298" s="388"/>
      <c r="S298" s="389"/>
      <c r="T298" s="389"/>
      <c r="U298" s="389"/>
      <c r="V298" s="394"/>
      <c r="W298" s="394"/>
      <c r="X298" s="387"/>
      <c r="Y298" s="387"/>
      <c r="Z298" s="387"/>
      <c r="AA298" s="387"/>
      <c r="AB298" s="387"/>
      <c r="AC298" s="387"/>
      <c r="AD298" s="387"/>
      <c r="AE298" s="387"/>
      <c r="AF298" s="390"/>
      <c r="AG298" s="390"/>
      <c r="AH298" s="390"/>
      <c r="AI298" s="390"/>
      <c r="AJ298" s="390"/>
      <c r="AK298" s="390"/>
      <c r="AL298" s="390"/>
      <c r="AM298" s="390"/>
      <c r="AN298" s="390"/>
      <c r="AO298" s="390"/>
      <c r="AP298" s="390"/>
      <c r="AQ298" s="390"/>
      <c r="AR298" s="390"/>
      <c r="AS298" s="390"/>
      <c r="AT298" s="390"/>
      <c r="AU298" s="390"/>
      <c r="AV298" s="390"/>
      <c r="AW298" s="390"/>
      <c r="AX298" s="390"/>
      <c r="AY298" s="390"/>
      <c r="AZ298" s="390"/>
      <c r="BA298" s="390"/>
      <c r="BB298" s="390"/>
      <c r="BC298" s="390"/>
      <c r="BD298" s="390"/>
      <c r="BE298" s="390"/>
      <c r="BF298" s="390"/>
      <c r="BG298" s="390"/>
      <c r="BH298" s="390"/>
      <c r="BI298" s="390"/>
      <c r="BJ298" s="390"/>
      <c r="BK298" s="390"/>
      <c r="BL298" s="390"/>
      <c r="BM298" s="390"/>
      <c r="BN298" s="390"/>
    </row>
    <row r="299" spans="1:66" s="395" customFormat="1" x14ac:dyDescent="0.2">
      <c r="A299" s="449"/>
      <c r="B299" s="449"/>
      <c r="C299" s="449"/>
      <c r="D299" s="391"/>
      <c r="E299" s="449"/>
      <c r="F299" s="391"/>
      <c r="G299" s="391"/>
      <c r="H299" s="391"/>
      <c r="I299" s="391"/>
      <c r="J299" s="391"/>
      <c r="K299" s="391"/>
      <c r="L299" s="391"/>
      <c r="M299" s="388"/>
      <c r="N299" s="388"/>
      <c r="O299" s="388"/>
      <c r="P299" s="388"/>
      <c r="Q299" s="388"/>
      <c r="R299" s="388"/>
      <c r="S299" s="389"/>
      <c r="T299" s="389"/>
      <c r="U299" s="389"/>
      <c r="V299" s="394"/>
      <c r="W299" s="394"/>
      <c r="X299" s="387"/>
      <c r="Y299" s="387"/>
      <c r="Z299" s="387"/>
      <c r="AA299" s="387"/>
      <c r="AB299" s="387"/>
      <c r="AC299" s="387"/>
      <c r="AD299" s="387"/>
      <c r="AE299" s="387"/>
      <c r="AF299" s="390"/>
      <c r="AG299" s="390"/>
      <c r="AH299" s="390"/>
      <c r="AI299" s="390"/>
      <c r="AJ299" s="390"/>
      <c r="AK299" s="390"/>
      <c r="AL299" s="390"/>
      <c r="AM299" s="390"/>
      <c r="AN299" s="390"/>
      <c r="AO299" s="390"/>
      <c r="AP299" s="390"/>
      <c r="AQ299" s="390"/>
      <c r="AR299" s="390"/>
      <c r="AS299" s="390"/>
      <c r="AT299" s="390"/>
      <c r="AU299" s="390"/>
      <c r="AV299" s="390"/>
      <c r="AW299" s="390"/>
      <c r="AX299" s="390"/>
      <c r="AY299" s="390"/>
      <c r="AZ299" s="390"/>
      <c r="BA299" s="390"/>
      <c r="BB299" s="390"/>
      <c r="BC299" s="390"/>
      <c r="BD299" s="390"/>
      <c r="BE299" s="390"/>
      <c r="BF299" s="390"/>
      <c r="BG299" s="390"/>
      <c r="BH299" s="390"/>
      <c r="BI299" s="390"/>
      <c r="BJ299" s="390"/>
      <c r="BK299" s="390"/>
      <c r="BL299" s="390"/>
      <c r="BM299" s="390"/>
      <c r="BN299" s="390"/>
    </row>
    <row r="300" spans="1:66" s="395" customFormat="1" x14ac:dyDescent="0.2">
      <c r="A300" s="449"/>
      <c r="B300" s="449"/>
      <c r="C300" s="449"/>
      <c r="D300" s="391"/>
      <c r="E300" s="449"/>
      <c r="F300" s="391"/>
      <c r="G300" s="391"/>
      <c r="H300" s="391"/>
      <c r="I300" s="391"/>
      <c r="J300" s="391"/>
      <c r="K300" s="391"/>
      <c r="L300" s="391"/>
      <c r="M300" s="388"/>
      <c r="N300" s="388"/>
      <c r="O300" s="388"/>
      <c r="P300" s="388"/>
      <c r="Q300" s="388"/>
      <c r="R300" s="388"/>
      <c r="S300" s="389"/>
      <c r="T300" s="389"/>
      <c r="U300" s="389"/>
      <c r="V300" s="394"/>
      <c r="W300" s="394"/>
      <c r="X300" s="387"/>
      <c r="Y300" s="387"/>
      <c r="Z300" s="387"/>
      <c r="AA300" s="387"/>
      <c r="AB300" s="387"/>
      <c r="AC300" s="387"/>
      <c r="AD300" s="387"/>
      <c r="AE300" s="387"/>
      <c r="AF300" s="390"/>
      <c r="AG300" s="390"/>
      <c r="AH300" s="390"/>
      <c r="AI300" s="390"/>
      <c r="AJ300" s="390"/>
      <c r="AK300" s="390"/>
      <c r="AL300" s="390"/>
      <c r="AM300" s="390"/>
      <c r="AN300" s="390"/>
      <c r="AO300" s="390"/>
      <c r="AP300" s="390"/>
      <c r="AQ300" s="390"/>
      <c r="AR300" s="390"/>
      <c r="AS300" s="390"/>
      <c r="AT300" s="390"/>
      <c r="AU300" s="390"/>
      <c r="AV300" s="390"/>
      <c r="AW300" s="390"/>
      <c r="AX300" s="390"/>
      <c r="AY300" s="390"/>
      <c r="AZ300" s="390"/>
      <c r="BA300" s="390"/>
      <c r="BB300" s="390"/>
      <c r="BC300" s="390"/>
      <c r="BD300" s="390"/>
      <c r="BE300" s="390"/>
      <c r="BF300" s="390"/>
      <c r="BG300" s="390"/>
      <c r="BH300" s="390"/>
      <c r="BI300" s="390"/>
      <c r="BJ300" s="390"/>
      <c r="BK300" s="390"/>
      <c r="BL300" s="390"/>
      <c r="BM300" s="390"/>
      <c r="BN300" s="390"/>
    </row>
    <row r="301" spans="1:66" s="395" customFormat="1" x14ac:dyDescent="0.2">
      <c r="A301" s="449"/>
      <c r="B301" s="449"/>
      <c r="C301" s="449"/>
      <c r="D301" s="391"/>
      <c r="E301" s="449"/>
      <c r="F301" s="391"/>
      <c r="G301" s="391"/>
      <c r="H301" s="391"/>
      <c r="I301" s="391"/>
      <c r="J301" s="391"/>
      <c r="K301" s="391"/>
      <c r="L301" s="391"/>
      <c r="M301" s="388"/>
      <c r="N301" s="388"/>
      <c r="O301" s="388"/>
      <c r="P301" s="388"/>
      <c r="Q301" s="388"/>
      <c r="R301" s="388"/>
      <c r="S301" s="389"/>
      <c r="T301" s="389"/>
      <c r="U301" s="389"/>
      <c r="V301" s="394"/>
      <c r="W301" s="394"/>
      <c r="X301" s="387"/>
      <c r="Y301" s="387"/>
      <c r="Z301" s="387"/>
      <c r="AA301" s="387"/>
      <c r="AB301" s="387"/>
      <c r="AC301" s="387"/>
      <c r="AD301" s="387"/>
      <c r="AE301" s="387"/>
      <c r="AF301" s="390"/>
      <c r="AG301" s="390"/>
      <c r="AH301" s="390"/>
      <c r="AI301" s="390"/>
      <c r="AJ301" s="390"/>
      <c r="AK301" s="390"/>
      <c r="AL301" s="390"/>
      <c r="AM301" s="390"/>
      <c r="AN301" s="390"/>
      <c r="AO301" s="390"/>
      <c r="AP301" s="390"/>
      <c r="AQ301" s="390"/>
      <c r="AR301" s="390"/>
      <c r="AS301" s="390"/>
      <c r="AT301" s="390"/>
      <c r="AU301" s="390"/>
      <c r="AV301" s="390"/>
      <c r="AW301" s="390"/>
      <c r="AX301" s="390"/>
      <c r="AY301" s="390"/>
      <c r="AZ301" s="390"/>
      <c r="BA301" s="390"/>
      <c r="BB301" s="390"/>
      <c r="BC301" s="390"/>
      <c r="BD301" s="390"/>
      <c r="BE301" s="390"/>
      <c r="BF301" s="390"/>
      <c r="BG301" s="390"/>
      <c r="BH301" s="390"/>
      <c r="BI301" s="390"/>
      <c r="BJ301" s="390"/>
      <c r="BK301" s="390"/>
      <c r="BL301" s="390"/>
      <c r="BM301" s="390"/>
      <c r="BN301" s="390"/>
    </row>
    <row r="302" spans="1:66" s="395" customFormat="1" x14ac:dyDescent="0.2">
      <c r="A302" s="449"/>
      <c r="B302" s="449"/>
      <c r="C302" s="449"/>
      <c r="D302" s="391"/>
      <c r="E302" s="449"/>
      <c r="F302" s="391"/>
      <c r="G302" s="391"/>
      <c r="H302" s="391"/>
      <c r="I302" s="391"/>
      <c r="J302" s="391"/>
      <c r="K302" s="391"/>
      <c r="L302" s="391"/>
      <c r="M302" s="388"/>
      <c r="N302" s="388"/>
      <c r="O302" s="388"/>
      <c r="P302" s="388"/>
      <c r="Q302" s="388"/>
      <c r="R302" s="388"/>
      <c r="S302" s="389"/>
      <c r="T302" s="389"/>
      <c r="U302" s="389"/>
      <c r="V302" s="394"/>
      <c r="W302" s="394"/>
      <c r="X302" s="387"/>
      <c r="Y302" s="387"/>
      <c r="Z302" s="387"/>
      <c r="AA302" s="387"/>
      <c r="AB302" s="387"/>
      <c r="AC302" s="387"/>
      <c r="AD302" s="387"/>
      <c r="AE302" s="387"/>
      <c r="AF302" s="390"/>
      <c r="AG302" s="390"/>
      <c r="AH302" s="390"/>
      <c r="AI302" s="390"/>
      <c r="AJ302" s="390"/>
      <c r="AK302" s="390"/>
      <c r="AL302" s="390"/>
      <c r="AM302" s="390"/>
      <c r="AN302" s="390"/>
      <c r="AO302" s="390"/>
      <c r="AP302" s="390"/>
      <c r="AQ302" s="390"/>
      <c r="AR302" s="390"/>
      <c r="AS302" s="390"/>
      <c r="AT302" s="390"/>
      <c r="AU302" s="390"/>
      <c r="AV302" s="390"/>
      <c r="AW302" s="390"/>
      <c r="AX302" s="390"/>
      <c r="AY302" s="390"/>
      <c r="AZ302" s="390"/>
      <c r="BA302" s="390"/>
      <c r="BB302" s="390"/>
      <c r="BC302" s="390"/>
      <c r="BD302" s="390"/>
      <c r="BE302" s="390"/>
      <c r="BF302" s="390"/>
      <c r="BG302" s="390"/>
      <c r="BH302" s="390"/>
      <c r="BI302" s="390"/>
      <c r="BJ302" s="390"/>
      <c r="BK302" s="390"/>
      <c r="BL302" s="390"/>
      <c r="BM302" s="390"/>
      <c r="BN302" s="390"/>
    </row>
    <row r="303" spans="1:66" s="395" customFormat="1" x14ac:dyDescent="0.2">
      <c r="A303" s="449"/>
      <c r="B303" s="449"/>
      <c r="C303" s="449"/>
      <c r="D303" s="391"/>
      <c r="E303" s="449"/>
      <c r="F303" s="391"/>
      <c r="G303" s="391"/>
      <c r="H303" s="391"/>
      <c r="I303" s="391"/>
      <c r="J303" s="391"/>
      <c r="K303" s="391"/>
      <c r="L303" s="391"/>
      <c r="M303" s="388"/>
      <c r="N303" s="388"/>
      <c r="O303" s="388"/>
      <c r="P303" s="388"/>
      <c r="Q303" s="388"/>
      <c r="R303" s="388"/>
      <c r="S303" s="389"/>
      <c r="T303" s="389"/>
      <c r="U303" s="389"/>
      <c r="V303" s="394"/>
      <c r="W303" s="394"/>
      <c r="X303" s="387"/>
      <c r="Y303" s="387"/>
      <c r="Z303" s="387"/>
      <c r="AA303" s="387"/>
      <c r="AB303" s="387"/>
      <c r="AC303" s="387"/>
      <c r="AD303" s="387"/>
      <c r="AE303" s="387"/>
      <c r="AF303" s="390"/>
      <c r="AG303" s="390"/>
      <c r="AH303" s="390"/>
      <c r="AI303" s="390"/>
      <c r="AJ303" s="390"/>
      <c r="AK303" s="390"/>
      <c r="AL303" s="390"/>
      <c r="AM303" s="390"/>
      <c r="AN303" s="390"/>
      <c r="AO303" s="390"/>
      <c r="AP303" s="390"/>
      <c r="AQ303" s="390"/>
      <c r="AR303" s="390"/>
      <c r="AS303" s="390"/>
      <c r="AT303" s="390"/>
      <c r="AU303" s="390"/>
      <c r="AV303" s="390"/>
      <c r="AW303" s="390"/>
      <c r="AX303" s="390"/>
      <c r="AY303" s="390"/>
      <c r="AZ303" s="390"/>
      <c r="BA303" s="390"/>
      <c r="BB303" s="390"/>
      <c r="BC303" s="390"/>
      <c r="BD303" s="390"/>
      <c r="BE303" s="390"/>
      <c r="BF303" s="390"/>
      <c r="BG303" s="390"/>
      <c r="BH303" s="390"/>
      <c r="BI303" s="390"/>
      <c r="BJ303" s="390"/>
      <c r="BK303" s="390"/>
      <c r="BL303" s="390"/>
      <c r="BM303" s="390"/>
      <c r="BN303" s="390"/>
    </row>
    <row r="304" spans="1:66" s="395" customFormat="1" x14ac:dyDescent="0.2">
      <c r="A304" s="449"/>
      <c r="B304" s="449"/>
      <c r="C304" s="449"/>
      <c r="D304" s="391"/>
      <c r="E304" s="449"/>
      <c r="F304" s="391"/>
      <c r="G304" s="391"/>
      <c r="H304" s="391"/>
      <c r="I304" s="391"/>
      <c r="J304" s="391"/>
      <c r="K304" s="391"/>
      <c r="L304" s="391"/>
      <c r="M304" s="388"/>
      <c r="N304" s="388"/>
      <c r="O304" s="388"/>
      <c r="P304" s="388"/>
      <c r="Q304" s="388"/>
      <c r="R304" s="388"/>
      <c r="S304" s="389"/>
      <c r="T304" s="389"/>
      <c r="U304" s="389"/>
      <c r="V304" s="394"/>
      <c r="W304" s="394"/>
      <c r="X304" s="387"/>
      <c r="Y304" s="387"/>
      <c r="Z304" s="387"/>
      <c r="AA304" s="387"/>
      <c r="AB304" s="387"/>
      <c r="AC304" s="387"/>
      <c r="AD304" s="387"/>
      <c r="AE304" s="387"/>
      <c r="AF304" s="390"/>
      <c r="AG304" s="390"/>
      <c r="AH304" s="390"/>
      <c r="AI304" s="390"/>
      <c r="AJ304" s="390"/>
      <c r="AK304" s="390"/>
      <c r="AL304" s="390"/>
      <c r="AM304" s="390"/>
      <c r="AN304" s="390"/>
      <c r="AO304" s="390"/>
      <c r="AP304" s="390"/>
      <c r="AQ304" s="390"/>
      <c r="AR304" s="390"/>
      <c r="AS304" s="390"/>
      <c r="AT304" s="390"/>
      <c r="AU304" s="390"/>
      <c r="AV304" s="390"/>
      <c r="AW304" s="390"/>
      <c r="AX304" s="390"/>
      <c r="AY304" s="390"/>
      <c r="AZ304" s="390"/>
      <c r="BA304" s="390"/>
      <c r="BB304" s="390"/>
      <c r="BC304" s="390"/>
      <c r="BD304" s="390"/>
      <c r="BE304" s="390"/>
      <c r="BF304" s="390"/>
      <c r="BG304" s="390"/>
      <c r="BH304" s="390"/>
      <c r="BI304" s="390"/>
      <c r="BJ304" s="390"/>
      <c r="BK304" s="390"/>
      <c r="BL304" s="390"/>
      <c r="BM304" s="390"/>
      <c r="BN304" s="390"/>
    </row>
    <row r="305" spans="1:66" s="395" customFormat="1" x14ac:dyDescent="0.2">
      <c r="A305" s="449"/>
      <c r="B305" s="449"/>
      <c r="C305" s="449"/>
      <c r="D305" s="391"/>
      <c r="E305" s="449"/>
      <c r="F305" s="391"/>
      <c r="G305" s="391"/>
      <c r="H305" s="391"/>
      <c r="I305" s="391"/>
      <c r="J305" s="391"/>
      <c r="K305" s="391"/>
      <c r="L305" s="391"/>
      <c r="M305" s="388"/>
      <c r="N305" s="388"/>
      <c r="O305" s="388"/>
      <c r="P305" s="388"/>
      <c r="Q305" s="388"/>
      <c r="R305" s="388"/>
      <c r="S305" s="389"/>
      <c r="T305" s="389"/>
      <c r="U305" s="389"/>
      <c r="V305" s="394"/>
      <c r="W305" s="394"/>
      <c r="X305" s="387"/>
      <c r="Y305" s="387"/>
      <c r="Z305" s="387"/>
      <c r="AA305" s="387"/>
      <c r="AB305" s="387"/>
      <c r="AC305" s="387"/>
      <c r="AD305" s="387"/>
      <c r="AE305" s="387"/>
      <c r="AF305" s="390"/>
      <c r="AG305" s="390"/>
      <c r="AH305" s="390"/>
      <c r="AI305" s="390"/>
      <c r="AJ305" s="390"/>
      <c r="AK305" s="390"/>
      <c r="AL305" s="390"/>
      <c r="AM305" s="390"/>
      <c r="AN305" s="390"/>
      <c r="AO305" s="390"/>
      <c r="AP305" s="390"/>
      <c r="AQ305" s="390"/>
      <c r="AR305" s="390"/>
      <c r="AS305" s="390"/>
      <c r="AT305" s="390"/>
      <c r="AU305" s="390"/>
      <c r="AV305" s="390"/>
      <c r="AW305" s="390"/>
      <c r="AX305" s="390"/>
      <c r="AY305" s="390"/>
      <c r="AZ305" s="390"/>
      <c r="BA305" s="390"/>
      <c r="BB305" s="390"/>
      <c r="BC305" s="390"/>
      <c r="BD305" s="390"/>
      <c r="BE305" s="390"/>
      <c r="BF305" s="390"/>
      <c r="BG305" s="390"/>
      <c r="BH305" s="390"/>
      <c r="BI305" s="390"/>
      <c r="BJ305" s="390"/>
      <c r="BK305" s="390"/>
      <c r="BL305" s="390"/>
      <c r="BM305" s="390"/>
      <c r="BN305" s="390"/>
    </row>
    <row r="306" spans="1:66" s="395" customFormat="1" x14ac:dyDescent="0.2">
      <c r="A306" s="449"/>
      <c r="B306" s="449"/>
      <c r="C306" s="449"/>
      <c r="D306" s="391"/>
      <c r="E306" s="449"/>
      <c r="F306" s="391"/>
      <c r="G306" s="391"/>
      <c r="H306" s="391"/>
      <c r="I306" s="391"/>
      <c r="J306" s="391"/>
      <c r="K306" s="391"/>
      <c r="L306" s="391"/>
      <c r="M306" s="388"/>
      <c r="N306" s="388"/>
      <c r="O306" s="388"/>
      <c r="P306" s="388"/>
      <c r="Q306" s="388"/>
      <c r="R306" s="388"/>
      <c r="S306" s="389"/>
      <c r="T306" s="389"/>
      <c r="U306" s="389"/>
      <c r="V306" s="394"/>
      <c r="W306" s="394"/>
      <c r="X306" s="387"/>
      <c r="Y306" s="387"/>
      <c r="Z306" s="387"/>
      <c r="AA306" s="387"/>
      <c r="AB306" s="387"/>
      <c r="AC306" s="387"/>
      <c r="AD306" s="387"/>
      <c r="AE306" s="387"/>
      <c r="AF306" s="390"/>
      <c r="AG306" s="390"/>
      <c r="AH306" s="390"/>
      <c r="AI306" s="390"/>
      <c r="AJ306" s="390"/>
      <c r="AK306" s="390"/>
      <c r="AL306" s="390"/>
      <c r="AM306" s="390"/>
      <c r="AN306" s="390"/>
      <c r="AO306" s="390"/>
      <c r="AP306" s="390"/>
      <c r="AQ306" s="390"/>
      <c r="AR306" s="390"/>
      <c r="AS306" s="390"/>
      <c r="AT306" s="390"/>
      <c r="AU306" s="390"/>
      <c r="AV306" s="390"/>
      <c r="AW306" s="390"/>
      <c r="AX306" s="390"/>
      <c r="AY306" s="390"/>
      <c r="AZ306" s="390"/>
      <c r="BA306" s="390"/>
      <c r="BB306" s="390"/>
      <c r="BC306" s="390"/>
      <c r="BD306" s="390"/>
      <c r="BE306" s="390"/>
      <c r="BF306" s="390"/>
      <c r="BG306" s="390"/>
      <c r="BH306" s="390"/>
      <c r="BI306" s="390"/>
      <c r="BJ306" s="390"/>
      <c r="BK306" s="390"/>
      <c r="BL306" s="390"/>
      <c r="BM306" s="390"/>
      <c r="BN306" s="390"/>
    </row>
    <row r="307" spans="1:66" s="395" customFormat="1" x14ac:dyDescent="0.2">
      <c r="A307" s="449"/>
      <c r="B307" s="449"/>
      <c r="C307" s="449"/>
      <c r="D307" s="391"/>
      <c r="E307" s="449"/>
      <c r="F307" s="391"/>
      <c r="G307" s="391"/>
      <c r="H307" s="391"/>
      <c r="I307" s="391"/>
      <c r="J307" s="391"/>
      <c r="K307" s="391"/>
      <c r="L307" s="391"/>
      <c r="M307" s="388"/>
      <c r="N307" s="388"/>
      <c r="O307" s="388"/>
      <c r="P307" s="388"/>
      <c r="Q307" s="388"/>
      <c r="R307" s="388"/>
      <c r="S307" s="389"/>
      <c r="T307" s="389"/>
      <c r="U307" s="389"/>
      <c r="V307" s="394"/>
      <c r="W307" s="394"/>
      <c r="X307" s="387"/>
      <c r="Y307" s="387"/>
      <c r="Z307" s="387"/>
      <c r="AA307" s="387"/>
      <c r="AB307" s="387"/>
      <c r="AC307" s="387"/>
      <c r="AD307" s="387"/>
      <c r="AE307" s="387"/>
      <c r="AF307" s="390"/>
      <c r="AG307" s="390"/>
      <c r="AH307" s="390"/>
      <c r="AI307" s="390"/>
      <c r="AJ307" s="390"/>
      <c r="AK307" s="390"/>
      <c r="AL307" s="390"/>
      <c r="AM307" s="390"/>
      <c r="AN307" s="390"/>
      <c r="AO307" s="390"/>
      <c r="AP307" s="390"/>
      <c r="AQ307" s="390"/>
      <c r="AR307" s="390"/>
      <c r="AS307" s="390"/>
      <c r="AT307" s="390"/>
      <c r="AU307" s="390"/>
      <c r="AV307" s="390"/>
      <c r="AW307" s="390"/>
      <c r="AX307" s="390"/>
      <c r="AY307" s="390"/>
      <c r="AZ307" s="390"/>
      <c r="BA307" s="390"/>
      <c r="BB307" s="390"/>
      <c r="BC307" s="390"/>
      <c r="BD307" s="390"/>
      <c r="BE307" s="390"/>
      <c r="BF307" s="390"/>
      <c r="BG307" s="390"/>
      <c r="BH307" s="390"/>
      <c r="BI307" s="390"/>
      <c r="BJ307" s="390"/>
      <c r="BK307" s="390"/>
      <c r="BL307" s="390"/>
      <c r="BM307" s="390"/>
      <c r="BN307" s="390"/>
    </row>
    <row r="308" spans="1:66" s="395" customFormat="1" x14ac:dyDescent="0.2">
      <c r="A308" s="449"/>
      <c r="B308" s="449"/>
      <c r="C308" s="449"/>
      <c r="D308" s="391"/>
      <c r="E308" s="449"/>
      <c r="F308" s="391"/>
      <c r="G308" s="391"/>
      <c r="H308" s="391"/>
      <c r="I308" s="391"/>
      <c r="J308" s="391"/>
      <c r="K308" s="391"/>
      <c r="L308" s="391"/>
      <c r="M308" s="388"/>
      <c r="N308" s="388"/>
      <c r="O308" s="388"/>
      <c r="P308" s="388"/>
      <c r="Q308" s="388"/>
      <c r="R308" s="388"/>
      <c r="S308" s="389"/>
      <c r="T308" s="389"/>
      <c r="U308" s="389"/>
      <c r="V308" s="394"/>
      <c r="W308" s="394"/>
      <c r="X308" s="387"/>
      <c r="Y308" s="387"/>
      <c r="Z308" s="387"/>
      <c r="AA308" s="387"/>
      <c r="AB308" s="387"/>
      <c r="AC308" s="387"/>
      <c r="AD308" s="387"/>
      <c r="AE308" s="387"/>
      <c r="AF308" s="390"/>
      <c r="AG308" s="390"/>
      <c r="AH308" s="390"/>
      <c r="AI308" s="390"/>
      <c r="AJ308" s="390"/>
      <c r="AK308" s="390"/>
      <c r="AL308" s="390"/>
      <c r="AM308" s="390"/>
      <c r="AN308" s="390"/>
      <c r="AO308" s="390"/>
      <c r="AP308" s="390"/>
      <c r="AQ308" s="390"/>
      <c r="AR308" s="390"/>
      <c r="AS308" s="390"/>
      <c r="AT308" s="390"/>
      <c r="AU308" s="390"/>
      <c r="AV308" s="390"/>
      <c r="AW308" s="390"/>
      <c r="AX308" s="390"/>
      <c r="AY308" s="390"/>
      <c r="AZ308" s="390"/>
      <c r="BA308" s="390"/>
      <c r="BB308" s="390"/>
      <c r="BC308" s="390"/>
      <c r="BD308" s="390"/>
      <c r="BE308" s="390"/>
      <c r="BF308" s="390"/>
      <c r="BG308" s="390"/>
      <c r="BH308" s="390"/>
      <c r="BI308" s="390"/>
      <c r="BJ308" s="390"/>
      <c r="BK308" s="390"/>
      <c r="BL308" s="390"/>
      <c r="BM308" s="390"/>
      <c r="BN308" s="390"/>
    </row>
    <row r="309" spans="1:66" s="395" customFormat="1" x14ac:dyDescent="0.2">
      <c r="A309" s="449"/>
      <c r="B309" s="449"/>
      <c r="C309" s="449"/>
      <c r="D309" s="391"/>
      <c r="E309" s="449"/>
      <c r="F309" s="391"/>
      <c r="G309" s="391"/>
      <c r="H309" s="391"/>
      <c r="I309" s="391"/>
      <c r="J309" s="391"/>
      <c r="K309" s="391"/>
      <c r="L309" s="391"/>
      <c r="M309" s="388"/>
      <c r="N309" s="388"/>
      <c r="O309" s="388"/>
      <c r="P309" s="388"/>
      <c r="Q309" s="388"/>
      <c r="R309" s="388"/>
      <c r="S309" s="389"/>
      <c r="T309" s="389"/>
      <c r="U309" s="389"/>
      <c r="V309" s="394"/>
      <c r="W309" s="394"/>
      <c r="X309" s="387"/>
      <c r="Y309" s="387"/>
      <c r="Z309" s="387"/>
      <c r="AA309" s="387"/>
      <c r="AB309" s="387"/>
      <c r="AC309" s="387"/>
      <c r="AD309" s="387"/>
      <c r="AE309" s="387"/>
      <c r="AF309" s="390"/>
      <c r="AG309" s="390"/>
      <c r="AH309" s="390"/>
      <c r="AI309" s="390"/>
      <c r="AJ309" s="390"/>
      <c r="AK309" s="390"/>
      <c r="AL309" s="390"/>
      <c r="AM309" s="390"/>
      <c r="AN309" s="390"/>
      <c r="AO309" s="390"/>
      <c r="AP309" s="390"/>
      <c r="AQ309" s="390"/>
      <c r="AR309" s="390"/>
      <c r="AS309" s="390"/>
      <c r="AT309" s="390"/>
      <c r="AU309" s="390"/>
      <c r="AV309" s="390"/>
      <c r="AW309" s="390"/>
      <c r="AX309" s="390"/>
      <c r="AY309" s="390"/>
      <c r="AZ309" s="390"/>
      <c r="BA309" s="390"/>
      <c r="BB309" s="390"/>
      <c r="BC309" s="390"/>
      <c r="BD309" s="390"/>
      <c r="BE309" s="390"/>
      <c r="BF309" s="390"/>
      <c r="BG309" s="390"/>
      <c r="BH309" s="390"/>
      <c r="BI309" s="390"/>
      <c r="BJ309" s="390"/>
      <c r="BK309" s="390"/>
      <c r="BL309" s="390"/>
      <c r="BM309" s="390"/>
      <c r="BN309" s="390"/>
    </row>
    <row r="310" spans="1:66" s="395" customFormat="1" x14ac:dyDescent="0.2">
      <c r="A310" s="449"/>
      <c r="B310" s="449"/>
      <c r="C310" s="449"/>
      <c r="D310" s="391"/>
      <c r="E310" s="449"/>
      <c r="F310" s="391"/>
      <c r="G310" s="391"/>
      <c r="H310" s="391"/>
      <c r="I310" s="391"/>
      <c r="J310" s="391"/>
      <c r="K310" s="391"/>
      <c r="L310" s="391"/>
      <c r="M310" s="388"/>
      <c r="N310" s="388"/>
      <c r="O310" s="388"/>
      <c r="P310" s="388"/>
      <c r="Q310" s="388"/>
      <c r="R310" s="388"/>
      <c r="S310" s="389"/>
      <c r="T310" s="389"/>
      <c r="U310" s="389"/>
      <c r="V310" s="394"/>
      <c r="W310" s="394"/>
      <c r="X310" s="387"/>
      <c r="Y310" s="387"/>
      <c r="Z310" s="387"/>
      <c r="AA310" s="387"/>
      <c r="AB310" s="387"/>
      <c r="AC310" s="387"/>
      <c r="AD310" s="387"/>
      <c r="AE310" s="387"/>
      <c r="AF310" s="390"/>
      <c r="AG310" s="390"/>
      <c r="AH310" s="390"/>
      <c r="AI310" s="390"/>
      <c r="AJ310" s="390"/>
      <c r="AK310" s="390"/>
      <c r="AL310" s="390"/>
      <c r="AM310" s="390"/>
      <c r="AN310" s="390"/>
      <c r="AO310" s="390"/>
      <c r="AP310" s="390"/>
      <c r="AQ310" s="390"/>
      <c r="AR310" s="390"/>
      <c r="AS310" s="390"/>
      <c r="AT310" s="390"/>
      <c r="AU310" s="390"/>
      <c r="AV310" s="390"/>
      <c r="AW310" s="390"/>
      <c r="AX310" s="390"/>
      <c r="AY310" s="390"/>
      <c r="AZ310" s="390"/>
      <c r="BA310" s="390"/>
      <c r="BB310" s="390"/>
      <c r="BC310" s="390"/>
      <c r="BD310" s="390"/>
      <c r="BE310" s="390"/>
      <c r="BF310" s="390"/>
      <c r="BG310" s="390"/>
      <c r="BH310" s="390"/>
      <c r="BI310" s="390"/>
      <c r="BJ310" s="390"/>
      <c r="BK310" s="390"/>
      <c r="BL310" s="390"/>
      <c r="BM310" s="390"/>
      <c r="BN310" s="390"/>
    </row>
    <row r="311" spans="1:66" s="395" customFormat="1" x14ac:dyDescent="0.2">
      <c r="A311" s="449"/>
      <c r="B311" s="449"/>
      <c r="C311" s="449"/>
      <c r="D311" s="391"/>
      <c r="E311" s="449"/>
      <c r="F311" s="391"/>
      <c r="G311" s="391"/>
      <c r="H311" s="391"/>
      <c r="I311" s="391"/>
      <c r="J311" s="391"/>
      <c r="K311" s="391"/>
      <c r="L311" s="391"/>
      <c r="M311" s="388"/>
      <c r="N311" s="388"/>
      <c r="O311" s="388"/>
      <c r="P311" s="388"/>
      <c r="Q311" s="388"/>
      <c r="R311" s="388"/>
      <c r="S311" s="389"/>
      <c r="T311" s="389"/>
      <c r="U311" s="389"/>
      <c r="V311" s="394"/>
      <c r="W311" s="394"/>
      <c r="X311" s="387"/>
      <c r="Y311" s="387"/>
      <c r="Z311" s="387"/>
      <c r="AA311" s="387"/>
      <c r="AB311" s="387"/>
      <c r="AC311" s="387"/>
      <c r="AD311" s="387"/>
      <c r="AE311" s="387"/>
      <c r="AF311" s="390"/>
      <c r="AG311" s="390"/>
      <c r="AH311" s="390"/>
      <c r="AI311" s="390"/>
      <c r="AJ311" s="390"/>
      <c r="AK311" s="390"/>
      <c r="AL311" s="390"/>
      <c r="AM311" s="390"/>
      <c r="AN311" s="390"/>
      <c r="AO311" s="390"/>
      <c r="AP311" s="390"/>
      <c r="AQ311" s="390"/>
      <c r="AR311" s="390"/>
      <c r="AS311" s="390"/>
      <c r="AT311" s="390"/>
      <c r="AU311" s="390"/>
      <c r="AV311" s="390"/>
      <c r="AW311" s="390"/>
      <c r="AX311" s="390"/>
      <c r="AY311" s="390"/>
      <c r="AZ311" s="390"/>
      <c r="BA311" s="390"/>
      <c r="BB311" s="390"/>
      <c r="BC311" s="390"/>
      <c r="BD311" s="390"/>
      <c r="BE311" s="390"/>
      <c r="BF311" s="390"/>
      <c r="BG311" s="390"/>
      <c r="BH311" s="390"/>
      <c r="BI311" s="390"/>
      <c r="BJ311" s="390"/>
      <c r="BK311" s="390"/>
      <c r="BL311" s="390"/>
      <c r="BM311" s="390"/>
      <c r="BN311" s="390"/>
    </row>
    <row r="312" spans="1:66" s="395" customFormat="1" x14ac:dyDescent="0.2">
      <c r="A312" s="449"/>
      <c r="B312" s="449"/>
      <c r="C312" s="449"/>
      <c r="D312" s="391"/>
      <c r="E312" s="449"/>
      <c r="F312" s="391"/>
      <c r="G312" s="391"/>
      <c r="H312" s="391"/>
      <c r="I312" s="391"/>
      <c r="J312" s="391"/>
      <c r="K312" s="391"/>
      <c r="L312" s="391"/>
      <c r="M312" s="388"/>
      <c r="N312" s="388"/>
      <c r="O312" s="388"/>
      <c r="P312" s="388"/>
      <c r="Q312" s="388"/>
      <c r="R312" s="388"/>
      <c r="S312" s="389"/>
      <c r="T312" s="389"/>
      <c r="U312" s="389"/>
      <c r="V312" s="394"/>
      <c r="W312" s="394"/>
      <c r="X312" s="387"/>
      <c r="Y312" s="387"/>
      <c r="Z312" s="387"/>
      <c r="AA312" s="387"/>
      <c r="AB312" s="387"/>
      <c r="AC312" s="387"/>
      <c r="AD312" s="387"/>
      <c r="AE312" s="387"/>
      <c r="AF312" s="390"/>
      <c r="AG312" s="390"/>
      <c r="AH312" s="390"/>
      <c r="AI312" s="390"/>
      <c r="AJ312" s="390"/>
      <c r="AK312" s="390"/>
      <c r="AL312" s="390"/>
      <c r="AM312" s="390"/>
      <c r="AN312" s="390"/>
      <c r="AO312" s="390"/>
      <c r="AP312" s="390"/>
      <c r="AQ312" s="390"/>
      <c r="AR312" s="390"/>
      <c r="AS312" s="390"/>
      <c r="AT312" s="390"/>
      <c r="AU312" s="390"/>
      <c r="AV312" s="390"/>
      <c r="AW312" s="390"/>
      <c r="AX312" s="390"/>
      <c r="AY312" s="390"/>
      <c r="AZ312" s="390"/>
      <c r="BA312" s="390"/>
      <c r="BB312" s="390"/>
      <c r="BC312" s="390"/>
      <c r="BD312" s="390"/>
      <c r="BE312" s="390"/>
      <c r="BF312" s="390"/>
      <c r="BG312" s="390"/>
      <c r="BH312" s="390"/>
      <c r="BI312" s="390"/>
      <c r="BJ312" s="390"/>
      <c r="BK312" s="390"/>
      <c r="BL312" s="390"/>
      <c r="BM312" s="390"/>
      <c r="BN312" s="390"/>
    </row>
    <row r="313" spans="1:66" s="395" customFormat="1" x14ac:dyDescent="0.2">
      <c r="A313" s="449"/>
      <c r="B313" s="449"/>
      <c r="C313" s="449"/>
      <c r="D313" s="391"/>
      <c r="E313" s="449"/>
      <c r="F313" s="391"/>
      <c r="G313" s="391"/>
      <c r="H313" s="391"/>
      <c r="I313" s="391"/>
      <c r="J313" s="391"/>
      <c r="K313" s="391"/>
      <c r="L313" s="391"/>
      <c r="M313" s="388"/>
      <c r="N313" s="388"/>
      <c r="O313" s="388"/>
      <c r="P313" s="388"/>
      <c r="Q313" s="388"/>
      <c r="R313" s="388"/>
      <c r="S313" s="389"/>
      <c r="T313" s="389"/>
      <c r="U313" s="389"/>
      <c r="V313" s="394"/>
      <c r="W313" s="394"/>
      <c r="X313" s="387"/>
      <c r="Y313" s="387"/>
      <c r="Z313" s="387"/>
      <c r="AA313" s="387"/>
      <c r="AB313" s="387"/>
      <c r="AC313" s="387"/>
      <c r="AD313" s="387"/>
      <c r="AE313" s="387"/>
      <c r="AF313" s="390"/>
      <c r="AG313" s="390"/>
      <c r="AH313" s="390"/>
      <c r="AI313" s="390"/>
      <c r="AJ313" s="390"/>
      <c r="AK313" s="390"/>
      <c r="AL313" s="390"/>
      <c r="AM313" s="390"/>
      <c r="AN313" s="390"/>
      <c r="AO313" s="390"/>
      <c r="AP313" s="390"/>
      <c r="AQ313" s="390"/>
      <c r="AR313" s="390"/>
      <c r="AS313" s="390"/>
      <c r="AT313" s="390"/>
      <c r="AU313" s="390"/>
      <c r="AV313" s="390"/>
      <c r="AW313" s="390"/>
      <c r="AX313" s="390"/>
      <c r="AY313" s="390"/>
      <c r="AZ313" s="390"/>
      <c r="BA313" s="390"/>
      <c r="BB313" s="390"/>
      <c r="BC313" s="390"/>
      <c r="BD313" s="390"/>
      <c r="BE313" s="390"/>
      <c r="BF313" s="390"/>
      <c r="BG313" s="390"/>
      <c r="BH313" s="390"/>
      <c r="BI313" s="390"/>
      <c r="BJ313" s="390"/>
      <c r="BK313" s="390"/>
      <c r="BL313" s="390"/>
      <c r="BM313" s="390"/>
      <c r="BN313" s="390"/>
    </row>
    <row r="314" spans="1:66" s="395" customFormat="1" x14ac:dyDescent="0.2">
      <c r="A314" s="449"/>
      <c r="B314" s="449"/>
      <c r="C314" s="449"/>
      <c r="D314" s="391"/>
      <c r="E314" s="449"/>
      <c r="F314" s="391"/>
      <c r="G314" s="391"/>
      <c r="H314" s="391"/>
      <c r="I314" s="391"/>
      <c r="J314" s="391"/>
      <c r="K314" s="391"/>
      <c r="L314" s="391"/>
      <c r="M314" s="388"/>
      <c r="N314" s="388"/>
      <c r="O314" s="388"/>
      <c r="P314" s="388"/>
      <c r="Q314" s="388"/>
      <c r="R314" s="388"/>
      <c r="S314" s="389"/>
      <c r="T314" s="389"/>
      <c r="U314" s="389"/>
      <c r="V314" s="394"/>
      <c r="W314" s="394"/>
      <c r="X314" s="387"/>
      <c r="Y314" s="387"/>
      <c r="Z314" s="387"/>
      <c r="AA314" s="387"/>
      <c r="AB314" s="387"/>
      <c r="AC314" s="387"/>
      <c r="AD314" s="387"/>
      <c r="AE314" s="387"/>
      <c r="AF314" s="390"/>
      <c r="AG314" s="390"/>
      <c r="AH314" s="390"/>
      <c r="AI314" s="390"/>
      <c r="AJ314" s="390"/>
      <c r="AK314" s="390"/>
      <c r="AL314" s="390"/>
      <c r="AM314" s="390"/>
      <c r="AN314" s="390"/>
      <c r="AO314" s="390"/>
      <c r="AP314" s="390"/>
      <c r="AQ314" s="390"/>
      <c r="AR314" s="390"/>
      <c r="AS314" s="390"/>
      <c r="AT314" s="390"/>
      <c r="AU314" s="390"/>
      <c r="AV314" s="390"/>
      <c r="AW314" s="390"/>
      <c r="AX314" s="390"/>
      <c r="AY314" s="390"/>
      <c r="AZ314" s="390"/>
      <c r="BA314" s="390"/>
      <c r="BB314" s="390"/>
      <c r="BC314" s="390"/>
      <c r="BD314" s="390"/>
      <c r="BE314" s="390"/>
      <c r="BF314" s="390"/>
      <c r="BG314" s="390"/>
      <c r="BH314" s="390"/>
      <c r="BI314" s="390"/>
      <c r="BJ314" s="390"/>
      <c r="BK314" s="390"/>
      <c r="BL314" s="390"/>
      <c r="BM314" s="390"/>
      <c r="BN314" s="390"/>
    </row>
    <row r="315" spans="1:66" s="395" customFormat="1" x14ac:dyDescent="0.2">
      <c r="A315" s="449"/>
      <c r="B315" s="449"/>
      <c r="C315" s="449"/>
      <c r="D315" s="391"/>
      <c r="E315" s="449"/>
      <c r="F315" s="391"/>
      <c r="G315" s="391"/>
      <c r="H315" s="391"/>
      <c r="I315" s="391"/>
      <c r="J315" s="391"/>
      <c r="K315" s="391"/>
      <c r="L315" s="391"/>
      <c r="M315" s="388"/>
      <c r="N315" s="388"/>
      <c r="O315" s="388"/>
      <c r="P315" s="388"/>
      <c r="Q315" s="388"/>
      <c r="R315" s="388"/>
      <c r="S315" s="389"/>
      <c r="T315" s="389"/>
      <c r="U315" s="389"/>
      <c r="V315" s="394"/>
      <c r="W315" s="394"/>
      <c r="X315" s="387"/>
      <c r="Y315" s="387"/>
      <c r="Z315" s="387"/>
      <c r="AA315" s="387"/>
      <c r="AB315" s="387"/>
      <c r="AC315" s="387"/>
      <c r="AD315" s="387"/>
      <c r="AE315" s="387"/>
      <c r="AF315" s="390"/>
      <c r="AG315" s="390"/>
      <c r="AH315" s="390"/>
      <c r="AI315" s="390"/>
      <c r="AJ315" s="390"/>
      <c r="AK315" s="390"/>
      <c r="AL315" s="390"/>
      <c r="AM315" s="390"/>
      <c r="AN315" s="390"/>
      <c r="AO315" s="390"/>
      <c r="AP315" s="390"/>
      <c r="AQ315" s="390"/>
      <c r="AR315" s="390"/>
      <c r="AS315" s="390"/>
      <c r="AT315" s="390"/>
      <c r="AU315" s="390"/>
      <c r="AV315" s="390"/>
      <c r="AW315" s="390"/>
      <c r="AX315" s="390"/>
      <c r="AY315" s="390"/>
      <c r="AZ315" s="390"/>
      <c r="BA315" s="390"/>
      <c r="BB315" s="390"/>
      <c r="BC315" s="390"/>
      <c r="BD315" s="390"/>
      <c r="BE315" s="390"/>
      <c r="BF315" s="390"/>
      <c r="BG315" s="390"/>
      <c r="BH315" s="390"/>
      <c r="BI315" s="390"/>
      <c r="BJ315" s="390"/>
      <c r="BK315" s="390"/>
      <c r="BL315" s="390"/>
      <c r="BM315" s="390"/>
      <c r="BN315" s="390"/>
    </row>
    <row r="316" spans="1:66" s="395" customFormat="1" x14ac:dyDescent="0.2">
      <c r="A316" s="449"/>
      <c r="B316" s="449"/>
      <c r="C316" s="449"/>
      <c r="D316" s="391"/>
      <c r="E316" s="449"/>
      <c r="F316" s="391"/>
      <c r="G316" s="391"/>
      <c r="H316" s="391"/>
      <c r="I316" s="391"/>
      <c r="J316" s="391"/>
      <c r="K316" s="391"/>
      <c r="L316" s="391"/>
      <c r="M316" s="388"/>
      <c r="N316" s="388"/>
      <c r="O316" s="388"/>
      <c r="P316" s="388"/>
      <c r="Q316" s="388"/>
      <c r="R316" s="388"/>
      <c r="S316" s="389"/>
      <c r="T316" s="389"/>
      <c r="U316" s="389"/>
      <c r="V316" s="394"/>
      <c r="W316" s="394"/>
      <c r="X316" s="387"/>
      <c r="Y316" s="387"/>
      <c r="Z316" s="387"/>
      <c r="AA316" s="387"/>
      <c r="AB316" s="387"/>
      <c r="AC316" s="387"/>
      <c r="AD316" s="387"/>
      <c r="AE316" s="387"/>
      <c r="AF316" s="390"/>
      <c r="AG316" s="390"/>
      <c r="AH316" s="390"/>
      <c r="AI316" s="390"/>
      <c r="AJ316" s="390"/>
      <c r="AK316" s="390"/>
      <c r="AL316" s="390"/>
      <c r="AM316" s="390"/>
      <c r="AN316" s="390"/>
      <c r="AO316" s="390"/>
      <c r="AP316" s="390"/>
      <c r="AQ316" s="390"/>
      <c r="AR316" s="390"/>
      <c r="AS316" s="390"/>
      <c r="AT316" s="390"/>
      <c r="AU316" s="390"/>
      <c r="AV316" s="390"/>
      <c r="AW316" s="390"/>
      <c r="AX316" s="390"/>
      <c r="AY316" s="390"/>
      <c r="AZ316" s="390"/>
      <c r="BA316" s="390"/>
      <c r="BB316" s="390"/>
      <c r="BC316" s="390"/>
      <c r="BD316" s="390"/>
      <c r="BE316" s="390"/>
      <c r="BF316" s="390"/>
      <c r="BG316" s="390"/>
      <c r="BH316" s="390"/>
      <c r="BI316" s="390"/>
      <c r="BJ316" s="390"/>
      <c r="BK316" s="390"/>
      <c r="BL316" s="390"/>
      <c r="BM316" s="390"/>
      <c r="BN316" s="390"/>
    </row>
    <row r="317" spans="1:66" s="395" customFormat="1" x14ac:dyDescent="0.2">
      <c r="A317" s="449"/>
      <c r="B317" s="449"/>
      <c r="C317" s="449"/>
      <c r="D317" s="391"/>
      <c r="E317" s="449"/>
      <c r="F317" s="391"/>
      <c r="G317" s="391"/>
      <c r="H317" s="391"/>
      <c r="I317" s="391"/>
      <c r="J317" s="391"/>
      <c r="K317" s="391"/>
      <c r="L317" s="391"/>
      <c r="M317" s="388"/>
      <c r="N317" s="388"/>
      <c r="O317" s="388"/>
      <c r="P317" s="388"/>
      <c r="Q317" s="388"/>
      <c r="R317" s="388"/>
      <c r="S317" s="389"/>
      <c r="T317" s="389"/>
      <c r="U317" s="389"/>
      <c r="V317" s="394"/>
      <c r="W317" s="394"/>
      <c r="X317" s="387"/>
      <c r="Y317" s="387"/>
      <c r="Z317" s="387"/>
      <c r="AA317" s="387"/>
      <c r="AB317" s="387"/>
      <c r="AC317" s="387"/>
      <c r="AD317" s="387"/>
      <c r="AE317" s="387"/>
      <c r="AF317" s="390"/>
      <c r="AG317" s="390"/>
      <c r="AH317" s="390"/>
      <c r="AI317" s="390"/>
      <c r="AJ317" s="390"/>
      <c r="AK317" s="390"/>
      <c r="AL317" s="390"/>
      <c r="AM317" s="390"/>
      <c r="AN317" s="390"/>
      <c r="AO317" s="390"/>
      <c r="AP317" s="390"/>
      <c r="AQ317" s="390"/>
      <c r="AR317" s="390"/>
      <c r="AS317" s="390"/>
      <c r="AT317" s="390"/>
      <c r="AU317" s="390"/>
      <c r="AV317" s="390"/>
      <c r="AW317" s="390"/>
      <c r="AX317" s="390"/>
      <c r="AY317" s="390"/>
      <c r="AZ317" s="390"/>
      <c r="BA317" s="390"/>
      <c r="BB317" s="390"/>
      <c r="BC317" s="390"/>
      <c r="BD317" s="390"/>
      <c r="BE317" s="390"/>
      <c r="BF317" s="390"/>
      <c r="BG317" s="390"/>
      <c r="BH317" s="390"/>
      <c r="BI317" s="390"/>
      <c r="BJ317" s="390"/>
      <c r="BK317" s="390"/>
      <c r="BL317" s="390"/>
      <c r="BM317" s="390"/>
      <c r="BN317" s="390"/>
    </row>
    <row r="318" spans="1:66" s="395" customFormat="1" x14ac:dyDescent="0.2">
      <c r="A318" s="449"/>
      <c r="B318" s="449"/>
      <c r="C318" s="449"/>
      <c r="D318" s="391"/>
      <c r="E318" s="449"/>
      <c r="F318" s="391"/>
      <c r="G318" s="391"/>
      <c r="H318" s="391"/>
      <c r="I318" s="391"/>
      <c r="J318" s="391"/>
      <c r="K318" s="391"/>
      <c r="L318" s="391"/>
      <c r="M318" s="388"/>
      <c r="N318" s="388"/>
      <c r="O318" s="388"/>
      <c r="P318" s="388"/>
      <c r="Q318" s="388"/>
      <c r="R318" s="388"/>
      <c r="S318" s="389"/>
      <c r="T318" s="389"/>
      <c r="U318" s="389"/>
      <c r="V318" s="394"/>
      <c r="W318" s="394"/>
      <c r="X318" s="387"/>
      <c r="Y318" s="387"/>
      <c r="Z318" s="387"/>
      <c r="AA318" s="387"/>
      <c r="AB318" s="387"/>
      <c r="AC318" s="387"/>
      <c r="AD318" s="387"/>
      <c r="AE318" s="387"/>
      <c r="AF318" s="390"/>
      <c r="AG318" s="390"/>
      <c r="AH318" s="390"/>
      <c r="AI318" s="390"/>
      <c r="AJ318" s="390"/>
      <c r="AK318" s="390"/>
      <c r="AL318" s="390"/>
      <c r="AM318" s="390"/>
      <c r="AN318" s="390"/>
      <c r="AO318" s="390"/>
      <c r="AP318" s="390"/>
      <c r="AQ318" s="390"/>
      <c r="AR318" s="390"/>
      <c r="AS318" s="390"/>
      <c r="AT318" s="390"/>
      <c r="AU318" s="390"/>
      <c r="AV318" s="390"/>
      <c r="AW318" s="390"/>
      <c r="AX318" s="390"/>
      <c r="AY318" s="390"/>
      <c r="AZ318" s="390"/>
      <c r="BA318" s="390"/>
      <c r="BB318" s="390"/>
      <c r="BC318" s="390"/>
      <c r="BD318" s="390"/>
      <c r="BE318" s="390"/>
      <c r="BF318" s="390"/>
      <c r="BG318" s="390"/>
      <c r="BH318" s="390"/>
      <c r="BI318" s="390"/>
      <c r="BJ318" s="390"/>
      <c r="BK318" s="390"/>
      <c r="BL318" s="390"/>
      <c r="BM318" s="390"/>
      <c r="BN318" s="390"/>
    </row>
    <row r="319" spans="1:66" s="395" customFormat="1" x14ac:dyDescent="0.2">
      <c r="A319" s="449"/>
      <c r="B319" s="449"/>
      <c r="C319" s="449"/>
      <c r="D319" s="391"/>
      <c r="E319" s="449"/>
      <c r="F319" s="391"/>
      <c r="G319" s="391"/>
      <c r="H319" s="391"/>
      <c r="I319" s="391"/>
      <c r="J319" s="391"/>
      <c r="K319" s="391"/>
      <c r="L319" s="391"/>
      <c r="M319" s="388"/>
      <c r="N319" s="388"/>
      <c r="O319" s="388"/>
      <c r="P319" s="388"/>
      <c r="Q319" s="388"/>
      <c r="R319" s="388"/>
      <c r="S319" s="389"/>
      <c r="T319" s="389"/>
      <c r="U319" s="389"/>
      <c r="V319" s="394"/>
      <c r="W319" s="394"/>
      <c r="X319" s="387"/>
      <c r="Y319" s="387"/>
      <c r="Z319" s="387"/>
      <c r="AA319" s="387"/>
      <c r="AB319" s="387"/>
      <c r="AC319" s="387"/>
      <c r="AD319" s="387"/>
      <c r="AE319" s="387"/>
      <c r="AF319" s="390"/>
      <c r="AG319" s="390"/>
      <c r="AH319" s="390"/>
      <c r="AI319" s="390"/>
      <c r="AJ319" s="390"/>
      <c r="AK319" s="390"/>
      <c r="AL319" s="390"/>
      <c r="AM319" s="390"/>
      <c r="AN319" s="390"/>
      <c r="AO319" s="390"/>
      <c r="AP319" s="390"/>
      <c r="AQ319" s="390"/>
      <c r="AR319" s="390"/>
      <c r="AS319" s="390"/>
      <c r="AT319" s="390"/>
      <c r="AU319" s="390"/>
      <c r="AV319" s="390"/>
      <c r="AW319" s="390"/>
      <c r="AX319" s="390"/>
      <c r="AY319" s="390"/>
      <c r="AZ319" s="390"/>
      <c r="BA319" s="390"/>
      <c r="BB319" s="390"/>
      <c r="BC319" s="390"/>
      <c r="BD319" s="390"/>
      <c r="BE319" s="390"/>
      <c r="BF319" s="390"/>
      <c r="BG319" s="390"/>
      <c r="BH319" s="390"/>
      <c r="BI319" s="390"/>
      <c r="BJ319" s="390"/>
      <c r="BK319" s="390"/>
      <c r="BL319" s="390"/>
      <c r="BM319" s="390"/>
      <c r="BN319" s="390"/>
    </row>
    <row r="320" spans="1:66" s="395" customFormat="1" x14ac:dyDescent="0.2">
      <c r="A320" s="449"/>
      <c r="B320" s="449"/>
      <c r="C320" s="449"/>
      <c r="D320" s="391"/>
      <c r="E320" s="449"/>
      <c r="F320" s="391"/>
      <c r="G320" s="391"/>
      <c r="H320" s="391"/>
      <c r="I320" s="391"/>
      <c r="J320" s="391"/>
      <c r="K320" s="391"/>
      <c r="L320" s="391"/>
      <c r="M320" s="388"/>
      <c r="N320" s="388"/>
      <c r="O320" s="388"/>
      <c r="P320" s="388"/>
      <c r="Q320" s="388"/>
      <c r="R320" s="388"/>
      <c r="S320" s="389"/>
      <c r="T320" s="389"/>
      <c r="U320" s="389"/>
      <c r="V320" s="394"/>
      <c r="W320" s="394"/>
      <c r="X320" s="387"/>
      <c r="Y320" s="387"/>
      <c r="Z320" s="387"/>
      <c r="AA320" s="387"/>
      <c r="AB320" s="387"/>
      <c r="AC320" s="387"/>
      <c r="AD320" s="387"/>
      <c r="AE320" s="387"/>
      <c r="AF320" s="390"/>
      <c r="AG320" s="390"/>
      <c r="AH320" s="390"/>
      <c r="AI320" s="390"/>
      <c r="AJ320" s="390"/>
      <c r="AK320" s="390"/>
      <c r="AL320" s="390"/>
      <c r="AM320" s="390"/>
      <c r="AN320" s="390"/>
      <c r="AO320" s="390"/>
      <c r="AP320" s="390"/>
      <c r="AQ320" s="390"/>
      <c r="AR320" s="390"/>
      <c r="AS320" s="390"/>
      <c r="AT320" s="390"/>
      <c r="AU320" s="390"/>
      <c r="AV320" s="390"/>
      <c r="AW320" s="390"/>
      <c r="AX320" s="390"/>
      <c r="AY320" s="390"/>
      <c r="AZ320" s="390"/>
      <c r="BA320" s="390"/>
      <c r="BB320" s="390"/>
      <c r="BC320" s="390"/>
      <c r="BD320" s="390"/>
      <c r="BE320" s="390"/>
      <c r="BF320" s="390"/>
      <c r="BG320" s="390"/>
      <c r="BH320" s="390"/>
      <c r="BI320" s="390"/>
      <c r="BJ320" s="390"/>
      <c r="BK320" s="390"/>
      <c r="BL320" s="390"/>
      <c r="BM320" s="390"/>
      <c r="BN320" s="390"/>
    </row>
    <row r="321" spans="1:66" s="395" customFormat="1" x14ac:dyDescent="0.2">
      <c r="A321" s="449"/>
      <c r="B321" s="449"/>
      <c r="C321" s="449"/>
      <c r="D321" s="391"/>
      <c r="E321" s="449"/>
      <c r="F321" s="391"/>
      <c r="G321" s="391"/>
      <c r="H321" s="391"/>
      <c r="I321" s="391"/>
      <c r="J321" s="391"/>
      <c r="K321" s="391"/>
      <c r="L321" s="391"/>
      <c r="M321" s="388"/>
      <c r="N321" s="388"/>
      <c r="O321" s="388"/>
      <c r="P321" s="388"/>
      <c r="Q321" s="388"/>
      <c r="R321" s="388"/>
      <c r="S321" s="389"/>
      <c r="T321" s="389"/>
      <c r="U321" s="389"/>
      <c r="V321" s="394"/>
      <c r="W321" s="394"/>
      <c r="X321" s="387"/>
      <c r="Y321" s="387"/>
      <c r="Z321" s="387"/>
      <c r="AA321" s="387"/>
      <c r="AB321" s="387"/>
      <c r="AC321" s="387"/>
      <c r="AD321" s="387"/>
      <c r="AE321" s="387"/>
      <c r="AF321" s="390"/>
      <c r="AG321" s="390"/>
      <c r="AH321" s="390"/>
      <c r="AI321" s="390"/>
      <c r="AJ321" s="390"/>
      <c r="AK321" s="390"/>
      <c r="AL321" s="390"/>
      <c r="AM321" s="390"/>
      <c r="AN321" s="390"/>
      <c r="AO321" s="390"/>
      <c r="AP321" s="390"/>
      <c r="AQ321" s="390"/>
      <c r="AR321" s="390"/>
      <c r="AS321" s="390"/>
      <c r="AT321" s="390"/>
      <c r="AU321" s="390"/>
      <c r="AV321" s="390"/>
      <c r="AW321" s="390"/>
      <c r="AX321" s="390"/>
      <c r="AY321" s="390"/>
      <c r="AZ321" s="390"/>
      <c r="BA321" s="390"/>
      <c r="BB321" s="390"/>
      <c r="BC321" s="390"/>
      <c r="BD321" s="390"/>
      <c r="BE321" s="390"/>
      <c r="BF321" s="390"/>
      <c r="BG321" s="390"/>
      <c r="BH321" s="390"/>
      <c r="BI321" s="390"/>
      <c r="BJ321" s="390"/>
      <c r="BK321" s="390"/>
      <c r="BL321" s="390"/>
      <c r="BM321" s="390"/>
      <c r="BN321" s="390"/>
    </row>
    <row r="322" spans="1:66" s="395" customFormat="1" x14ac:dyDescent="0.2">
      <c r="A322" s="449"/>
      <c r="B322" s="449"/>
      <c r="C322" s="449"/>
      <c r="D322" s="391"/>
      <c r="E322" s="449"/>
      <c r="F322" s="391"/>
      <c r="G322" s="391"/>
      <c r="H322" s="391"/>
      <c r="I322" s="391"/>
      <c r="J322" s="391"/>
      <c r="K322" s="391"/>
      <c r="L322" s="391"/>
      <c r="M322" s="388"/>
      <c r="N322" s="388"/>
      <c r="O322" s="388"/>
      <c r="P322" s="388"/>
      <c r="Q322" s="388"/>
      <c r="R322" s="388"/>
      <c r="S322" s="389"/>
      <c r="T322" s="389"/>
      <c r="U322" s="389"/>
      <c r="V322" s="394"/>
      <c r="W322" s="394"/>
      <c r="X322" s="387"/>
      <c r="Y322" s="387"/>
      <c r="Z322" s="387"/>
      <c r="AA322" s="387"/>
      <c r="AB322" s="387"/>
      <c r="AC322" s="387"/>
      <c r="AD322" s="387"/>
      <c r="AE322" s="387"/>
      <c r="AF322" s="390"/>
      <c r="AG322" s="390"/>
      <c r="AH322" s="390"/>
      <c r="AI322" s="390"/>
      <c r="AJ322" s="390"/>
      <c r="AK322" s="390"/>
      <c r="AL322" s="390"/>
      <c r="AM322" s="390"/>
      <c r="AN322" s="390"/>
      <c r="AO322" s="390"/>
      <c r="AP322" s="390"/>
      <c r="AQ322" s="390"/>
      <c r="AR322" s="390"/>
      <c r="AS322" s="390"/>
      <c r="AT322" s="390"/>
      <c r="AU322" s="390"/>
      <c r="AV322" s="390"/>
      <c r="AW322" s="390"/>
      <c r="AX322" s="390"/>
      <c r="AY322" s="390"/>
      <c r="AZ322" s="390"/>
      <c r="BA322" s="390"/>
      <c r="BB322" s="390"/>
      <c r="BC322" s="390"/>
      <c r="BD322" s="390"/>
      <c r="BE322" s="390"/>
      <c r="BF322" s="390"/>
      <c r="BG322" s="390"/>
      <c r="BH322" s="390"/>
      <c r="BI322" s="390"/>
      <c r="BJ322" s="390"/>
      <c r="BK322" s="390"/>
      <c r="BL322" s="390"/>
      <c r="BM322" s="390"/>
      <c r="BN322" s="390"/>
    </row>
    <row r="323" spans="1:66" s="395" customFormat="1" x14ac:dyDescent="0.2">
      <c r="A323" s="449"/>
      <c r="B323" s="449"/>
      <c r="C323" s="449"/>
      <c r="D323" s="391"/>
      <c r="E323" s="449"/>
      <c r="F323" s="391"/>
      <c r="G323" s="391"/>
      <c r="H323" s="391"/>
      <c r="I323" s="391"/>
      <c r="J323" s="391"/>
      <c r="K323" s="391"/>
      <c r="L323" s="391"/>
      <c r="M323" s="388"/>
      <c r="N323" s="388"/>
      <c r="O323" s="388"/>
      <c r="P323" s="388"/>
      <c r="Q323" s="388"/>
      <c r="R323" s="388"/>
      <c r="S323" s="389"/>
      <c r="T323" s="389"/>
      <c r="U323" s="389"/>
      <c r="V323" s="394"/>
      <c r="W323" s="394"/>
      <c r="X323" s="387"/>
      <c r="Y323" s="387"/>
      <c r="Z323" s="387"/>
      <c r="AA323" s="387"/>
      <c r="AB323" s="387"/>
      <c r="AC323" s="387"/>
      <c r="AD323" s="387"/>
      <c r="AE323" s="387"/>
      <c r="AF323" s="390"/>
      <c r="AG323" s="390"/>
      <c r="AH323" s="390"/>
      <c r="AI323" s="390"/>
      <c r="AJ323" s="390"/>
      <c r="AK323" s="390"/>
      <c r="AL323" s="390"/>
      <c r="AM323" s="390"/>
      <c r="AN323" s="390"/>
      <c r="AO323" s="390"/>
      <c r="AP323" s="390"/>
      <c r="AQ323" s="390"/>
      <c r="AR323" s="390"/>
      <c r="AS323" s="390"/>
      <c r="AT323" s="390"/>
      <c r="AU323" s="390"/>
      <c r="AV323" s="390"/>
      <c r="AW323" s="390"/>
      <c r="AX323" s="390"/>
      <c r="AY323" s="390"/>
      <c r="AZ323" s="390"/>
      <c r="BA323" s="390"/>
      <c r="BB323" s="390"/>
      <c r="BC323" s="390"/>
      <c r="BD323" s="390"/>
      <c r="BE323" s="390"/>
      <c r="BF323" s="390"/>
      <c r="BG323" s="390"/>
      <c r="BH323" s="390"/>
      <c r="BI323" s="390"/>
      <c r="BJ323" s="390"/>
      <c r="BK323" s="390"/>
      <c r="BL323" s="390"/>
      <c r="BM323" s="390"/>
      <c r="BN323" s="390"/>
    </row>
    <row r="324" spans="1:66" s="395" customFormat="1" x14ac:dyDescent="0.2">
      <c r="A324" s="449"/>
      <c r="B324" s="449"/>
      <c r="C324" s="449"/>
      <c r="D324" s="391"/>
      <c r="E324" s="449"/>
      <c r="F324" s="391"/>
      <c r="G324" s="391"/>
      <c r="H324" s="391"/>
      <c r="I324" s="391"/>
      <c r="J324" s="391"/>
      <c r="K324" s="391"/>
      <c r="L324" s="391"/>
      <c r="M324" s="388"/>
      <c r="N324" s="388"/>
      <c r="O324" s="388"/>
      <c r="P324" s="388"/>
      <c r="Q324" s="388"/>
      <c r="R324" s="388"/>
      <c r="S324" s="389"/>
      <c r="T324" s="389"/>
      <c r="U324" s="389"/>
      <c r="V324" s="394"/>
      <c r="W324" s="394"/>
      <c r="X324" s="387"/>
      <c r="Y324" s="387"/>
      <c r="Z324" s="387"/>
      <c r="AA324" s="387"/>
      <c r="AB324" s="387"/>
      <c r="AC324" s="387"/>
      <c r="AD324" s="387"/>
      <c r="AE324" s="387"/>
      <c r="AF324" s="390"/>
      <c r="AG324" s="390"/>
      <c r="AH324" s="390"/>
      <c r="AI324" s="390"/>
      <c r="AJ324" s="390"/>
      <c r="AK324" s="390"/>
      <c r="AL324" s="390"/>
      <c r="AM324" s="390"/>
      <c r="AN324" s="390"/>
      <c r="AO324" s="390"/>
      <c r="AP324" s="390"/>
      <c r="AQ324" s="390"/>
      <c r="AR324" s="390"/>
      <c r="AS324" s="390"/>
      <c r="AT324" s="390"/>
      <c r="AU324" s="390"/>
      <c r="AV324" s="390"/>
      <c r="AW324" s="390"/>
      <c r="AX324" s="390"/>
      <c r="AY324" s="390"/>
      <c r="AZ324" s="390"/>
      <c r="BA324" s="390"/>
      <c r="BB324" s="390"/>
      <c r="BC324" s="390"/>
      <c r="BD324" s="390"/>
      <c r="BE324" s="390"/>
      <c r="BF324" s="390"/>
      <c r="BG324" s="390"/>
      <c r="BH324" s="390"/>
      <c r="BI324" s="390"/>
      <c r="BJ324" s="390"/>
      <c r="BK324" s="390"/>
      <c r="BL324" s="390"/>
      <c r="BM324" s="390"/>
      <c r="BN324" s="390"/>
    </row>
    <row r="325" spans="1:66" s="395" customFormat="1" x14ac:dyDescent="0.2">
      <c r="A325" s="449"/>
      <c r="B325" s="449"/>
      <c r="C325" s="449"/>
      <c r="D325" s="391"/>
      <c r="E325" s="449"/>
      <c r="F325" s="391"/>
      <c r="G325" s="391"/>
      <c r="H325" s="391"/>
      <c r="I325" s="391"/>
      <c r="J325" s="391"/>
      <c r="K325" s="391"/>
      <c r="L325" s="391"/>
      <c r="M325" s="388"/>
      <c r="N325" s="388"/>
      <c r="O325" s="388"/>
      <c r="P325" s="388"/>
      <c r="Q325" s="388"/>
      <c r="R325" s="388"/>
      <c r="S325" s="389"/>
      <c r="T325" s="389"/>
      <c r="U325" s="389"/>
      <c r="V325" s="394"/>
      <c r="W325" s="394"/>
      <c r="X325" s="387"/>
      <c r="Y325" s="387"/>
      <c r="Z325" s="387"/>
      <c r="AA325" s="387"/>
      <c r="AB325" s="387"/>
      <c r="AC325" s="387"/>
      <c r="AD325" s="387"/>
      <c r="AE325" s="387"/>
      <c r="AF325" s="390"/>
      <c r="AG325" s="390"/>
      <c r="AH325" s="390"/>
      <c r="AI325" s="390"/>
      <c r="AJ325" s="390"/>
      <c r="AK325" s="390"/>
      <c r="AL325" s="390"/>
      <c r="AM325" s="390"/>
      <c r="AN325" s="390"/>
      <c r="AO325" s="390"/>
      <c r="AP325" s="390"/>
      <c r="AQ325" s="390"/>
      <c r="AR325" s="390"/>
      <c r="AS325" s="390"/>
      <c r="AT325" s="390"/>
      <c r="AU325" s="390"/>
      <c r="AV325" s="390"/>
      <c r="AW325" s="390"/>
      <c r="AX325" s="390"/>
      <c r="AY325" s="390"/>
      <c r="AZ325" s="390"/>
      <c r="BA325" s="390"/>
      <c r="BB325" s="390"/>
      <c r="BC325" s="390"/>
      <c r="BD325" s="390"/>
      <c r="BE325" s="390"/>
      <c r="BF325" s="390"/>
      <c r="BG325" s="390"/>
      <c r="BH325" s="390"/>
      <c r="BI325" s="390"/>
      <c r="BJ325" s="390"/>
      <c r="BK325" s="390"/>
      <c r="BL325" s="390"/>
      <c r="BM325" s="390"/>
      <c r="BN325" s="390"/>
    </row>
    <row r="326" spans="1:66" s="395" customFormat="1" x14ac:dyDescent="0.2">
      <c r="A326" s="449"/>
      <c r="B326" s="449"/>
      <c r="C326" s="449"/>
      <c r="D326" s="391"/>
      <c r="E326" s="449"/>
      <c r="F326" s="391"/>
      <c r="G326" s="391"/>
      <c r="H326" s="391"/>
      <c r="I326" s="391"/>
      <c r="J326" s="391"/>
      <c r="K326" s="391"/>
      <c r="L326" s="391"/>
      <c r="M326" s="388"/>
      <c r="N326" s="388"/>
      <c r="O326" s="388"/>
      <c r="P326" s="388"/>
      <c r="Q326" s="388"/>
      <c r="R326" s="388"/>
      <c r="S326" s="389"/>
      <c r="T326" s="389"/>
      <c r="U326" s="389"/>
      <c r="V326" s="394"/>
      <c r="W326" s="394"/>
      <c r="X326" s="387"/>
      <c r="Y326" s="387"/>
      <c r="Z326" s="387"/>
      <c r="AA326" s="387"/>
      <c r="AB326" s="387"/>
      <c r="AC326" s="387"/>
      <c r="AD326" s="387"/>
      <c r="AE326" s="387"/>
      <c r="AF326" s="390"/>
      <c r="AG326" s="390"/>
      <c r="AH326" s="390"/>
      <c r="AI326" s="390"/>
      <c r="AJ326" s="390"/>
      <c r="AK326" s="390"/>
      <c r="AL326" s="390"/>
      <c r="AM326" s="390"/>
      <c r="AN326" s="390"/>
      <c r="AO326" s="390"/>
      <c r="AP326" s="390"/>
      <c r="AQ326" s="390"/>
      <c r="AR326" s="390"/>
      <c r="AS326" s="390"/>
      <c r="AT326" s="390"/>
      <c r="AU326" s="390"/>
      <c r="AV326" s="390"/>
      <c r="AW326" s="390"/>
      <c r="AX326" s="390"/>
      <c r="AY326" s="390"/>
      <c r="AZ326" s="390"/>
      <c r="BA326" s="390"/>
      <c r="BB326" s="390"/>
      <c r="BC326" s="390"/>
      <c r="BD326" s="390"/>
      <c r="BE326" s="390"/>
      <c r="BF326" s="390"/>
      <c r="BG326" s="390"/>
      <c r="BH326" s="390"/>
      <c r="BI326" s="390"/>
      <c r="BJ326" s="390"/>
      <c r="BK326" s="390"/>
      <c r="BL326" s="390"/>
      <c r="BM326" s="390"/>
      <c r="BN326" s="390"/>
    </row>
    <row r="327" spans="1:66" s="395" customFormat="1" x14ac:dyDescent="0.2">
      <c r="A327" s="449"/>
      <c r="B327" s="449"/>
      <c r="C327" s="449"/>
      <c r="D327" s="391"/>
      <c r="E327" s="449"/>
      <c r="F327" s="391"/>
      <c r="G327" s="391"/>
      <c r="H327" s="391"/>
      <c r="I327" s="391"/>
      <c r="J327" s="391"/>
      <c r="K327" s="391"/>
      <c r="L327" s="391"/>
      <c r="M327" s="388"/>
      <c r="N327" s="388"/>
      <c r="O327" s="388"/>
      <c r="P327" s="388"/>
      <c r="Q327" s="388"/>
      <c r="R327" s="388"/>
      <c r="S327" s="389"/>
      <c r="T327" s="389"/>
      <c r="U327" s="389"/>
      <c r="V327" s="394"/>
      <c r="W327" s="394"/>
      <c r="X327" s="387"/>
      <c r="Y327" s="387"/>
      <c r="Z327" s="387"/>
      <c r="AA327" s="387"/>
      <c r="AB327" s="387"/>
      <c r="AC327" s="387"/>
      <c r="AD327" s="387"/>
      <c r="AE327" s="387"/>
      <c r="AF327" s="390"/>
      <c r="AG327" s="390"/>
      <c r="AH327" s="390"/>
      <c r="AI327" s="390"/>
      <c r="AJ327" s="390"/>
      <c r="AK327" s="390"/>
      <c r="AL327" s="390"/>
      <c r="AM327" s="390"/>
      <c r="AN327" s="390"/>
      <c r="AO327" s="390"/>
      <c r="AP327" s="390"/>
      <c r="AQ327" s="390"/>
      <c r="AR327" s="390"/>
      <c r="AS327" s="390"/>
      <c r="AT327" s="390"/>
      <c r="AU327" s="390"/>
      <c r="AV327" s="390"/>
      <c r="AW327" s="390"/>
      <c r="AX327" s="390"/>
      <c r="AY327" s="390"/>
      <c r="AZ327" s="390"/>
      <c r="BA327" s="390"/>
      <c r="BB327" s="390"/>
      <c r="BC327" s="390"/>
      <c r="BD327" s="390"/>
      <c r="BE327" s="390"/>
      <c r="BF327" s="390"/>
      <c r="BG327" s="390"/>
      <c r="BH327" s="390"/>
      <c r="BI327" s="390"/>
      <c r="BJ327" s="390"/>
      <c r="BK327" s="390"/>
      <c r="BL327" s="390"/>
      <c r="BM327" s="390"/>
      <c r="BN327" s="390"/>
    </row>
    <row r="328" spans="1:66" s="395" customFormat="1" x14ac:dyDescent="0.2">
      <c r="A328" s="449"/>
      <c r="B328" s="449"/>
      <c r="C328" s="449"/>
      <c r="D328" s="391"/>
      <c r="E328" s="449"/>
      <c r="F328" s="391"/>
      <c r="G328" s="391"/>
      <c r="H328" s="391"/>
      <c r="I328" s="391"/>
      <c r="J328" s="391"/>
      <c r="K328" s="391"/>
      <c r="L328" s="391"/>
      <c r="M328" s="388"/>
      <c r="N328" s="388"/>
      <c r="O328" s="388"/>
      <c r="P328" s="388"/>
      <c r="Q328" s="388"/>
      <c r="R328" s="388"/>
      <c r="S328" s="389"/>
      <c r="T328" s="389"/>
      <c r="U328" s="389"/>
      <c r="V328" s="394"/>
      <c r="W328" s="394"/>
      <c r="X328" s="387"/>
      <c r="Y328" s="387"/>
      <c r="Z328" s="387"/>
      <c r="AA328" s="387"/>
      <c r="AB328" s="387"/>
      <c r="AC328" s="387"/>
      <c r="AD328" s="387"/>
      <c r="AE328" s="387"/>
      <c r="AF328" s="390"/>
      <c r="AG328" s="390"/>
      <c r="AH328" s="390"/>
      <c r="AI328" s="390"/>
      <c r="AJ328" s="390"/>
      <c r="AK328" s="390"/>
      <c r="AL328" s="390"/>
      <c r="AM328" s="390"/>
      <c r="AN328" s="390"/>
      <c r="AO328" s="390"/>
      <c r="AP328" s="390"/>
      <c r="AQ328" s="390"/>
      <c r="AR328" s="390"/>
      <c r="AS328" s="390"/>
      <c r="AT328" s="390"/>
      <c r="AU328" s="390"/>
      <c r="AV328" s="390"/>
      <c r="AW328" s="390"/>
      <c r="AX328" s="390"/>
      <c r="AY328" s="390"/>
      <c r="AZ328" s="390"/>
      <c r="BA328" s="390"/>
      <c r="BB328" s="390"/>
      <c r="BC328" s="390"/>
      <c r="BD328" s="390"/>
      <c r="BE328" s="390"/>
      <c r="BF328" s="390"/>
      <c r="BG328" s="390"/>
      <c r="BH328" s="390"/>
      <c r="BI328" s="390"/>
      <c r="BJ328" s="390"/>
      <c r="BK328" s="390"/>
      <c r="BL328" s="390"/>
      <c r="BM328" s="390"/>
      <c r="BN328" s="390"/>
    </row>
    <row r="329" spans="1:66" s="395" customFormat="1" x14ac:dyDescent="0.2">
      <c r="A329" s="449"/>
      <c r="B329" s="449"/>
      <c r="C329" s="449"/>
      <c r="D329" s="391"/>
      <c r="E329" s="449"/>
      <c r="F329" s="391"/>
      <c r="G329" s="391"/>
      <c r="H329" s="391"/>
      <c r="I329" s="391"/>
      <c r="J329" s="391"/>
      <c r="K329" s="391"/>
      <c r="L329" s="391"/>
      <c r="M329" s="388"/>
      <c r="N329" s="388"/>
      <c r="O329" s="388"/>
      <c r="P329" s="388"/>
      <c r="Q329" s="388"/>
      <c r="R329" s="388"/>
      <c r="S329" s="389"/>
      <c r="T329" s="389"/>
      <c r="U329" s="389"/>
      <c r="V329" s="394"/>
      <c r="W329" s="394"/>
      <c r="X329" s="387"/>
      <c r="Y329" s="387"/>
      <c r="Z329" s="387"/>
      <c r="AA329" s="387"/>
      <c r="AB329" s="387"/>
      <c r="AC329" s="387"/>
      <c r="AD329" s="387"/>
      <c r="AE329" s="387"/>
      <c r="AF329" s="390"/>
      <c r="AG329" s="390"/>
      <c r="AH329" s="390"/>
      <c r="AI329" s="390"/>
      <c r="AJ329" s="390"/>
      <c r="AK329" s="390"/>
      <c r="AL329" s="390"/>
      <c r="AM329" s="390"/>
      <c r="AN329" s="390"/>
      <c r="AO329" s="390"/>
      <c r="AP329" s="390"/>
      <c r="AQ329" s="390"/>
      <c r="AR329" s="390"/>
      <c r="AS329" s="390"/>
      <c r="AT329" s="390"/>
      <c r="AU329" s="390"/>
      <c r="AV329" s="390"/>
      <c r="AW329" s="390"/>
      <c r="AX329" s="390"/>
      <c r="AY329" s="390"/>
      <c r="AZ329" s="390"/>
      <c r="BA329" s="390"/>
      <c r="BB329" s="390"/>
      <c r="BC329" s="390"/>
      <c r="BD329" s="390"/>
      <c r="BE329" s="390"/>
      <c r="BF329" s="390"/>
      <c r="BG329" s="390"/>
      <c r="BH329" s="390"/>
      <c r="BI329" s="390"/>
      <c r="BJ329" s="390"/>
      <c r="BK329" s="390"/>
      <c r="BL329" s="390"/>
      <c r="BM329" s="390"/>
      <c r="BN329" s="390"/>
    </row>
    <row r="330" spans="1:66" s="395" customFormat="1" x14ac:dyDescent="0.2">
      <c r="A330" s="449"/>
      <c r="B330" s="449"/>
      <c r="C330" s="449"/>
      <c r="D330" s="391"/>
      <c r="E330" s="449"/>
      <c r="F330" s="391"/>
      <c r="G330" s="391"/>
      <c r="H330" s="391"/>
      <c r="I330" s="391"/>
      <c r="J330" s="391"/>
      <c r="K330" s="391"/>
      <c r="L330" s="391"/>
      <c r="M330" s="388"/>
      <c r="N330" s="388"/>
      <c r="O330" s="388"/>
      <c r="P330" s="388"/>
      <c r="Q330" s="388"/>
      <c r="R330" s="388"/>
      <c r="S330" s="389"/>
      <c r="T330" s="389"/>
      <c r="U330" s="389"/>
      <c r="V330" s="394"/>
      <c r="W330" s="394"/>
      <c r="X330" s="387"/>
      <c r="Y330" s="387"/>
      <c r="Z330" s="387"/>
      <c r="AA330" s="387"/>
      <c r="AB330" s="387"/>
      <c r="AC330" s="387"/>
      <c r="AD330" s="387"/>
      <c r="AE330" s="387"/>
      <c r="AF330" s="390"/>
      <c r="AG330" s="390"/>
      <c r="AH330" s="390"/>
      <c r="AI330" s="390"/>
      <c r="AJ330" s="390"/>
      <c r="AK330" s="390"/>
      <c r="AL330" s="390"/>
      <c r="AM330" s="390"/>
      <c r="AN330" s="390"/>
      <c r="AO330" s="390"/>
      <c r="AP330" s="390"/>
      <c r="AQ330" s="390"/>
      <c r="AR330" s="390"/>
      <c r="AS330" s="390"/>
      <c r="AT330" s="390"/>
      <c r="AU330" s="390"/>
      <c r="AV330" s="390"/>
      <c r="AW330" s="390"/>
      <c r="AX330" s="390"/>
      <c r="AY330" s="390"/>
      <c r="AZ330" s="390"/>
      <c r="BA330" s="390"/>
      <c r="BB330" s="390"/>
      <c r="BC330" s="390"/>
      <c r="BD330" s="390"/>
      <c r="BE330" s="390"/>
      <c r="BF330" s="390"/>
      <c r="BG330" s="390"/>
      <c r="BH330" s="390"/>
      <c r="BI330" s="390"/>
      <c r="BJ330" s="390"/>
      <c r="BK330" s="390"/>
      <c r="BL330" s="390"/>
      <c r="BM330" s="390"/>
      <c r="BN330" s="390"/>
    </row>
    <row r="331" spans="1:66" s="395" customFormat="1" x14ac:dyDescent="0.2">
      <c r="A331" s="449"/>
      <c r="B331" s="449"/>
      <c r="C331" s="449"/>
      <c r="D331" s="391"/>
      <c r="E331" s="449"/>
      <c r="F331" s="391"/>
      <c r="G331" s="391"/>
      <c r="H331" s="391"/>
      <c r="I331" s="391"/>
      <c r="J331" s="391"/>
      <c r="K331" s="391"/>
      <c r="L331" s="391"/>
      <c r="M331" s="388"/>
      <c r="N331" s="388"/>
      <c r="O331" s="388"/>
      <c r="P331" s="388"/>
      <c r="Q331" s="388"/>
      <c r="R331" s="388"/>
      <c r="S331" s="389"/>
      <c r="T331" s="389"/>
      <c r="U331" s="389"/>
      <c r="V331" s="394"/>
      <c r="W331" s="394"/>
      <c r="X331" s="387"/>
      <c r="Y331" s="387"/>
      <c r="Z331" s="387"/>
      <c r="AA331" s="387"/>
      <c r="AB331" s="387"/>
      <c r="AC331" s="387"/>
      <c r="AD331" s="387"/>
      <c r="AE331" s="387"/>
      <c r="AF331" s="390"/>
      <c r="AG331" s="390"/>
      <c r="AH331" s="390"/>
      <c r="AI331" s="390"/>
      <c r="AJ331" s="390"/>
      <c r="AK331" s="390"/>
      <c r="AL331" s="390"/>
      <c r="AM331" s="390"/>
      <c r="AN331" s="390"/>
      <c r="AO331" s="390"/>
      <c r="AP331" s="390"/>
      <c r="AQ331" s="390"/>
      <c r="AR331" s="390"/>
      <c r="AS331" s="390"/>
      <c r="AT331" s="390"/>
      <c r="AU331" s="390"/>
      <c r="AV331" s="390"/>
      <c r="AW331" s="390"/>
      <c r="AX331" s="390"/>
      <c r="AY331" s="390"/>
      <c r="AZ331" s="390"/>
      <c r="BA331" s="390"/>
      <c r="BB331" s="390"/>
      <c r="BC331" s="390"/>
      <c r="BD331" s="390"/>
      <c r="BE331" s="390"/>
      <c r="BF331" s="390"/>
      <c r="BG331" s="390"/>
      <c r="BH331" s="390"/>
      <c r="BI331" s="390"/>
      <c r="BJ331" s="390"/>
      <c r="BK331" s="390"/>
      <c r="BL331" s="390"/>
      <c r="BM331" s="390"/>
      <c r="BN331" s="390"/>
    </row>
    <row r="332" spans="1:66" s="395" customFormat="1" x14ac:dyDescent="0.2">
      <c r="A332" s="449"/>
      <c r="B332" s="449"/>
      <c r="C332" s="449"/>
      <c r="D332" s="391"/>
      <c r="E332" s="449"/>
      <c r="F332" s="391"/>
      <c r="G332" s="391"/>
      <c r="H332" s="391"/>
      <c r="I332" s="391"/>
      <c r="J332" s="391"/>
      <c r="K332" s="391"/>
      <c r="L332" s="391"/>
      <c r="M332" s="388"/>
      <c r="N332" s="388"/>
      <c r="O332" s="388"/>
      <c r="P332" s="388"/>
      <c r="Q332" s="388"/>
      <c r="R332" s="388"/>
      <c r="S332" s="389"/>
      <c r="T332" s="389"/>
      <c r="U332" s="389"/>
      <c r="V332" s="394"/>
      <c r="W332" s="394"/>
      <c r="X332" s="387"/>
      <c r="Y332" s="387"/>
      <c r="Z332" s="387"/>
      <c r="AA332" s="387"/>
      <c r="AB332" s="387"/>
      <c r="AC332" s="387"/>
      <c r="AD332" s="387"/>
      <c r="AE332" s="387"/>
      <c r="AF332" s="390"/>
      <c r="AG332" s="390"/>
      <c r="AH332" s="390"/>
      <c r="AI332" s="390"/>
      <c r="AJ332" s="390"/>
      <c r="AK332" s="390"/>
      <c r="AL332" s="390"/>
      <c r="AM332" s="390"/>
      <c r="AN332" s="390"/>
      <c r="AO332" s="390"/>
      <c r="AP332" s="390"/>
      <c r="AQ332" s="390"/>
      <c r="AR332" s="390"/>
      <c r="AS332" s="390"/>
      <c r="AT332" s="390"/>
      <c r="AU332" s="390"/>
      <c r="AV332" s="390"/>
      <c r="AW332" s="390"/>
      <c r="AX332" s="390"/>
      <c r="AY332" s="390"/>
      <c r="AZ332" s="390"/>
      <c r="BA332" s="390"/>
      <c r="BB332" s="390"/>
      <c r="BC332" s="390"/>
      <c r="BD332" s="390"/>
      <c r="BE332" s="390"/>
      <c r="BF332" s="390"/>
      <c r="BG332" s="390"/>
      <c r="BH332" s="390"/>
      <c r="BI332" s="390"/>
      <c r="BJ332" s="390"/>
      <c r="BK332" s="390"/>
      <c r="BL332" s="390"/>
      <c r="BM332" s="390"/>
      <c r="BN332" s="390"/>
    </row>
    <row r="333" spans="1:66" s="395" customFormat="1" x14ac:dyDescent="0.2">
      <c r="A333" s="449"/>
      <c r="B333" s="449"/>
      <c r="C333" s="449"/>
      <c r="D333" s="391"/>
      <c r="E333" s="449"/>
      <c r="F333" s="391"/>
      <c r="G333" s="391"/>
      <c r="H333" s="391"/>
      <c r="I333" s="391"/>
      <c r="J333" s="391"/>
      <c r="K333" s="391"/>
      <c r="L333" s="391"/>
      <c r="M333" s="388"/>
      <c r="N333" s="388"/>
      <c r="O333" s="388"/>
      <c r="P333" s="388"/>
      <c r="Q333" s="388"/>
      <c r="R333" s="388"/>
      <c r="S333" s="389"/>
      <c r="T333" s="389"/>
      <c r="U333" s="389"/>
      <c r="V333" s="394"/>
      <c r="W333" s="394"/>
      <c r="X333" s="387"/>
      <c r="Y333" s="387"/>
      <c r="Z333" s="387"/>
      <c r="AA333" s="387"/>
      <c r="AB333" s="387"/>
      <c r="AC333" s="387"/>
      <c r="AD333" s="387"/>
      <c r="AE333" s="387"/>
      <c r="AF333" s="390"/>
      <c r="AG333" s="390"/>
      <c r="AH333" s="390"/>
      <c r="AI333" s="390"/>
      <c r="AJ333" s="390"/>
      <c r="AK333" s="390"/>
      <c r="AL333" s="390"/>
      <c r="AM333" s="390"/>
      <c r="AN333" s="390"/>
      <c r="AO333" s="390"/>
      <c r="AP333" s="390"/>
      <c r="AQ333" s="390"/>
      <c r="AR333" s="390"/>
      <c r="AS333" s="390"/>
      <c r="AT333" s="390"/>
      <c r="AU333" s="390"/>
      <c r="AV333" s="390"/>
      <c r="AW333" s="390"/>
      <c r="AX333" s="390"/>
      <c r="AY333" s="390"/>
      <c r="AZ333" s="390"/>
      <c r="BA333" s="390"/>
      <c r="BB333" s="390"/>
      <c r="BC333" s="390"/>
      <c r="BD333" s="390"/>
      <c r="BE333" s="390"/>
      <c r="BF333" s="390"/>
      <c r="BG333" s="390"/>
      <c r="BH333" s="390"/>
      <c r="BI333" s="390"/>
      <c r="BJ333" s="390"/>
      <c r="BK333" s="390"/>
      <c r="BL333" s="390"/>
      <c r="BM333" s="390"/>
      <c r="BN333" s="390"/>
    </row>
    <row r="334" spans="1:66" s="395" customFormat="1" x14ac:dyDescent="0.2">
      <c r="A334" s="449"/>
      <c r="B334" s="449"/>
      <c r="C334" s="449"/>
      <c r="D334" s="391"/>
      <c r="E334" s="449"/>
      <c r="F334" s="391"/>
      <c r="G334" s="391"/>
      <c r="H334" s="391"/>
      <c r="I334" s="391"/>
      <c r="J334" s="391"/>
      <c r="K334" s="391"/>
      <c r="L334" s="391"/>
      <c r="M334" s="388"/>
      <c r="N334" s="388"/>
      <c r="O334" s="388"/>
      <c r="P334" s="388"/>
      <c r="Q334" s="388"/>
      <c r="R334" s="388"/>
      <c r="S334" s="389"/>
      <c r="T334" s="389"/>
      <c r="U334" s="389"/>
      <c r="V334" s="394"/>
      <c r="W334" s="394"/>
      <c r="X334" s="387"/>
      <c r="Y334" s="387"/>
      <c r="Z334" s="387"/>
      <c r="AA334" s="387"/>
      <c r="AB334" s="387"/>
      <c r="AC334" s="387"/>
      <c r="AD334" s="387"/>
      <c r="AE334" s="387"/>
      <c r="AF334" s="390"/>
      <c r="AG334" s="390"/>
      <c r="AH334" s="390"/>
      <c r="AI334" s="390"/>
      <c r="AJ334" s="390"/>
      <c r="AK334" s="390"/>
      <c r="AL334" s="390"/>
      <c r="AM334" s="390"/>
      <c r="AN334" s="390"/>
      <c r="AO334" s="390"/>
      <c r="AP334" s="390"/>
      <c r="AQ334" s="390"/>
      <c r="AR334" s="390"/>
      <c r="AS334" s="390"/>
      <c r="AT334" s="390"/>
      <c r="AU334" s="390"/>
      <c r="AV334" s="390"/>
      <c r="AW334" s="390"/>
      <c r="AX334" s="390"/>
      <c r="AY334" s="390"/>
      <c r="AZ334" s="390"/>
      <c r="BA334" s="390"/>
      <c r="BB334" s="390"/>
      <c r="BC334" s="390"/>
      <c r="BD334" s="390"/>
      <c r="BE334" s="390"/>
      <c r="BF334" s="390"/>
      <c r="BG334" s="390"/>
      <c r="BH334" s="390"/>
      <c r="BI334" s="390"/>
      <c r="BJ334" s="390"/>
      <c r="BK334" s="390"/>
      <c r="BL334" s="390"/>
      <c r="BM334" s="390"/>
      <c r="BN334" s="390"/>
    </row>
    <row r="335" spans="1:66" s="395" customFormat="1" x14ac:dyDescent="0.2">
      <c r="A335" s="449"/>
      <c r="B335" s="449"/>
      <c r="C335" s="449"/>
      <c r="D335" s="391"/>
      <c r="E335" s="449"/>
      <c r="F335" s="391"/>
      <c r="G335" s="391"/>
      <c r="H335" s="391"/>
      <c r="I335" s="391"/>
      <c r="J335" s="391"/>
      <c r="K335" s="391"/>
      <c r="L335" s="391"/>
      <c r="M335" s="388"/>
      <c r="N335" s="388"/>
      <c r="O335" s="388"/>
      <c r="P335" s="388"/>
      <c r="Q335" s="388"/>
      <c r="R335" s="388"/>
      <c r="S335" s="389"/>
      <c r="T335" s="389"/>
      <c r="U335" s="389"/>
      <c r="V335" s="394"/>
      <c r="W335" s="394"/>
      <c r="X335" s="387"/>
      <c r="Y335" s="387"/>
      <c r="Z335" s="387"/>
      <c r="AA335" s="387"/>
      <c r="AB335" s="387"/>
      <c r="AC335" s="387"/>
      <c r="AD335" s="387"/>
      <c r="AE335" s="387"/>
      <c r="AF335" s="390"/>
      <c r="AG335" s="390"/>
      <c r="AH335" s="390"/>
      <c r="AI335" s="390"/>
      <c r="AJ335" s="390"/>
      <c r="AK335" s="390"/>
      <c r="AL335" s="390"/>
      <c r="AM335" s="390"/>
      <c r="AN335" s="390"/>
      <c r="AO335" s="390"/>
      <c r="AP335" s="390"/>
      <c r="AQ335" s="390"/>
      <c r="AR335" s="390"/>
      <c r="AS335" s="390"/>
      <c r="AT335" s="390"/>
      <c r="AU335" s="390"/>
      <c r="AV335" s="390"/>
      <c r="AW335" s="390"/>
      <c r="AX335" s="390"/>
      <c r="AY335" s="390"/>
      <c r="AZ335" s="390"/>
      <c r="BA335" s="390"/>
      <c r="BB335" s="390"/>
      <c r="BC335" s="390"/>
      <c r="BD335" s="390"/>
      <c r="BE335" s="390"/>
      <c r="BF335" s="390"/>
      <c r="BG335" s="390"/>
      <c r="BH335" s="390"/>
      <c r="BI335" s="390"/>
      <c r="BJ335" s="390"/>
      <c r="BK335" s="390"/>
      <c r="BL335" s="390"/>
      <c r="BM335" s="390"/>
      <c r="BN335" s="390"/>
    </row>
    <row r="336" spans="1:66" s="395" customFormat="1" x14ac:dyDescent="0.2">
      <c r="A336" s="449"/>
      <c r="B336" s="449"/>
      <c r="C336" s="449"/>
      <c r="D336" s="391"/>
      <c r="E336" s="449"/>
      <c r="F336" s="391"/>
      <c r="G336" s="391"/>
      <c r="H336" s="391"/>
      <c r="I336" s="391"/>
      <c r="J336" s="391"/>
      <c r="K336" s="391"/>
      <c r="L336" s="391"/>
      <c r="M336" s="388"/>
      <c r="N336" s="388"/>
      <c r="O336" s="388"/>
      <c r="P336" s="388"/>
      <c r="Q336" s="388"/>
      <c r="R336" s="388"/>
      <c r="S336" s="389"/>
      <c r="T336" s="389"/>
      <c r="U336" s="389"/>
      <c r="V336" s="394"/>
      <c r="W336" s="394"/>
      <c r="X336" s="387"/>
      <c r="Y336" s="387"/>
      <c r="Z336" s="387"/>
      <c r="AA336" s="387"/>
      <c r="AB336" s="387"/>
      <c r="AC336" s="387"/>
      <c r="AD336" s="387"/>
      <c r="AE336" s="387"/>
      <c r="AF336" s="390"/>
      <c r="AG336" s="390"/>
      <c r="AH336" s="390"/>
      <c r="AI336" s="390"/>
      <c r="AJ336" s="390"/>
      <c r="AK336" s="390"/>
      <c r="AL336" s="390"/>
      <c r="AM336" s="390"/>
      <c r="AN336" s="390"/>
      <c r="AO336" s="390"/>
      <c r="AP336" s="390"/>
      <c r="AQ336" s="390"/>
      <c r="AR336" s="390"/>
      <c r="AS336" s="390"/>
      <c r="AT336" s="390"/>
      <c r="AU336" s="390"/>
      <c r="AV336" s="390"/>
      <c r="AW336" s="390"/>
      <c r="AX336" s="390"/>
      <c r="AY336" s="390"/>
      <c r="AZ336" s="390"/>
      <c r="BA336" s="390"/>
      <c r="BB336" s="390"/>
      <c r="BC336" s="390"/>
      <c r="BD336" s="390"/>
      <c r="BE336" s="390"/>
      <c r="BF336" s="390"/>
      <c r="BG336" s="390"/>
      <c r="BH336" s="390"/>
      <c r="BI336" s="390"/>
      <c r="BJ336" s="390"/>
      <c r="BK336" s="390"/>
      <c r="BL336" s="390"/>
      <c r="BM336" s="390"/>
      <c r="BN336" s="390"/>
    </row>
    <row r="337" spans="1:66" s="395" customFormat="1" x14ac:dyDescent="0.2">
      <c r="A337" s="449"/>
      <c r="B337" s="449"/>
      <c r="C337" s="449"/>
      <c r="D337" s="391"/>
      <c r="E337" s="449"/>
      <c r="F337" s="391"/>
      <c r="G337" s="391"/>
      <c r="H337" s="391"/>
      <c r="I337" s="391"/>
      <c r="J337" s="391"/>
      <c r="K337" s="391"/>
      <c r="L337" s="391"/>
      <c r="M337" s="388"/>
      <c r="N337" s="388"/>
      <c r="O337" s="388"/>
      <c r="P337" s="388"/>
      <c r="Q337" s="388"/>
      <c r="R337" s="388"/>
      <c r="S337" s="389"/>
      <c r="T337" s="389"/>
      <c r="U337" s="389"/>
      <c r="V337" s="394"/>
      <c r="W337" s="394"/>
      <c r="X337" s="387"/>
      <c r="Y337" s="387"/>
      <c r="Z337" s="387"/>
      <c r="AA337" s="387"/>
      <c r="AB337" s="387"/>
      <c r="AC337" s="387"/>
      <c r="AD337" s="387"/>
      <c r="AE337" s="387"/>
      <c r="AF337" s="390"/>
      <c r="AG337" s="390"/>
      <c r="AH337" s="390"/>
      <c r="AI337" s="390"/>
      <c r="AJ337" s="390"/>
      <c r="AK337" s="390"/>
      <c r="AL337" s="390"/>
      <c r="AM337" s="390"/>
      <c r="AN337" s="390"/>
      <c r="AO337" s="390"/>
      <c r="AP337" s="390"/>
      <c r="AQ337" s="390"/>
      <c r="AR337" s="390"/>
      <c r="AS337" s="390"/>
      <c r="AT337" s="390"/>
      <c r="AU337" s="390"/>
      <c r="AV337" s="390"/>
      <c r="AW337" s="390"/>
      <c r="AX337" s="390"/>
      <c r="AY337" s="390"/>
      <c r="AZ337" s="390"/>
      <c r="BA337" s="390"/>
      <c r="BB337" s="390"/>
      <c r="BC337" s="390"/>
      <c r="BD337" s="390"/>
      <c r="BE337" s="390"/>
      <c r="BF337" s="390"/>
      <c r="BG337" s="390"/>
      <c r="BH337" s="390"/>
      <c r="BI337" s="390"/>
      <c r="BJ337" s="390"/>
      <c r="BK337" s="390"/>
      <c r="BL337" s="390"/>
      <c r="BM337" s="390"/>
      <c r="BN337" s="390"/>
    </row>
    <row r="338" spans="1:66" s="395" customFormat="1" x14ac:dyDescent="0.2">
      <c r="A338" s="449"/>
      <c r="B338" s="449"/>
      <c r="C338" s="449"/>
      <c r="D338" s="391"/>
      <c r="E338" s="449"/>
      <c r="F338" s="391"/>
      <c r="G338" s="391"/>
      <c r="H338" s="391"/>
      <c r="I338" s="391"/>
      <c r="J338" s="391"/>
      <c r="K338" s="391"/>
      <c r="L338" s="391"/>
      <c r="M338" s="388"/>
      <c r="N338" s="388"/>
      <c r="O338" s="388"/>
      <c r="P338" s="388"/>
      <c r="Q338" s="388"/>
      <c r="R338" s="388"/>
      <c r="S338" s="389"/>
      <c r="T338" s="389"/>
      <c r="U338" s="389"/>
      <c r="V338" s="394"/>
      <c r="W338" s="394"/>
      <c r="X338" s="387"/>
      <c r="Y338" s="387"/>
      <c r="Z338" s="387"/>
      <c r="AA338" s="387"/>
      <c r="AB338" s="387"/>
      <c r="AC338" s="387"/>
      <c r="AD338" s="387"/>
      <c r="AE338" s="387"/>
      <c r="AF338" s="390"/>
      <c r="AG338" s="390"/>
      <c r="AH338" s="390"/>
      <c r="AI338" s="390"/>
      <c r="AJ338" s="390"/>
      <c r="AK338" s="390"/>
      <c r="AL338" s="390"/>
      <c r="AM338" s="390"/>
      <c r="AN338" s="390"/>
      <c r="AO338" s="390"/>
      <c r="AP338" s="390"/>
      <c r="AQ338" s="390"/>
      <c r="AR338" s="390"/>
      <c r="AS338" s="390"/>
      <c r="AT338" s="390"/>
      <c r="AU338" s="390"/>
      <c r="AV338" s="390"/>
      <c r="AW338" s="390"/>
      <c r="AX338" s="390"/>
      <c r="AY338" s="390"/>
      <c r="AZ338" s="390"/>
      <c r="BA338" s="390"/>
      <c r="BB338" s="390"/>
      <c r="BC338" s="390"/>
      <c r="BD338" s="390"/>
      <c r="BE338" s="390"/>
      <c r="BF338" s="390"/>
      <c r="BG338" s="390"/>
      <c r="BH338" s="390"/>
      <c r="BI338" s="390"/>
      <c r="BJ338" s="390"/>
      <c r="BK338" s="390"/>
      <c r="BL338" s="390"/>
      <c r="BM338" s="390"/>
      <c r="BN338" s="390"/>
    </row>
    <row r="339" spans="1:66" s="395" customFormat="1" x14ac:dyDescent="0.2">
      <c r="A339" s="449"/>
      <c r="B339" s="449"/>
      <c r="C339" s="449"/>
      <c r="D339" s="391"/>
      <c r="E339" s="449"/>
      <c r="F339" s="391"/>
      <c r="G339" s="391"/>
      <c r="H339" s="391"/>
      <c r="I339" s="391"/>
      <c r="J339" s="391"/>
      <c r="K339" s="391"/>
      <c r="L339" s="391"/>
      <c r="M339" s="388"/>
      <c r="N339" s="388"/>
      <c r="O339" s="388"/>
      <c r="P339" s="388"/>
      <c r="Q339" s="388"/>
      <c r="R339" s="388"/>
      <c r="S339" s="389"/>
      <c r="T339" s="389"/>
      <c r="U339" s="389"/>
      <c r="V339" s="394"/>
      <c r="W339" s="394"/>
      <c r="X339" s="387"/>
      <c r="Y339" s="387"/>
      <c r="Z339" s="387"/>
      <c r="AA339" s="387"/>
      <c r="AB339" s="387"/>
      <c r="AC339" s="387"/>
      <c r="AD339" s="387"/>
      <c r="AE339" s="387"/>
      <c r="AF339" s="390"/>
      <c r="AG339" s="390"/>
      <c r="AH339" s="390"/>
      <c r="AI339" s="390"/>
      <c r="AJ339" s="390"/>
      <c r="AK339" s="390"/>
      <c r="AL339" s="390"/>
      <c r="AM339" s="390"/>
      <c r="AN339" s="390"/>
      <c r="AO339" s="390"/>
      <c r="AP339" s="390"/>
      <c r="AQ339" s="390"/>
      <c r="AR339" s="390"/>
      <c r="AS339" s="390"/>
      <c r="AT339" s="390"/>
      <c r="AU339" s="390"/>
      <c r="AV339" s="390"/>
      <c r="AW339" s="390"/>
      <c r="AX339" s="390"/>
      <c r="AY339" s="390"/>
      <c r="AZ339" s="390"/>
      <c r="BA339" s="390"/>
      <c r="BB339" s="390"/>
      <c r="BC339" s="390"/>
      <c r="BD339" s="390"/>
      <c r="BE339" s="390"/>
      <c r="BF339" s="390"/>
      <c r="BG339" s="390"/>
      <c r="BH339" s="390"/>
      <c r="BI339" s="390"/>
      <c r="BJ339" s="390"/>
      <c r="BK339" s="390"/>
      <c r="BL339" s="390"/>
      <c r="BM339" s="390"/>
      <c r="BN339" s="390"/>
    </row>
    <row r="340" spans="1:66" s="395" customFormat="1" x14ac:dyDescent="0.2">
      <c r="A340" s="449"/>
      <c r="B340" s="449"/>
      <c r="C340" s="449"/>
      <c r="D340" s="391"/>
      <c r="E340" s="449"/>
      <c r="F340" s="391"/>
      <c r="G340" s="391"/>
      <c r="H340" s="391"/>
      <c r="I340" s="391"/>
      <c r="J340" s="391"/>
      <c r="K340" s="391"/>
      <c r="L340" s="391"/>
      <c r="M340" s="388"/>
      <c r="N340" s="388"/>
      <c r="O340" s="388"/>
      <c r="P340" s="388"/>
      <c r="Q340" s="388"/>
      <c r="R340" s="388"/>
      <c r="S340" s="389"/>
      <c r="T340" s="389"/>
      <c r="U340" s="389"/>
      <c r="V340" s="394"/>
      <c r="W340" s="394"/>
      <c r="X340" s="387"/>
      <c r="Y340" s="387"/>
      <c r="Z340" s="387"/>
      <c r="AA340" s="387"/>
      <c r="AB340" s="387"/>
      <c r="AC340" s="387"/>
      <c r="AD340" s="387"/>
      <c r="AE340" s="387"/>
      <c r="AF340" s="390"/>
      <c r="AG340" s="390"/>
      <c r="AH340" s="390"/>
      <c r="AI340" s="390"/>
      <c r="AJ340" s="390"/>
      <c r="AK340" s="390"/>
      <c r="AL340" s="390"/>
      <c r="AM340" s="390"/>
      <c r="AN340" s="390"/>
      <c r="AO340" s="390"/>
      <c r="AP340" s="390"/>
      <c r="AQ340" s="390"/>
      <c r="AR340" s="390"/>
      <c r="AS340" s="390"/>
      <c r="AT340" s="390"/>
      <c r="AU340" s="390"/>
      <c r="AV340" s="390"/>
      <c r="AW340" s="390"/>
      <c r="AX340" s="390"/>
      <c r="AY340" s="390"/>
      <c r="AZ340" s="390"/>
      <c r="BA340" s="390"/>
      <c r="BB340" s="390"/>
      <c r="BC340" s="390"/>
      <c r="BD340" s="390"/>
      <c r="BE340" s="390"/>
      <c r="BF340" s="390"/>
      <c r="BG340" s="390"/>
      <c r="BH340" s="390"/>
      <c r="BI340" s="390"/>
      <c r="BJ340" s="390"/>
      <c r="BK340" s="390"/>
      <c r="BL340" s="390"/>
      <c r="BM340" s="390"/>
      <c r="BN340" s="390"/>
    </row>
    <row r="341" spans="1:66" s="395" customFormat="1" x14ac:dyDescent="0.2">
      <c r="A341" s="449"/>
      <c r="B341" s="449"/>
      <c r="C341" s="449"/>
      <c r="D341" s="391"/>
      <c r="E341" s="449"/>
      <c r="F341" s="391"/>
      <c r="G341" s="391"/>
      <c r="H341" s="391"/>
      <c r="I341" s="391"/>
      <c r="J341" s="391"/>
      <c r="K341" s="391"/>
      <c r="L341" s="391"/>
      <c r="M341" s="388"/>
      <c r="N341" s="388"/>
      <c r="O341" s="388"/>
      <c r="P341" s="388"/>
      <c r="Q341" s="388"/>
      <c r="R341" s="388"/>
      <c r="S341" s="389"/>
      <c r="T341" s="389"/>
      <c r="U341" s="389"/>
      <c r="V341" s="394"/>
      <c r="W341" s="394"/>
      <c r="X341" s="387"/>
      <c r="Y341" s="387"/>
      <c r="Z341" s="387"/>
      <c r="AA341" s="387"/>
      <c r="AB341" s="387"/>
      <c r="AC341" s="387"/>
      <c r="AD341" s="387"/>
      <c r="AE341" s="387"/>
      <c r="AF341" s="390"/>
      <c r="AG341" s="390"/>
      <c r="AH341" s="390"/>
      <c r="AI341" s="390"/>
      <c r="AJ341" s="390"/>
      <c r="AK341" s="390"/>
      <c r="AL341" s="390"/>
      <c r="AM341" s="390"/>
      <c r="AN341" s="390"/>
      <c r="AO341" s="390"/>
      <c r="AP341" s="390"/>
      <c r="AQ341" s="390"/>
      <c r="AR341" s="390"/>
      <c r="AS341" s="390"/>
      <c r="AT341" s="390"/>
      <c r="AU341" s="390"/>
      <c r="AV341" s="390"/>
      <c r="AW341" s="390"/>
      <c r="AX341" s="390"/>
      <c r="AY341" s="390"/>
      <c r="AZ341" s="390"/>
      <c r="BA341" s="390"/>
      <c r="BB341" s="390"/>
      <c r="BC341" s="390"/>
      <c r="BD341" s="390"/>
      <c r="BE341" s="390"/>
      <c r="BF341" s="390"/>
      <c r="BG341" s="390"/>
      <c r="BH341" s="390"/>
      <c r="BI341" s="390"/>
      <c r="BJ341" s="390"/>
      <c r="BK341" s="390"/>
      <c r="BL341" s="390"/>
      <c r="BM341" s="390"/>
      <c r="BN341" s="390"/>
    </row>
    <row r="342" spans="1:66" s="395" customFormat="1" x14ac:dyDescent="0.2">
      <c r="A342" s="449"/>
      <c r="B342" s="449"/>
      <c r="C342" s="449"/>
      <c r="D342" s="391"/>
      <c r="E342" s="449"/>
      <c r="F342" s="391"/>
      <c r="G342" s="391"/>
      <c r="H342" s="391"/>
      <c r="I342" s="391"/>
      <c r="J342" s="391"/>
      <c r="K342" s="391"/>
      <c r="L342" s="391"/>
      <c r="M342" s="388"/>
      <c r="N342" s="388"/>
      <c r="O342" s="388"/>
      <c r="P342" s="388"/>
      <c r="Q342" s="388"/>
      <c r="R342" s="388"/>
      <c r="S342" s="389"/>
      <c r="T342" s="389"/>
      <c r="U342" s="389"/>
      <c r="V342" s="394"/>
      <c r="W342" s="394"/>
      <c r="X342" s="387"/>
      <c r="Y342" s="387"/>
      <c r="Z342" s="387"/>
      <c r="AA342" s="387"/>
      <c r="AB342" s="387"/>
      <c r="AC342" s="387"/>
      <c r="AD342" s="387"/>
      <c r="AE342" s="387"/>
      <c r="AF342" s="390"/>
      <c r="AG342" s="390"/>
      <c r="AH342" s="390"/>
      <c r="AI342" s="390"/>
      <c r="AJ342" s="390"/>
      <c r="AK342" s="390"/>
      <c r="AL342" s="390"/>
      <c r="AM342" s="390"/>
      <c r="AN342" s="390"/>
      <c r="AO342" s="390"/>
      <c r="AP342" s="390"/>
      <c r="AQ342" s="390"/>
      <c r="AR342" s="390"/>
      <c r="AS342" s="390"/>
      <c r="AT342" s="390"/>
      <c r="AU342" s="390"/>
      <c r="AV342" s="390"/>
      <c r="AW342" s="390"/>
      <c r="AX342" s="390"/>
      <c r="AY342" s="390"/>
      <c r="AZ342" s="390"/>
      <c r="BA342" s="390"/>
      <c r="BB342" s="390"/>
      <c r="BC342" s="390"/>
      <c r="BD342" s="390"/>
      <c r="BE342" s="390"/>
      <c r="BF342" s="390"/>
      <c r="BG342" s="390"/>
      <c r="BH342" s="390"/>
      <c r="BI342" s="390"/>
      <c r="BJ342" s="390"/>
      <c r="BK342" s="390"/>
      <c r="BL342" s="390"/>
      <c r="BM342" s="390"/>
      <c r="BN342" s="390"/>
    </row>
    <row r="343" spans="1:66" s="395" customFormat="1" x14ac:dyDescent="0.2">
      <c r="A343" s="449"/>
      <c r="B343" s="449"/>
      <c r="C343" s="449"/>
      <c r="D343" s="391"/>
      <c r="E343" s="449"/>
      <c r="F343" s="391"/>
      <c r="G343" s="391"/>
      <c r="H343" s="391"/>
      <c r="I343" s="391"/>
      <c r="J343" s="391"/>
      <c r="K343" s="391"/>
      <c r="L343" s="391"/>
      <c r="M343" s="388"/>
      <c r="N343" s="388"/>
      <c r="O343" s="388"/>
      <c r="P343" s="388"/>
      <c r="Q343" s="388"/>
      <c r="R343" s="388"/>
      <c r="S343" s="389"/>
      <c r="T343" s="389"/>
      <c r="U343" s="389"/>
      <c r="V343" s="394"/>
      <c r="W343" s="394"/>
      <c r="X343" s="387"/>
      <c r="Y343" s="387"/>
      <c r="Z343" s="387"/>
      <c r="AA343" s="387"/>
      <c r="AB343" s="387"/>
      <c r="AC343" s="387"/>
      <c r="AD343" s="387"/>
      <c r="AE343" s="387"/>
      <c r="AF343" s="390"/>
      <c r="AG343" s="390"/>
      <c r="AH343" s="390"/>
      <c r="AI343" s="390"/>
      <c r="AJ343" s="390"/>
      <c r="AK343" s="390"/>
      <c r="AL343" s="390"/>
      <c r="AM343" s="390"/>
      <c r="AN343" s="390"/>
      <c r="AO343" s="390"/>
      <c r="AP343" s="390"/>
      <c r="AQ343" s="390"/>
      <c r="AR343" s="390"/>
      <c r="AS343" s="390"/>
      <c r="AT343" s="390"/>
      <c r="AU343" s="390"/>
      <c r="AV343" s="390"/>
      <c r="AW343" s="390"/>
      <c r="AX343" s="390"/>
      <c r="AY343" s="390"/>
      <c r="AZ343" s="390"/>
      <c r="BA343" s="390"/>
      <c r="BB343" s="390"/>
      <c r="BC343" s="390"/>
      <c r="BD343" s="390"/>
      <c r="BE343" s="390"/>
      <c r="BF343" s="390"/>
      <c r="BG343" s="390"/>
      <c r="BH343" s="390"/>
      <c r="BI343" s="390"/>
      <c r="BJ343" s="390"/>
      <c r="BK343" s="390"/>
      <c r="BL343" s="390"/>
      <c r="BM343" s="390"/>
      <c r="BN343" s="390"/>
    </row>
    <row r="344" spans="1:66" s="395" customFormat="1" x14ac:dyDescent="0.2">
      <c r="A344" s="449"/>
      <c r="B344" s="449"/>
      <c r="C344" s="449"/>
      <c r="D344" s="391"/>
      <c r="E344" s="449"/>
      <c r="F344" s="391"/>
      <c r="G344" s="391"/>
      <c r="H344" s="391"/>
      <c r="I344" s="391"/>
      <c r="J344" s="391"/>
      <c r="K344" s="391"/>
      <c r="L344" s="391"/>
      <c r="M344" s="388"/>
      <c r="N344" s="388"/>
      <c r="O344" s="388"/>
      <c r="P344" s="388"/>
      <c r="Q344" s="388"/>
      <c r="R344" s="388"/>
      <c r="S344" s="389"/>
      <c r="T344" s="389"/>
      <c r="U344" s="389"/>
      <c r="V344" s="394"/>
      <c r="W344" s="394"/>
      <c r="X344" s="387"/>
      <c r="Y344" s="387"/>
      <c r="Z344" s="387"/>
      <c r="AA344" s="387"/>
      <c r="AB344" s="387"/>
      <c r="AC344" s="387"/>
      <c r="AD344" s="387"/>
      <c r="AE344" s="387"/>
      <c r="AF344" s="390"/>
      <c r="AG344" s="390"/>
      <c r="AH344" s="390"/>
      <c r="AI344" s="390"/>
      <c r="AJ344" s="390"/>
      <c r="AK344" s="390"/>
      <c r="AL344" s="390"/>
      <c r="AM344" s="390"/>
      <c r="AN344" s="390"/>
      <c r="AO344" s="390"/>
      <c r="AP344" s="390"/>
      <c r="AQ344" s="390"/>
      <c r="AR344" s="390"/>
      <c r="AS344" s="390"/>
      <c r="AT344" s="390"/>
      <c r="AU344" s="390"/>
      <c r="AV344" s="390"/>
      <c r="AW344" s="390"/>
      <c r="AX344" s="390"/>
      <c r="AY344" s="390"/>
      <c r="AZ344" s="390"/>
      <c r="BA344" s="390"/>
      <c r="BB344" s="390"/>
      <c r="BC344" s="390"/>
      <c r="BD344" s="390"/>
      <c r="BE344" s="390"/>
      <c r="BF344" s="390"/>
      <c r="BG344" s="390"/>
      <c r="BH344" s="390"/>
      <c r="BI344" s="390"/>
      <c r="BJ344" s="390"/>
      <c r="BK344" s="390"/>
      <c r="BL344" s="390"/>
      <c r="BM344" s="390"/>
      <c r="BN344" s="390"/>
    </row>
    <row r="345" spans="1:66" s="395" customFormat="1" x14ac:dyDescent="0.2">
      <c r="A345" s="449"/>
      <c r="B345" s="449"/>
      <c r="C345" s="449"/>
      <c r="D345" s="391"/>
      <c r="E345" s="449"/>
      <c r="F345" s="391"/>
      <c r="G345" s="391"/>
      <c r="H345" s="391"/>
      <c r="I345" s="391"/>
      <c r="J345" s="391"/>
      <c r="K345" s="391"/>
      <c r="L345" s="391"/>
      <c r="M345" s="388"/>
      <c r="N345" s="388"/>
      <c r="O345" s="388"/>
      <c r="P345" s="388"/>
      <c r="Q345" s="388"/>
      <c r="R345" s="388"/>
      <c r="S345" s="389"/>
      <c r="T345" s="389"/>
      <c r="U345" s="389"/>
      <c r="V345" s="394"/>
      <c r="W345" s="394"/>
      <c r="X345" s="387"/>
      <c r="Y345" s="387"/>
      <c r="Z345" s="387"/>
      <c r="AA345" s="387"/>
      <c r="AB345" s="387"/>
      <c r="AC345" s="387"/>
      <c r="AD345" s="387"/>
      <c r="AE345" s="387"/>
      <c r="AF345" s="390"/>
      <c r="AG345" s="390"/>
      <c r="AH345" s="390"/>
      <c r="AI345" s="390"/>
      <c r="AJ345" s="390"/>
      <c r="AK345" s="390"/>
      <c r="AL345" s="390"/>
      <c r="AM345" s="390"/>
      <c r="AN345" s="390"/>
      <c r="AO345" s="390"/>
      <c r="AP345" s="390"/>
      <c r="AQ345" s="390"/>
      <c r="AR345" s="390"/>
      <c r="AS345" s="390"/>
      <c r="AT345" s="390"/>
      <c r="AU345" s="390"/>
      <c r="AV345" s="390"/>
      <c r="AW345" s="390"/>
      <c r="AX345" s="390"/>
      <c r="AY345" s="390"/>
      <c r="AZ345" s="390"/>
      <c r="BA345" s="390"/>
      <c r="BB345" s="390"/>
      <c r="BC345" s="390"/>
      <c r="BD345" s="390"/>
      <c r="BE345" s="390"/>
      <c r="BF345" s="390"/>
      <c r="BG345" s="390"/>
      <c r="BH345" s="390"/>
      <c r="BI345" s="390"/>
      <c r="BJ345" s="390"/>
      <c r="BK345" s="390"/>
      <c r="BL345" s="390"/>
      <c r="BM345" s="390"/>
      <c r="BN345" s="390"/>
    </row>
    <row r="346" spans="1:66" s="395" customFormat="1" x14ac:dyDescent="0.2">
      <c r="A346" s="449"/>
      <c r="B346" s="449"/>
      <c r="C346" s="449"/>
      <c r="D346" s="391"/>
      <c r="E346" s="449"/>
      <c r="F346" s="391"/>
      <c r="G346" s="391"/>
      <c r="H346" s="391"/>
      <c r="I346" s="391"/>
      <c r="J346" s="391"/>
      <c r="K346" s="391"/>
      <c r="L346" s="391"/>
      <c r="M346" s="388"/>
      <c r="N346" s="388"/>
      <c r="O346" s="388"/>
      <c r="P346" s="388"/>
      <c r="Q346" s="388"/>
      <c r="R346" s="388"/>
      <c r="S346" s="389"/>
      <c r="T346" s="389"/>
      <c r="U346" s="389"/>
      <c r="V346" s="394"/>
      <c r="W346" s="394"/>
      <c r="X346" s="387"/>
      <c r="Y346" s="387"/>
      <c r="Z346" s="387"/>
      <c r="AA346" s="387"/>
      <c r="AB346" s="387"/>
      <c r="AC346" s="387"/>
      <c r="AD346" s="387"/>
      <c r="AE346" s="387"/>
      <c r="AF346" s="390"/>
      <c r="AG346" s="390"/>
      <c r="AH346" s="390"/>
      <c r="AI346" s="390"/>
      <c r="AJ346" s="390"/>
      <c r="AK346" s="390"/>
      <c r="AL346" s="390"/>
      <c r="AM346" s="390"/>
      <c r="AN346" s="390"/>
      <c r="AO346" s="390"/>
      <c r="AP346" s="390"/>
      <c r="AQ346" s="390"/>
      <c r="AR346" s="390"/>
      <c r="AS346" s="390"/>
      <c r="AT346" s="390"/>
      <c r="AU346" s="390"/>
      <c r="AV346" s="390"/>
      <c r="AW346" s="390"/>
      <c r="AX346" s="390"/>
      <c r="AY346" s="390"/>
      <c r="AZ346" s="390"/>
      <c r="BA346" s="390"/>
      <c r="BB346" s="390"/>
      <c r="BC346" s="390"/>
      <c r="BD346" s="390"/>
      <c r="BE346" s="390"/>
      <c r="BF346" s="390"/>
      <c r="BG346" s="390"/>
      <c r="BH346" s="390"/>
      <c r="BI346" s="390"/>
      <c r="BJ346" s="390"/>
      <c r="BK346" s="390"/>
      <c r="BL346" s="390"/>
      <c r="BM346" s="390"/>
      <c r="BN346" s="390"/>
    </row>
    <row r="347" spans="1:66" s="395" customFormat="1" x14ac:dyDescent="0.2">
      <c r="A347" s="449"/>
      <c r="B347" s="449"/>
      <c r="C347" s="449"/>
      <c r="D347" s="391"/>
      <c r="E347" s="449"/>
      <c r="F347" s="391"/>
      <c r="G347" s="391"/>
      <c r="H347" s="391"/>
      <c r="I347" s="391"/>
      <c r="J347" s="391"/>
      <c r="K347" s="391"/>
      <c r="L347" s="391"/>
      <c r="M347" s="388"/>
      <c r="N347" s="388"/>
      <c r="O347" s="388"/>
      <c r="P347" s="388"/>
      <c r="Q347" s="388"/>
      <c r="R347" s="388"/>
      <c r="S347" s="389"/>
      <c r="T347" s="389"/>
      <c r="U347" s="389"/>
      <c r="V347" s="394"/>
      <c r="W347" s="394"/>
      <c r="X347" s="387"/>
      <c r="Y347" s="387"/>
      <c r="Z347" s="387"/>
      <c r="AA347" s="387"/>
      <c r="AB347" s="387"/>
      <c r="AC347" s="387"/>
      <c r="AD347" s="387"/>
      <c r="AE347" s="387"/>
      <c r="AF347" s="390"/>
      <c r="AG347" s="390"/>
      <c r="AH347" s="390"/>
      <c r="AI347" s="390"/>
      <c r="AJ347" s="390"/>
      <c r="AK347" s="390"/>
      <c r="AL347" s="390"/>
      <c r="AM347" s="390"/>
      <c r="AN347" s="390"/>
      <c r="AO347" s="390"/>
      <c r="AP347" s="390"/>
      <c r="AQ347" s="390"/>
      <c r="AR347" s="390"/>
      <c r="AS347" s="390"/>
      <c r="AT347" s="390"/>
      <c r="AU347" s="390"/>
      <c r="AV347" s="390"/>
      <c r="AW347" s="390"/>
      <c r="AX347" s="390"/>
      <c r="AY347" s="390"/>
      <c r="AZ347" s="390"/>
      <c r="BA347" s="390"/>
      <c r="BB347" s="390"/>
      <c r="BC347" s="390"/>
      <c r="BD347" s="390"/>
      <c r="BE347" s="390"/>
      <c r="BF347" s="390"/>
      <c r="BG347" s="390"/>
      <c r="BH347" s="390"/>
      <c r="BI347" s="390"/>
      <c r="BJ347" s="390"/>
      <c r="BK347" s="390"/>
      <c r="BL347" s="390"/>
      <c r="BM347" s="390"/>
      <c r="BN347" s="390"/>
    </row>
    <row r="348" spans="1:66" s="395" customFormat="1" x14ac:dyDescent="0.2">
      <c r="A348" s="449"/>
      <c r="B348" s="449"/>
      <c r="C348" s="449"/>
      <c r="D348" s="391"/>
      <c r="E348" s="449"/>
      <c r="F348" s="391"/>
      <c r="G348" s="391"/>
      <c r="H348" s="391"/>
      <c r="I348" s="391"/>
      <c r="J348" s="391"/>
      <c r="K348" s="391"/>
      <c r="L348" s="391"/>
      <c r="M348" s="388"/>
      <c r="N348" s="388"/>
      <c r="O348" s="388"/>
      <c r="P348" s="388"/>
      <c r="Q348" s="388"/>
      <c r="R348" s="388"/>
      <c r="S348" s="389"/>
      <c r="T348" s="389"/>
      <c r="U348" s="389"/>
      <c r="V348" s="394"/>
      <c r="W348" s="394"/>
      <c r="X348" s="387"/>
      <c r="Y348" s="387"/>
      <c r="Z348" s="387"/>
      <c r="AA348" s="387"/>
      <c r="AB348" s="387"/>
      <c r="AC348" s="387"/>
      <c r="AD348" s="387"/>
      <c r="AE348" s="387"/>
      <c r="AF348" s="390"/>
      <c r="AG348" s="390"/>
      <c r="AH348" s="390"/>
      <c r="AI348" s="390"/>
      <c r="AJ348" s="390"/>
      <c r="AK348" s="390"/>
      <c r="AL348" s="390"/>
      <c r="AM348" s="390"/>
      <c r="AN348" s="390"/>
      <c r="AO348" s="390"/>
      <c r="AP348" s="390"/>
      <c r="AQ348" s="390"/>
      <c r="AR348" s="390"/>
      <c r="AS348" s="390"/>
      <c r="AT348" s="390"/>
      <c r="AU348" s="390"/>
      <c r="AV348" s="390"/>
      <c r="AW348" s="390"/>
      <c r="AX348" s="390"/>
      <c r="AY348" s="390"/>
      <c r="AZ348" s="390"/>
      <c r="BA348" s="390"/>
      <c r="BB348" s="390"/>
      <c r="BC348" s="390"/>
      <c r="BD348" s="390"/>
      <c r="BE348" s="390"/>
      <c r="BF348" s="390"/>
      <c r="BG348" s="390"/>
      <c r="BH348" s="390"/>
      <c r="BI348" s="390"/>
      <c r="BJ348" s="390"/>
      <c r="BK348" s="390"/>
      <c r="BL348" s="390"/>
      <c r="BM348" s="390"/>
      <c r="BN348" s="390"/>
    </row>
    <row r="349" spans="1:66" s="395" customFormat="1" x14ac:dyDescent="0.2">
      <c r="A349" s="449"/>
      <c r="B349" s="449"/>
      <c r="C349" s="449"/>
      <c r="D349" s="391"/>
      <c r="E349" s="449"/>
      <c r="F349" s="391"/>
      <c r="G349" s="391"/>
      <c r="H349" s="391"/>
      <c r="I349" s="391"/>
      <c r="J349" s="391"/>
      <c r="K349" s="391"/>
      <c r="L349" s="391"/>
      <c r="M349" s="388"/>
      <c r="N349" s="388"/>
      <c r="O349" s="388"/>
      <c r="P349" s="388"/>
      <c r="Q349" s="388"/>
      <c r="R349" s="388"/>
      <c r="S349" s="389"/>
      <c r="T349" s="389"/>
      <c r="U349" s="389"/>
      <c r="V349" s="394"/>
      <c r="W349" s="394"/>
      <c r="X349" s="387"/>
      <c r="Y349" s="387"/>
      <c r="Z349" s="387"/>
      <c r="AA349" s="387"/>
      <c r="AB349" s="387"/>
      <c r="AC349" s="387"/>
      <c r="AD349" s="387"/>
      <c r="AE349" s="387"/>
      <c r="AF349" s="390"/>
      <c r="AG349" s="390"/>
      <c r="AH349" s="390"/>
      <c r="AI349" s="390"/>
      <c r="AJ349" s="390"/>
      <c r="AK349" s="390"/>
      <c r="AL349" s="390"/>
      <c r="AM349" s="390"/>
      <c r="AN349" s="390"/>
      <c r="AO349" s="390"/>
      <c r="AP349" s="390"/>
      <c r="AQ349" s="390"/>
      <c r="AR349" s="390"/>
      <c r="AS349" s="390"/>
      <c r="AT349" s="390"/>
      <c r="AU349" s="390"/>
      <c r="AV349" s="390"/>
      <c r="AW349" s="390"/>
      <c r="AX349" s="390"/>
      <c r="AY349" s="390"/>
      <c r="AZ349" s="390"/>
      <c r="BA349" s="390"/>
      <c r="BB349" s="390"/>
      <c r="BC349" s="390"/>
      <c r="BD349" s="390"/>
      <c r="BE349" s="390"/>
      <c r="BF349" s="390"/>
      <c r="BG349" s="390"/>
      <c r="BH349" s="390"/>
      <c r="BI349" s="390"/>
      <c r="BJ349" s="390"/>
      <c r="BK349" s="390"/>
      <c r="BL349" s="390"/>
      <c r="BM349" s="390"/>
      <c r="BN349" s="390"/>
    </row>
  </sheetData>
  <protectedRanges>
    <protectedRange sqref="E10:E14" name="Rango1_2"/>
    <protectedRange sqref="E112:E113" name="Rango1_2_2"/>
    <protectedRange sqref="E116" name="Rango1_2_2_1_1"/>
  </protectedRanges>
  <autoFilter ref="A8:CC172" xr:uid="{00000000-0009-0000-0000-000002000000}"/>
  <mergeCells count="7">
    <mergeCell ref="B7:K7"/>
    <mergeCell ref="A1:K1"/>
    <mergeCell ref="A2:K2"/>
    <mergeCell ref="A3:K3"/>
    <mergeCell ref="A4:K4"/>
    <mergeCell ref="A5:K5"/>
    <mergeCell ref="B6:K6"/>
  </mergeCells>
  <phoneticPr fontId="40" type="noConversion"/>
  <conditionalFormatting sqref="D9:D38 D54:D172">
    <cfRule type="expression" dxfId="31" priority="5" stopIfTrue="1">
      <formula>AND(COUNTIF($D$9:$D$38, D9)+COUNTIF($D$54:$D$172, D9)&gt;1,NOT(ISBLANK(D9)))</formula>
    </cfRule>
  </conditionalFormatting>
  <conditionalFormatting sqref="D39:D53">
    <cfRule type="duplicateValues" dxfId="30" priority="1" stopIfTrue="1"/>
  </conditionalFormatting>
  <conditionalFormatting sqref="E171">
    <cfRule type="duplicateValues" dxfId="29" priority="2" stopIfTrue="1"/>
  </conditionalFormatting>
  <dataValidations count="4">
    <dataValidation type="list" allowBlank="1" showInputMessage="1" showErrorMessage="1" sqref="B72:B75 IX72:IX75 ST72:ST75 ACP72:ACP75 AML72:AML75 AWH72:AWH75 BGD72:BGD75 BPZ72:BPZ75 BZV72:BZV75 CJR72:CJR75 CTN72:CTN75 DDJ72:DDJ75 DNF72:DNF75 DXB72:DXB75 EGX72:EGX75 EQT72:EQT75 FAP72:FAP75 FKL72:FKL75 FUH72:FUH75 GED72:GED75 GNZ72:GNZ75 GXV72:GXV75 HHR72:HHR75 HRN72:HRN75 IBJ72:IBJ75 ILF72:ILF75 IVB72:IVB75 JEX72:JEX75 JOT72:JOT75 JYP72:JYP75 KIL72:KIL75 KSH72:KSH75 LCD72:LCD75 LLZ72:LLZ75 LVV72:LVV75 MFR72:MFR75 MPN72:MPN75 MZJ72:MZJ75 NJF72:NJF75 NTB72:NTB75 OCX72:OCX75 OMT72:OMT75 OWP72:OWP75 PGL72:PGL75 PQH72:PQH75 QAD72:QAD75 QJZ72:QJZ75 QTV72:QTV75 RDR72:RDR75 RNN72:RNN75 RXJ72:RXJ75 SHF72:SHF75 SRB72:SRB75 TAX72:TAX75 TKT72:TKT75 TUP72:TUP75 UEL72:UEL75 UOH72:UOH75 UYD72:UYD75 VHZ72:VHZ75 VRV72:VRV75 WBR72:WBR75 WLN72:WLN75 WVJ72:WVJ75 B65569:B65570 IX65569:IX65570 ST65569:ST65570 ACP65569:ACP65570 AML65569:AML65570 AWH65569:AWH65570 BGD65569:BGD65570 BPZ65569:BPZ65570 BZV65569:BZV65570 CJR65569:CJR65570 CTN65569:CTN65570 DDJ65569:DDJ65570 DNF65569:DNF65570 DXB65569:DXB65570 EGX65569:EGX65570 EQT65569:EQT65570 FAP65569:FAP65570 FKL65569:FKL65570 FUH65569:FUH65570 GED65569:GED65570 GNZ65569:GNZ65570 GXV65569:GXV65570 HHR65569:HHR65570 HRN65569:HRN65570 IBJ65569:IBJ65570 ILF65569:ILF65570 IVB65569:IVB65570 JEX65569:JEX65570 JOT65569:JOT65570 JYP65569:JYP65570 KIL65569:KIL65570 KSH65569:KSH65570 LCD65569:LCD65570 LLZ65569:LLZ65570 LVV65569:LVV65570 MFR65569:MFR65570 MPN65569:MPN65570 MZJ65569:MZJ65570 NJF65569:NJF65570 NTB65569:NTB65570 OCX65569:OCX65570 OMT65569:OMT65570 OWP65569:OWP65570 PGL65569:PGL65570 PQH65569:PQH65570 QAD65569:QAD65570 QJZ65569:QJZ65570 QTV65569:QTV65570 RDR65569:RDR65570 RNN65569:RNN65570 RXJ65569:RXJ65570 SHF65569:SHF65570 SRB65569:SRB65570 TAX65569:TAX65570 TKT65569:TKT65570 TUP65569:TUP65570 UEL65569:UEL65570 UOH65569:UOH65570 UYD65569:UYD65570 VHZ65569:VHZ65570 VRV65569:VRV65570 WBR65569:WBR65570 WLN65569:WLN65570 WVJ65569:WVJ65570 B131105:B131106 IX131105:IX131106 ST131105:ST131106 ACP131105:ACP131106 AML131105:AML131106 AWH131105:AWH131106 BGD131105:BGD131106 BPZ131105:BPZ131106 BZV131105:BZV131106 CJR131105:CJR131106 CTN131105:CTN131106 DDJ131105:DDJ131106 DNF131105:DNF131106 DXB131105:DXB131106 EGX131105:EGX131106 EQT131105:EQT131106 FAP131105:FAP131106 FKL131105:FKL131106 FUH131105:FUH131106 GED131105:GED131106 GNZ131105:GNZ131106 GXV131105:GXV131106 HHR131105:HHR131106 HRN131105:HRN131106 IBJ131105:IBJ131106 ILF131105:ILF131106 IVB131105:IVB131106 JEX131105:JEX131106 JOT131105:JOT131106 JYP131105:JYP131106 KIL131105:KIL131106 KSH131105:KSH131106 LCD131105:LCD131106 LLZ131105:LLZ131106 LVV131105:LVV131106 MFR131105:MFR131106 MPN131105:MPN131106 MZJ131105:MZJ131106 NJF131105:NJF131106 NTB131105:NTB131106 OCX131105:OCX131106 OMT131105:OMT131106 OWP131105:OWP131106 PGL131105:PGL131106 PQH131105:PQH131106 QAD131105:QAD131106 QJZ131105:QJZ131106 QTV131105:QTV131106 RDR131105:RDR131106 RNN131105:RNN131106 RXJ131105:RXJ131106 SHF131105:SHF131106 SRB131105:SRB131106 TAX131105:TAX131106 TKT131105:TKT131106 TUP131105:TUP131106 UEL131105:UEL131106 UOH131105:UOH131106 UYD131105:UYD131106 VHZ131105:VHZ131106 VRV131105:VRV131106 WBR131105:WBR131106 WLN131105:WLN131106 WVJ131105:WVJ131106 B196641:B196642 IX196641:IX196642 ST196641:ST196642 ACP196641:ACP196642 AML196641:AML196642 AWH196641:AWH196642 BGD196641:BGD196642 BPZ196641:BPZ196642 BZV196641:BZV196642 CJR196641:CJR196642 CTN196641:CTN196642 DDJ196641:DDJ196642 DNF196641:DNF196642 DXB196641:DXB196642 EGX196641:EGX196642 EQT196641:EQT196642 FAP196641:FAP196642 FKL196641:FKL196642 FUH196641:FUH196642 GED196641:GED196642 GNZ196641:GNZ196642 GXV196641:GXV196642 HHR196641:HHR196642 HRN196641:HRN196642 IBJ196641:IBJ196642 ILF196641:ILF196642 IVB196641:IVB196642 JEX196641:JEX196642 JOT196641:JOT196642 JYP196641:JYP196642 KIL196641:KIL196642 KSH196641:KSH196642 LCD196641:LCD196642 LLZ196641:LLZ196642 LVV196641:LVV196642 MFR196641:MFR196642 MPN196641:MPN196642 MZJ196641:MZJ196642 NJF196641:NJF196642 NTB196641:NTB196642 OCX196641:OCX196642 OMT196641:OMT196642 OWP196641:OWP196642 PGL196641:PGL196642 PQH196641:PQH196642 QAD196641:QAD196642 QJZ196641:QJZ196642 QTV196641:QTV196642 RDR196641:RDR196642 RNN196641:RNN196642 RXJ196641:RXJ196642 SHF196641:SHF196642 SRB196641:SRB196642 TAX196641:TAX196642 TKT196641:TKT196642 TUP196641:TUP196642 UEL196641:UEL196642 UOH196641:UOH196642 UYD196641:UYD196642 VHZ196641:VHZ196642 VRV196641:VRV196642 WBR196641:WBR196642 WLN196641:WLN196642 WVJ196641:WVJ196642 B262177:B262178 IX262177:IX262178 ST262177:ST262178 ACP262177:ACP262178 AML262177:AML262178 AWH262177:AWH262178 BGD262177:BGD262178 BPZ262177:BPZ262178 BZV262177:BZV262178 CJR262177:CJR262178 CTN262177:CTN262178 DDJ262177:DDJ262178 DNF262177:DNF262178 DXB262177:DXB262178 EGX262177:EGX262178 EQT262177:EQT262178 FAP262177:FAP262178 FKL262177:FKL262178 FUH262177:FUH262178 GED262177:GED262178 GNZ262177:GNZ262178 GXV262177:GXV262178 HHR262177:HHR262178 HRN262177:HRN262178 IBJ262177:IBJ262178 ILF262177:ILF262178 IVB262177:IVB262178 JEX262177:JEX262178 JOT262177:JOT262178 JYP262177:JYP262178 KIL262177:KIL262178 KSH262177:KSH262178 LCD262177:LCD262178 LLZ262177:LLZ262178 LVV262177:LVV262178 MFR262177:MFR262178 MPN262177:MPN262178 MZJ262177:MZJ262178 NJF262177:NJF262178 NTB262177:NTB262178 OCX262177:OCX262178 OMT262177:OMT262178 OWP262177:OWP262178 PGL262177:PGL262178 PQH262177:PQH262178 QAD262177:QAD262178 QJZ262177:QJZ262178 QTV262177:QTV262178 RDR262177:RDR262178 RNN262177:RNN262178 RXJ262177:RXJ262178 SHF262177:SHF262178 SRB262177:SRB262178 TAX262177:TAX262178 TKT262177:TKT262178 TUP262177:TUP262178 UEL262177:UEL262178 UOH262177:UOH262178 UYD262177:UYD262178 VHZ262177:VHZ262178 VRV262177:VRV262178 WBR262177:WBR262178 WLN262177:WLN262178 WVJ262177:WVJ262178 B327713:B327714 IX327713:IX327714 ST327713:ST327714 ACP327713:ACP327714 AML327713:AML327714 AWH327713:AWH327714 BGD327713:BGD327714 BPZ327713:BPZ327714 BZV327713:BZV327714 CJR327713:CJR327714 CTN327713:CTN327714 DDJ327713:DDJ327714 DNF327713:DNF327714 DXB327713:DXB327714 EGX327713:EGX327714 EQT327713:EQT327714 FAP327713:FAP327714 FKL327713:FKL327714 FUH327713:FUH327714 GED327713:GED327714 GNZ327713:GNZ327714 GXV327713:GXV327714 HHR327713:HHR327714 HRN327713:HRN327714 IBJ327713:IBJ327714 ILF327713:ILF327714 IVB327713:IVB327714 JEX327713:JEX327714 JOT327713:JOT327714 JYP327713:JYP327714 KIL327713:KIL327714 KSH327713:KSH327714 LCD327713:LCD327714 LLZ327713:LLZ327714 LVV327713:LVV327714 MFR327713:MFR327714 MPN327713:MPN327714 MZJ327713:MZJ327714 NJF327713:NJF327714 NTB327713:NTB327714 OCX327713:OCX327714 OMT327713:OMT327714 OWP327713:OWP327714 PGL327713:PGL327714 PQH327713:PQH327714 QAD327713:QAD327714 QJZ327713:QJZ327714 QTV327713:QTV327714 RDR327713:RDR327714 RNN327713:RNN327714 RXJ327713:RXJ327714 SHF327713:SHF327714 SRB327713:SRB327714 TAX327713:TAX327714 TKT327713:TKT327714 TUP327713:TUP327714 UEL327713:UEL327714 UOH327713:UOH327714 UYD327713:UYD327714 VHZ327713:VHZ327714 VRV327713:VRV327714 WBR327713:WBR327714 WLN327713:WLN327714 WVJ327713:WVJ327714 B393249:B393250 IX393249:IX393250 ST393249:ST393250 ACP393249:ACP393250 AML393249:AML393250 AWH393249:AWH393250 BGD393249:BGD393250 BPZ393249:BPZ393250 BZV393249:BZV393250 CJR393249:CJR393250 CTN393249:CTN393250 DDJ393249:DDJ393250 DNF393249:DNF393250 DXB393249:DXB393250 EGX393249:EGX393250 EQT393249:EQT393250 FAP393249:FAP393250 FKL393249:FKL393250 FUH393249:FUH393250 GED393249:GED393250 GNZ393249:GNZ393250 GXV393249:GXV393250 HHR393249:HHR393250 HRN393249:HRN393250 IBJ393249:IBJ393250 ILF393249:ILF393250 IVB393249:IVB393250 JEX393249:JEX393250 JOT393249:JOT393250 JYP393249:JYP393250 KIL393249:KIL393250 KSH393249:KSH393250 LCD393249:LCD393250 LLZ393249:LLZ393250 LVV393249:LVV393250 MFR393249:MFR393250 MPN393249:MPN393250 MZJ393249:MZJ393250 NJF393249:NJF393250 NTB393249:NTB393250 OCX393249:OCX393250 OMT393249:OMT393250 OWP393249:OWP393250 PGL393249:PGL393250 PQH393249:PQH393250 QAD393249:QAD393250 QJZ393249:QJZ393250 QTV393249:QTV393250 RDR393249:RDR393250 RNN393249:RNN393250 RXJ393249:RXJ393250 SHF393249:SHF393250 SRB393249:SRB393250 TAX393249:TAX393250 TKT393249:TKT393250 TUP393249:TUP393250 UEL393249:UEL393250 UOH393249:UOH393250 UYD393249:UYD393250 VHZ393249:VHZ393250 VRV393249:VRV393250 WBR393249:WBR393250 WLN393249:WLN393250 WVJ393249:WVJ393250 B458785:B458786 IX458785:IX458786 ST458785:ST458786 ACP458785:ACP458786 AML458785:AML458786 AWH458785:AWH458786 BGD458785:BGD458786 BPZ458785:BPZ458786 BZV458785:BZV458786 CJR458785:CJR458786 CTN458785:CTN458786 DDJ458785:DDJ458786 DNF458785:DNF458786 DXB458785:DXB458786 EGX458785:EGX458786 EQT458785:EQT458786 FAP458785:FAP458786 FKL458785:FKL458786 FUH458785:FUH458786 GED458785:GED458786 GNZ458785:GNZ458786 GXV458785:GXV458786 HHR458785:HHR458786 HRN458785:HRN458786 IBJ458785:IBJ458786 ILF458785:ILF458786 IVB458785:IVB458786 JEX458785:JEX458786 JOT458785:JOT458786 JYP458785:JYP458786 KIL458785:KIL458786 KSH458785:KSH458786 LCD458785:LCD458786 LLZ458785:LLZ458786 LVV458785:LVV458786 MFR458785:MFR458786 MPN458785:MPN458786 MZJ458785:MZJ458786 NJF458785:NJF458786 NTB458785:NTB458786 OCX458785:OCX458786 OMT458785:OMT458786 OWP458785:OWP458786 PGL458785:PGL458786 PQH458785:PQH458786 QAD458785:QAD458786 QJZ458785:QJZ458786 QTV458785:QTV458786 RDR458785:RDR458786 RNN458785:RNN458786 RXJ458785:RXJ458786 SHF458785:SHF458786 SRB458785:SRB458786 TAX458785:TAX458786 TKT458785:TKT458786 TUP458785:TUP458786 UEL458785:UEL458786 UOH458785:UOH458786 UYD458785:UYD458786 VHZ458785:VHZ458786 VRV458785:VRV458786 WBR458785:WBR458786 WLN458785:WLN458786 WVJ458785:WVJ458786 B524321:B524322 IX524321:IX524322 ST524321:ST524322 ACP524321:ACP524322 AML524321:AML524322 AWH524321:AWH524322 BGD524321:BGD524322 BPZ524321:BPZ524322 BZV524321:BZV524322 CJR524321:CJR524322 CTN524321:CTN524322 DDJ524321:DDJ524322 DNF524321:DNF524322 DXB524321:DXB524322 EGX524321:EGX524322 EQT524321:EQT524322 FAP524321:FAP524322 FKL524321:FKL524322 FUH524321:FUH524322 GED524321:GED524322 GNZ524321:GNZ524322 GXV524321:GXV524322 HHR524321:HHR524322 HRN524321:HRN524322 IBJ524321:IBJ524322 ILF524321:ILF524322 IVB524321:IVB524322 JEX524321:JEX524322 JOT524321:JOT524322 JYP524321:JYP524322 KIL524321:KIL524322 KSH524321:KSH524322 LCD524321:LCD524322 LLZ524321:LLZ524322 LVV524321:LVV524322 MFR524321:MFR524322 MPN524321:MPN524322 MZJ524321:MZJ524322 NJF524321:NJF524322 NTB524321:NTB524322 OCX524321:OCX524322 OMT524321:OMT524322 OWP524321:OWP524322 PGL524321:PGL524322 PQH524321:PQH524322 QAD524321:QAD524322 QJZ524321:QJZ524322 QTV524321:QTV524322 RDR524321:RDR524322 RNN524321:RNN524322 RXJ524321:RXJ524322 SHF524321:SHF524322 SRB524321:SRB524322 TAX524321:TAX524322 TKT524321:TKT524322 TUP524321:TUP524322 UEL524321:UEL524322 UOH524321:UOH524322 UYD524321:UYD524322 VHZ524321:VHZ524322 VRV524321:VRV524322 WBR524321:WBR524322 WLN524321:WLN524322 WVJ524321:WVJ524322 B589857:B589858 IX589857:IX589858 ST589857:ST589858 ACP589857:ACP589858 AML589857:AML589858 AWH589857:AWH589858 BGD589857:BGD589858 BPZ589857:BPZ589858 BZV589857:BZV589858 CJR589857:CJR589858 CTN589857:CTN589858 DDJ589857:DDJ589858 DNF589857:DNF589858 DXB589857:DXB589858 EGX589857:EGX589858 EQT589857:EQT589858 FAP589857:FAP589858 FKL589857:FKL589858 FUH589857:FUH589858 GED589857:GED589858 GNZ589857:GNZ589858 GXV589857:GXV589858 HHR589857:HHR589858 HRN589857:HRN589858 IBJ589857:IBJ589858 ILF589857:ILF589858 IVB589857:IVB589858 JEX589857:JEX589858 JOT589857:JOT589858 JYP589857:JYP589858 KIL589857:KIL589858 KSH589857:KSH589858 LCD589857:LCD589858 LLZ589857:LLZ589858 LVV589857:LVV589858 MFR589857:MFR589858 MPN589857:MPN589858 MZJ589857:MZJ589858 NJF589857:NJF589858 NTB589857:NTB589858 OCX589857:OCX589858 OMT589857:OMT589858 OWP589857:OWP589858 PGL589857:PGL589858 PQH589857:PQH589858 QAD589857:QAD589858 QJZ589857:QJZ589858 QTV589857:QTV589858 RDR589857:RDR589858 RNN589857:RNN589858 RXJ589857:RXJ589858 SHF589857:SHF589858 SRB589857:SRB589858 TAX589857:TAX589858 TKT589857:TKT589858 TUP589857:TUP589858 UEL589857:UEL589858 UOH589857:UOH589858 UYD589857:UYD589858 VHZ589857:VHZ589858 VRV589857:VRV589858 WBR589857:WBR589858 WLN589857:WLN589858 WVJ589857:WVJ589858 B655393:B655394 IX655393:IX655394 ST655393:ST655394 ACP655393:ACP655394 AML655393:AML655394 AWH655393:AWH655394 BGD655393:BGD655394 BPZ655393:BPZ655394 BZV655393:BZV655394 CJR655393:CJR655394 CTN655393:CTN655394 DDJ655393:DDJ655394 DNF655393:DNF655394 DXB655393:DXB655394 EGX655393:EGX655394 EQT655393:EQT655394 FAP655393:FAP655394 FKL655393:FKL655394 FUH655393:FUH655394 GED655393:GED655394 GNZ655393:GNZ655394 GXV655393:GXV655394 HHR655393:HHR655394 HRN655393:HRN655394 IBJ655393:IBJ655394 ILF655393:ILF655394 IVB655393:IVB655394 JEX655393:JEX655394 JOT655393:JOT655394 JYP655393:JYP655394 KIL655393:KIL655394 KSH655393:KSH655394 LCD655393:LCD655394 LLZ655393:LLZ655394 LVV655393:LVV655394 MFR655393:MFR655394 MPN655393:MPN655394 MZJ655393:MZJ655394 NJF655393:NJF655394 NTB655393:NTB655394 OCX655393:OCX655394 OMT655393:OMT655394 OWP655393:OWP655394 PGL655393:PGL655394 PQH655393:PQH655394 QAD655393:QAD655394 QJZ655393:QJZ655394 QTV655393:QTV655394 RDR655393:RDR655394 RNN655393:RNN655394 RXJ655393:RXJ655394 SHF655393:SHF655394 SRB655393:SRB655394 TAX655393:TAX655394 TKT655393:TKT655394 TUP655393:TUP655394 UEL655393:UEL655394 UOH655393:UOH655394 UYD655393:UYD655394 VHZ655393:VHZ655394 VRV655393:VRV655394 WBR655393:WBR655394 WLN655393:WLN655394 WVJ655393:WVJ655394 B720929:B720930 IX720929:IX720930 ST720929:ST720930 ACP720929:ACP720930 AML720929:AML720930 AWH720929:AWH720930 BGD720929:BGD720930 BPZ720929:BPZ720930 BZV720929:BZV720930 CJR720929:CJR720930 CTN720929:CTN720930 DDJ720929:DDJ720930 DNF720929:DNF720930 DXB720929:DXB720930 EGX720929:EGX720930 EQT720929:EQT720930 FAP720929:FAP720930 FKL720929:FKL720930 FUH720929:FUH720930 GED720929:GED720930 GNZ720929:GNZ720930 GXV720929:GXV720930 HHR720929:HHR720930 HRN720929:HRN720930 IBJ720929:IBJ720930 ILF720929:ILF720930 IVB720929:IVB720930 JEX720929:JEX720930 JOT720929:JOT720930 JYP720929:JYP720930 KIL720929:KIL720930 KSH720929:KSH720930 LCD720929:LCD720930 LLZ720929:LLZ720930 LVV720929:LVV720930 MFR720929:MFR720930 MPN720929:MPN720930 MZJ720929:MZJ720930 NJF720929:NJF720930 NTB720929:NTB720930 OCX720929:OCX720930 OMT720929:OMT720930 OWP720929:OWP720930 PGL720929:PGL720930 PQH720929:PQH720930 QAD720929:QAD720930 QJZ720929:QJZ720930 QTV720929:QTV720930 RDR720929:RDR720930 RNN720929:RNN720930 RXJ720929:RXJ720930 SHF720929:SHF720930 SRB720929:SRB720930 TAX720929:TAX720930 TKT720929:TKT720930 TUP720929:TUP720930 UEL720929:UEL720930 UOH720929:UOH720930 UYD720929:UYD720930 VHZ720929:VHZ720930 VRV720929:VRV720930 WBR720929:WBR720930 WLN720929:WLN720930 WVJ720929:WVJ720930 B786465:B786466 IX786465:IX786466 ST786465:ST786466 ACP786465:ACP786466 AML786465:AML786466 AWH786465:AWH786466 BGD786465:BGD786466 BPZ786465:BPZ786466 BZV786465:BZV786466 CJR786465:CJR786466 CTN786465:CTN786466 DDJ786465:DDJ786466 DNF786465:DNF786466 DXB786465:DXB786466 EGX786465:EGX786466 EQT786465:EQT786466 FAP786465:FAP786466 FKL786465:FKL786466 FUH786465:FUH786466 GED786465:GED786466 GNZ786465:GNZ786466 GXV786465:GXV786466 HHR786465:HHR786466 HRN786465:HRN786466 IBJ786465:IBJ786466 ILF786465:ILF786466 IVB786465:IVB786466 JEX786465:JEX786466 JOT786465:JOT786466 JYP786465:JYP786466 KIL786465:KIL786466 KSH786465:KSH786466 LCD786465:LCD786466 LLZ786465:LLZ786466 LVV786465:LVV786466 MFR786465:MFR786466 MPN786465:MPN786466 MZJ786465:MZJ786466 NJF786465:NJF786466 NTB786465:NTB786466 OCX786465:OCX786466 OMT786465:OMT786466 OWP786465:OWP786466 PGL786465:PGL786466 PQH786465:PQH786466 QAD786465:QAD786466 QJZ786465:QJZ786466 QTV786465:QTV786466 RDR786465:RDR786466 RNN786465:RNN786466 RXJ786465:RXJ786466 SHF786465:SHF786466 SRB786465:SRB786466 TAX786465:TAX786466 TKT786465:TKT786466 TUP786465:TUP786466 UEL786465:UEL786466 UOH786465:UOH786466 UYD786465:UYD786466 VHZ786465:VHZ786466 VRV786465:VRV786466 WBR786465:WBR786466 WLN786465:WLN786466 WVJ786465:WVJ786466 B852001:B852002 IX852001:IX852002 ST852001:ST852002 ACP852001:ACP852002 AML852001:AML852002 AWH852001:AWH852002 BGD852001:BGD852002 BPZ852001:BPZ852002 BZV852001:BZV852002 CJR852001:CJR852002 CTN852001:CTN852002 DDJ852001:DDJ852002 DNF852001:DNF852002 DXB852001:DXB852002 EGX852001:EGX852002 EQT852001:EQT852002 FAP852001:FAP852002 FKL852001:FKL852002 FUH852001:FUH852002 GED852001:GED852002 GNZ852001:GNZ852002 GXV852001:GXV852002 HHR852001:HHR852002 HRN852001:HRN852002 IBJ852001:IBJ852002 ILF852001:ILF852002 IVB852001:IVB852002 JEX852001:JEX852002 JOT852001:JOT852002 JYP852001:JYP852002 KIL852001:KIL852002 KSH852001:KSH852002 LCD852001:LCD852002 LLZ852001:LLZ852002 LVV852001:LVV852002 MFR852001:MFR852002 MPN852001:MPN852002 MZJ852001:MZJ852002 NJF852001:NJF852002 NTB852001:NTB852002 OCX852001:OCX852002 OMT852001:OMT852002 OWP852001:OWP852002 PGL852001:PGL852002 PQH852001:PQH852002 QAD852001:QAD852002 QJZ852001:QJZ852002 QTV852001:QTV852002 RDR852001:RDR852002 RNN852001:RNN852002 RXJ852001:RXJ852002 SHF852001:SHF852002 SRB852001:SRB852002 TAX852001:TAX852002 TKT852001:TKT852002 TUP852001:TUP852002 UEL852001:UEL852002 UOH852001:UOH852002 UYD852001:UYD852002 VHZ852001:VHZ852002 VRV852001:VRV852002 WBR852001:WBR852002 WLN852001:WLN852002 WVJ852001:WVJ852002 B917537:B917538 IX917537:IX917538 ST917537:ST917538 ACP917537:ACP917538 AML917537:AML917538 AWH917537:AWH917538 BGD917537:BGD917538 BPZ917537:BPZ917538 BZV917537:BZV917538 CJR917537:CJR917538 CTN917537:CTN917538 DDJ917537:DDJ917538 DNF917537:DNF917538 DXB917537:DXB917538 EGX917537:EGX917538 EQT917537:EQT917538 FAP917537:FAP917538 FKL917537:FKL917538 FUH917537:FUH917538 GED917537:GED917538 GNZ917537:GNZ917538 GXV917537:GXV917538 HHR917537:HHR917538 HRN917537:HRN917538 IBJ917537:IBJ917538 ILF917537:ILF917538 IVB917537:IVB917538 JEX917537:JEX917538 JOT917537:JOT917538 JYP917537:JYP917538 KIL917537:KIL917538 KSH917537:KSH917538 LCD917537:LCD917538 LLZ917537:LLZ917538 LVV917537:LVV917538 MFR917537:MFR917538 MPN917537:MPN917538 MZJ917537:MZJ917538 NJF917537:NJF917538 NTB917537:NTB917538 OCX917537:OCX917538 OMT917537:OMT917538 OWP917537:OWP917538 PGL917537:PGL917538 PQH917537:PQH917538 QAD917537:QAD917538 QJZ917537:QJZ917538 QTV917537:QTV917538 RDR917537:RDR917538 RNN917537:RNN917538 RXJ917537:RXJ917538 SHF917537:SHF917538 SRB917537:SRB917538 TAX917537:TAX917538 TKT917537:TKT917538 TUP917537:TUP917538 UEL917537:UEL917538 UOH917537:UOH917538 UYD917537:UYD917538 VHZ917537:VHZ917538 VRV917537:VRV917538 WBR917537:WBR917538 WLN917537:WLN917538 WVJ917537:WVJ917538 B983073:B983074 IX983073:IX983074 ST983073:ST983074 ACP983073:ACP983074 AML983073:AML983074 AWH983073:AWH983074 BGD983073:BGD983074 BPZ983073:BPZ983074 BZV983073:BZV983074 CJR983073:CJR983074 CTN983073:CTN983074 DDJ983073:DDJ983074 DNF983073:DNF983074 DXB983073:DXB983074 EGX983073:EGX983074 EQT983073:EQT983074 FAP983073:FAP983074 FKL983073:FKL983074 FUH983073:FUH983074 GED983073:GED983074 GNZ983073:GNZ983074 GXV983073:GXV983074 HHR983073:HHR983074 HRN983073:HRN983074 IBJ983073:IBJ983074 ILF983073:ILF983074 IVB983073:IVB983074 JEX983073:JEX983074 JOT983073:JOT983074 JYP983073:JYP983074 KIL983073:KIL983074 KSH983073:KSH983074 LCD983073:LCD983074 LLZ983073:LLZ983074 LVV983073:LVV983074 MFR983073:MFR983074 MPN983073:MPN983074 MZJ983073:MZJ983074 NJF983073:NJF983074 NTB983073:NTB983074 OCX983073:OCX983074 OMT983073:OMT983074 OWP983073:OWP983074 PGL983073:PGL983074 PQH983073:PQH983074 QAD983073:QAD983074 QJZ983073:QJZ983074 QTV983073:QTV983074 RDR983073:RDR983074 RNN983073:RNN983074 RXJ983073:RXJ983074 SHF983073:SHF983074 SRB983073:SRB983074 TAX983073:TAX983074 TKT983073:TKT983074 TUP983073:TUP983074 UEL983073:UEL983074 UOH983073:UOH983074 UYD983073:UYD983074 VHZ983073:VHZ983074 VRV983073:VRV983074 WBR983073:WBR983074 WLN983073:WLN983074 WVJ983073:WVJ983074 WVK983024:WVK983179 C65520:C65675 IY65520:IY65675 SU65520:SU65675 ACQ65520:ACQ65675 AMM65520:AMM65675 AWI65520:AWI65675 BGE65520:BGE65675 BQA65520:BQA65675 BZW65520:BZW65675 CJS65520:CJS65675 CTO65520:CTO65675 DDK65520:DDK65675 DNG65520:DNG65675 DXC65520:DXC65675 EGY65520:EGY65675 EQU65520:EQU65675 FAQ65520:FAQ65675 FKM65520:FKM65675 FUI65520:FUI65675 GEE65520:GEE65675 GOA65520:GOA65675 GXW65520:GXW65675 HHS65520:HHS65675 HRO65520:HRO65675 IBK65520:IBK65675 ILG65520:ILG65675 IVC65520:IVC65675 JEY65520:JEY65675 JOU65520:JOU65675 JYQ65520:JYQ65675 KIM65520:KIM65675 KSI65520:KSI65675 LCE65520:LCE65675 LMA65520:LMA65675 LVW65520:LVW65675 MFS65520:MFS65675 MPO65520:MPO65675 MZK65520:MZK65675 NJG65520:NJG65675 NTC65520:NTC65675 OCY65520:OCY65675 OMU65520:OMU65675 OWQ65520:OWQ65675 PGM65520:PGM65675 PQI65520:PQI65675 QAE65520:QAE65675 QKA65520:QKA65675 QTW65520:QTW65675 RDS65520:RDS65675 RNO65520:RNO65675 RXK65520:RXK65675 SHG65520:SHG65675 SRC65520:SRC65675 TAY65520:TAY65675 TKU65520:TKU65675 TUQ65520:TUQ65675 UEM65520:UEM65675 UOI65520:UOI65675 UYE65520:UYE65675 VIA65520:VIA65675 VRW65520:VRW65675 WBS65520:WBS65675 WLO65520:WLO65675 WVK65520:WVK65675 C131056:C131211 IY131056:IY131211 SU131056:SU131211 ACQ131056:ACQ131211 AMM131056:AMM131211 AWI131056:AWI131211 BGE131056:BGE131211 BQA131056:BQA131211 BZW131056:BZW131211 CJS131056:CJS131211 CTO131056:CTO131211 DDK131056:DDK131211 DNG131056:DNG131211 DXC131056:DXC131211 EGY131056:EGY131211 EQU131056:EQU131211 FAQ131056:FAQ131211 FKM131056:FKM131211 FUI131056:FUI131211 GEE131056:GEE131211 GOA131056:GOA131211 GXW131056:GXW131211 HHS131056:HHS131211 HRO131056:HRO131211 IBK131056:IBK131211 ILG131056:ILG131211 IVC131056:IVC131211 JEY131056:JEY131211 JOU131056:JOU131211 JYQ131056:JYQ131211 KIM131056:KIM131211 KSI131056:KSI131211 LCE131056:LCE131211 LMA131056:LMA131211 LVW131056:LVW131211 MFS131056:MFS131211 MPO131056:MPO131211 MZK131056:MZK131211 NJG131056:NJG131211 NTC131056:NTC131211 OCY131056:OCY131211 OMU131056:OMU131211 OWQ131056:OWQ131211 PGM131056:PGM131211 PQI131056:PQI131211 QAE131056:QAE131211 QKA131056:QKA131211 QTW131056:QTW131211 RDS131056:RDS131211 RNO131056:RNO131211 RXK131056:RXK131211 SHG131056:SHG131211 SRC131056:SRC131211 TAY131056:TAY131211 TKU131056:TKU131211 TUQ131056:TUQ131211 UEM131056:UEM131211 UOI131056:UOI131211 UYE131056:UYE131211 VIA131056:VIA131211 VRW131056:VRW131211 WBS131056:WBS131211 WLO131056:WLO131211 WVK131056:WVK131211 C196592:C196747 IY196592:IY196747 SU196592:SU196747 ACQ196592:ACQ196747 AMM196592:AMM196747 AWI196592:AWI196747 BGE196592:BGE196747 BQA196592:BQA196747 BZW196592:BZW196747 CJS196592:CJS196747 CTO196592:CTO196747 DDK196592:DDK196747 DNG196592:DNG196747 DXC196592:DXC196747 EGY196592:EGY196747 EQU196592:EQU196747 FAQ196592:FAQ196747 FKM196592:FKM196747 FUI196592:FUI196747 GEE196592:GEE196747 GOA196592:GOA196747 GXW196592:GXW196747 HHS196592:HHS196747 HRO196592:HRO196747 IBK196592:IBK196747 ILG196592:ILG196747 IVC196592:IVC196747 JEY196592:JEY196747 JOU196592:JOU196747 JYQ196592:JYQ196747 KIM196592:KIM196747 KSI196592:KSI196747 LCE196592:LCE196747 LMA196592:LMA196747 LVW196592:LVW196747 MFS196592:MFS196747 MPO196592:MPO196747 MZK196592:MZK196747 NJG196592:NJG196747 NTC196592:NTC196747 OCY196592:OCY196747 OMU196592:OMU196747 OWQ196592:OWQ196747 PGM196592:PGM196747 PQI196592:PQI196747 QAE196592:QAE196747 QKA196592:QKA196747 QTW196592:QTW196747 RDS196592:RDS196747 RNO196592:RNO196747 RXK196592:RXK196747 SHG196592:SHG196747 SRC196592:SRC196747 TAY196592:TAY196747 TKU196592:TKU196747 TUQ196592:TUQ196747 UEM196592:UEM196747 UOI196592:UOI196747 UYE196592:UYE196747 VIA196592:VIA196747 VRW196592:VRW196747 WBS196592:WBS196747 WLO196592:WLO196747 WVK196592:WVK196747 C262128:C262283 IY262128:IY262283 SU262128:SU262283 ACQ262128:ACQ262283 AMM262128:AMM262283 AWI262128:AWI262283 BGE262128:BGE262283 BQA262128:BQA262283 BZW262128:BZW262283 CJS262128:CJS262283 CTO262128:CTO262283 DDK262128:DDK262283 DNG262128:DNG262283 DXC262128:DXC262283 EGY262128:EGY262283 EQU262128:EQU262283 FAQ262128:FAQ262283 FKM262128:FKM262283 FUI262128:FUI262283 GEE262128:GEE262283 GOA262128:GOA262283 GXW262128:GXW262283 HHS262128:HHS262283 HRO262128:HRO262283 IBK262128:IBK262283 ILG262128:ILG262283 IVC262128:IVC262283 JEY262128:JEY262283 JOU262128:JOU262283 JYQ262128:JYQ262283 KIM262128:KIM262283 KSI262128:KSI262283 LCE262128:LCE262283 LMA262128:LMA262283 LVW262128:LVW262283 MFS262128:MFS262283 MPO262128:MPO262283 MZK262128:MZK262283 NJG262128:NJG262283 NTC262128:NTC262283 OCY262128:OCY262283 OMU262128:OMU262283 OWQ262128:OWQ262283 PGM262128:PGM262283 PQI262128:PQI262283 QAE262128:QAE262283 QKA262128:QKA262283 QTW262128:QTW262283 RDS262128:RDS262283 RNO262128:RNO262283 RXK262128:RXK262283 SHG262128:SHG262283 SRC262128:SRC262283 TAY262128:TAY262283 TKU262128:TKU262283 TUQ262128:TUQ262283 UEM262128:UEM262283 UOI262128:UOI262283 UYE262128:UYE262283 VIA262128:VIA262283 VRW262128:VRW262283 WBS262128:WBS262283 WLO262128:WLO262283 WVK262128:WVK262283 C327664:C327819 IY327664:IY327819 SU327664:SU327819 ACQ327664:ACQ327819 AMM327664:AMM327819 AWI327664:AWI327819 BGE327664:BGE327819 BQA327664:BQA327819 BZW327664:BZW327819 CJS327664:CJS327819 CTO327664:CTO327819 DDK327664:DDK327819 DNG327664:DNG327819 DXC327664:DXC327819 EGY327664:EGY327819 EQU327664:EQU327819 FAQ327664:FAQ327819 FKM327664:FKM327819 FUI327664:FUI327819 GEE327664:GEE327819 GOA327664:GOA327819 GXW327664:GXW327819 HHS327664:HHS327819 HRO327664:HRO327819 IBK327664:IBK327819 ILG327664:ILG327819 IVC327664:IVC327819 JEY327664:JEY327819 JOU327664:JOU327819 JYQ327664:JYQ327819 KIM327664:KIM327819 KSI327664:KSI327819 LCE327664:LCE327819 LMA327664:LMA327819 LVW327664:LVW327819 MFS327664:MFS327819 MPO327664:MPO327819 MZK327664:MZK327819 NJG327664:NJG327819 NTC327664:NTC327819 OCY327664:OCY327819 OMU327664:OMU327819 OWQ327664:OWQ327819 PGM327664:PGM327819 PQI327664:PQI327819 QAE327664:QAE327819 QKA327664:QKA327819 QTW327664:QTW327819 RDS327664:RDS327819 RNO327664:RNO327819 RXK327664:RXK327819 SHG327664:SHG327819 SRC327664:SRC327819 TAY327664:TAY327819 TKU327664:TKU327819 TUQ327664:TUQ327819 UEM327664:UEM327819 UOI327664:UOI327819 UYE327664:UYE327819 VIA327664:VIA327819 VRW327664:VRW327819 WBS327664:WBS327819 WLO327664:WLO327819 WVK327664:WVK327819 C393200:C393355 IY393200:IY393355 SU393200:SU393355 ACQ393200:ACQ393355 AMM393200:AMM393355 AWI393200:AWI393355 BGE393200:BGE393355 BQA393200:BQA393355 BZW393200:BZW393355 CJS393200:CJS393355 CTO393200:CTO393355 DDK393200:DDK393355 DNG393200:DNG393355 DXC393200:DXC393355 EGY393200:EGY393355 EQU393200:EQU393355 FAQ393200:FAQ393355 FKM393200:FKM393355 FUI393200:FUI393355 GEE393200:GEE393355 GOA393200:GOA393355 GXW393200:GXW393355 HHS393200:HHS393355 HRO393200:HRO393355 IBK393200:IBK393355 ILG393200:ILG393355 IVC393200:IVC393355 JEY393200:JEY393355 JOU393200:JOU393355 JYQ393200:JYQ393355 KIM393200:KIM393355 KSI393200:KSI393355 LCE393200:LCE393355 LMA393200:LMA393355 LVW393200:LVW393355 MFS393200:MFS393355 MPO393200:MPO393355 MZK393200:MZK393355 NJG393200:NJG393355 NTC393200:NTC393355 OCY393200:OCY393355 OMU393200:OMU393355 OWQ393200:OWQ393355 PGM393200:PGM393355 PQI393200:PQI393355 QAE393200:QAE393355 QKA393200:QKA393355 QTW393200:QTW393355 RDS393200:RDS393355 RNO393200:RNO393355 RXK393200:RXK393355 SHG393200:SHG393355 SRC393200:SRC393355 TAY393200:TAY393355 TKU393200:TKU393355 TUQ393200:TUQ393355 UEM393200:UEM393355 UOI393200:UOI393355 UYE393200:UYE393355 VIA393200:VIA393355 VRW393200:VRW393355 WBS393200:WBS393355 WLO393200:WLO393355 WVK393200:WVK393355 C458736:C458891 IY458736:IY458891 SU458736:SU458891 ACQ458736:ACQ458891 AMM458736:AMM458891 AWI458736:AWI458891 BGE458736:BGE458891 BQA458736:BQA458891 BZW458736:BZW458891 CJS458736:CJS458891 CTO458736:CTO458891 DDK458736:DDK458891 DNG458736:DNG458891 DXC458736:DXC458891 EGY458736:EGY458891 EQU458736:EQU458891 FAQ458736:FAQ458891 FKM458736:FKM458891 FUI458736:FUI458891 GEE458736:GEE458891 GOA458736:GOA458891 GXW458736:GXW458891 HHS458736:HHS458891 HRO458736:HRO458891 IBK458736:IBK458891 ILG458736:ILG458891 IVC458736:IVC458891 JEY458736:JEY458891 JOU458736:JOU458891 JYQ458736:JYQ458891 KIM458736:KIM458891 KSI458736:KSI458891 LCE458736:LCE458891 LMA458736:LMA458891 LVW458736:LVW458891 MFS458736:MFS458891 MPO458736:MPO458891 MZK458736:MZK458891 NJG458736:NJG458891 NTC458736:NTC458891 OCY458736:OCY458891 OMU458736:OMU458891 OWQ458736:OWQ458891 PGM458736:PGM458891 PQI458736:PQI458891 QAE458736:QAE458891 QKA458736:QKA458891 QTW458736:QTW458891 RDS458736:RDS458891 RNO458736:RNO458891 RXK458736:RXK458891 SHG458736:SHG458891 SRC458736:SRC458891 TAY458736:TAY458891 TKU458736:TKU458891 TUQ458736:TUQ458891 UEM458736:UEM458891 UOI458736:UOI458891 UYE458736:UYE458891 VIA458736:VIA458891 VRW458736:VRW458891 WBS458736:WBS458891 WLO458736:WLO458891 WVK458736:WVK458891 C524272:C524427 IY524272:IY524427 SU524272:SU524427 ACQ524272:ACQ524427 AMM524272:AMM524427 AWI524272:AWI524427 BGE524272:BGE524427 BQA524272:BQA524427 BZW524272:BZW524427 CJS524272:CJS524427 CTO524272:CTO524427 DDK524272:DDK524427 DNG524272:DNG524427 DXC524272:DXC524427 EGY524272:EGY524427 EQU524272:EQU524427 FAQ524272:FAQ524427 FKM524272:FKM524427 FUI524272:FUI524427 GEE524272:GEE524427 GOA524272:GOA524427 GXW524272:GXW524427 HHS524272:HHS524427 HRO524272:HRO524427 IBK524272:IBK524427 ILG524272:ILG524427 IVC524272:IVC524427 JEY524272:JEY524427 JOU524272:JOU524427 JYQ524272:JYQ524427 KIM524272:KIM524427 KSI524272:KSI524427 LCE524272:LCE524427 LMA524272:LMA524427 LVW524272:LVW524427 MFS524272:MFS524427 MPO524272:MPO524427 MZK524272:MZK524427 NJG524272:NJG524427 NTC524272:NTC524427 OCY524272:OCY524427 OMU524272:OMU524427 OWQ524272:OWQ524427 PGM524272:PGM524427 PQI524272:PQI524427 QAE524272:QAE524427 QKA524272:QKA524427 QTW524272:QTW524427 RDS524272:RDS524427 RNO524272:RNO524427 RXK524272:RXK524427 SHG524272:SHG524427 SRC524272:SRC524427 TAY524272:TAY524427 TKU524272:TKU524427 TUQ524272:TUQ524427 UEM524272:UEM524427 UOI524272:UOI524427 UYE524272:UYE524427 VIA524272:VIA524427 VRW524272:VRW524427 WBS524272:WBS524427 WLO524272:WLO524427 WVK524272:WVK524427 C589808:C589963 IY589808:IY589963 SU589808:SU589963 ACQ589808:ACQ589963 AMM589808:AMM589963 AWI589808:AWI589963 BGE589808:BGE589963 BQA589808:BQA589963 BZW589808:BZW589963 CJS589808:CJS589963 CTO589808:CTO589963 DDK589808:DDK589963 DNG589808:DNG589963 DXC589808:DXC589963 EGY589808:EGY589963 EQU589808:EQU589963 FAQ589808:FAQ589963 FKM589808:FKM589963 FUI589808:FUI589963 GEE589808:GEE589963 GOA589808:GOA589963 GXW589808:GXW589963 HHS589808:HHS589963 HRO589808:HRO589963 IBK589808:IBK589963 ILG589808:ILG589963 IVC589808:IVC589963 JEY589808:JEY589963 JOU589808:JOU589963 JYQ589808:JYQ589963 KIM589808:KIM589963 KSI589808:KSI589963 LCE589808:LCE589963 LMA589808:LMA589963 LVW589808:LVW589963 MFS589808:MFS589963 MPO589808:MPO589963 MZK589808:MZK589963 NJG589808:NJG589963 NTC589808:NTC589963 OCY589808:OCY589963 OMU589808:OMU589963 OWQ589808:OWQ589963 PGM589808:PGM589963 PQI589808:PQI589963 QAE589808:QAE589963 QKA589808:QKA589963 QTW589808:QTW589963 RDS589808:RDS589963 RNO589808:RNO589963 RXK589808:RXK589963 SHG589808:SHG589963 SRC589808:SRC589963 TAY589808:TAY589963 TKU589808:TKU589963 TUQ589808:TUQ589963 UEM589808:UEM589963 UOI589808:UOI589963 UYE589808:UYE589963 VIA589808:VIA589963 VRW589808:VRW589963 WBS589808:WBS589963 WLO589808:WLO589963 WVK589808:WVK589963 C655344:C655499 IY655344:IY655499 SU655344:SU655499 ACQ655344:ACQ655499 AMM655344:AMM655499 AWI655344:AWI655499 BGE655344:BGE655499 BQA655344:BQA655499 BZW655344:BZW655499 CJS655344:CJS655499 CTO655344:CTO655499 DDK655344:DDK655499 DNG655344:DNG655499 DXC655344:DXC655499 EGY655344:EGY655499 EQU655344:EQU655499 FAQ655344:FAQ655499 FKM655344:FKM655499 FUI655344:FUI655499 GEE655344:GEE655499 GOA655344:GOA655499 GXW655344:GXW655499 HHS655344:HHS655499 HRO655344:HRO655499 IBK655344:IBK655499 ILG655344:ILG655499 IVC655344:IVC655499 JEY655344:JEY655499 JOU655344:JOU655499 JYQ655344:JYQ655499 KIM655344:KIM655499 KSI655344:KSI655499 LCE655344:LCE655499 LMA655344:LMA655499 LVW655344:LVW655499 MFS655344:MFS655499 MPO655344:MPO655499 MZK655344:MZK655499 NJG655344:NJG655499 NTC655344:NTC655499 OCY655344:OCY655499 OMU655344:OMU655499 OWQ655344:OWQ655499 PGM655344:PGM655499 PQI655344:PQI655499 QAE655344:QAE655499 QKA655344:QKA655499 QTW655344:QTW655499 RDS655344:RDS655499 RNO655344:RNO655499 RXK655344:RXK655499 SHG655344:SHG655499 SRC655344:SRC655499 TAY655344:TAY655499 TKU655344:TKU655499 TUQ655344:TUQ655499 UEM655344:UEM655499 UOI655344:UOI655499 UYE655344:UYE655499 VIA655344:VIA655499 VRW655344:VRW655499 WBS655344:WBS655499 WLO655344:WLO655499 WVK655344:WVK655499 C720880:C721035 IY720880:IY721035 SU720880:SU721035 ACQ720880:ACQ721035 AMM720880:AMM721035 AWI720880:AWI721035 BGE720880:BGE721035 BQA720880:BQA721035 BZW720880:BZW721035 CJS720880:CJS721035 CTO720880:CTO721035 DDK720880:DDK721035 DNG720880:DNG721035 DXC720880:DXC721035 EGY720880:EGY721035 EQU720880:EQU721035 FAQ720880:FAQ721035 FKM720880:FKM721035 FUI720880:FUI721035 GEE720880:GEE721035 GOA720880:GOA721035 GXW720880:GXW721035 HHS720880:HHS721035 HRO720880:HRO721035 IBK720880:IBK721035 ILG720880:ILG721035 IVC720880:IVC721035 JEY720880:JEY721035 JOU720880:JOU721035 JYQ720880:JYQ721035 KIM720880:KIM721035 KSI720880:KSI721035 LCE720880:LCE721035 LMA720880:LMA721035 LVW720880:LVW721035 MFS720880:MFS721035 MPO720880:MPO721035 MZK720880:MZK721035 NJG720880:NJG721035 NTC720880:NTC721035 OCY720880:OCY721035 OMU720880:OMU721035 OWQ720880:OWQ721035 PGM720880:PGM721035 PQI720880:PQI721035 QAE720880:QAE721035 QKA720880:QKA721035 QTW720880:QTW721035 RDS720880:RDS721035 RNO720880:RNO721035 RXK720880:RXK721035 SHG720880:SHG721035 SRC720880:SRC721035 TAY720880:TAY721035 TKU720880:TKU721035 TUQ720880:TUQ721035 UEM720880:UEM721035 UOI720880:UOI721035 UYE720880:UYE721035 VIA720880:VIA721035 VRW720880:VRW721035 WBS720880:WBS721035 WLO720880:WLO721035 WVK720880:WVK721035 C786416:C786571 IY786416:IY786571 SU786416:SU786571 ACQ786416:ACQ786571 AMM786416:AMM786571 AWI786416:AWI786571 BGE786416:BGE786571 BQA786416:BQA786571 BZW786416:BZW786571 CJS786416:CJS786571 CTO786416:CTO786571 DDK786416:DDK786571 DNG786416:DNG786571 DXC786416:DXC786571 EGY786416:EGY786571 EQU786416:EQU786571 FAQ786416:FAQ786571 FKM786416:FKM786571 FUI786416:FUI786571 GEE786416:GEE786571 GOA786416:GOA786571 GXW786416:GXW786571 HHS786416:HHS786571 HRO786416:HRO786571 IBK786416:IBK786571 ILG786416:ILG786571 IVC786416:IVC786571 JEY786416:JEY786571 JOU786416:JOU786571 JYQ786416:JYQ786571 KIM786416:KIM786571 KSI786416:KSI786571 LCE786416:LCE786571 LMA786416:LMA786571 LVW786416:LVW786571 MFS786416:MFS786571 MPO786416:MPO786571 MZK786416:MZK786571 NJG786416:NJG786571 NTC786416:NTC786571 OCY786416:OCY786571 OMU786416:OMU786571 OWQ786416:OWQ786571 PGM786416:PGM786571 PQI786416:PQI786571 QAE786416:QAE786571 QKA786416:QKA786571 QTW786416:QTW786571 RDS786416:RDS786571 RNO786416:RNO786571 RXK786416:RXK786571 SHG786416:SHG786571 SRC786416:SRC786571 TAY786416:TAY786571 TKU786416:TKU786571 TUQ786416:TUQ786571 UEM786416:UEM786571 UOI786416:UOI786571 UYE786416:UYE786571 VIA786416:VIA786571 VRW786416:VRW786571 WBS786416:WBS786571 WLO786416:WLO786571 WVK786416:WVK786571 C851952:C852107 IY851952:IY852107 SU851952:SU852107 ACQ851952:ACQ852107 AMM851952:AMM852107 AWI851952:AWI852107 BGE851952:BGE852107 BQA851952:BQA852107 BZW851952:BZW852107 CJS851952:CJS852107 CTO851952:CTO852107 DDK851952:DDK852107 DNG851952:DNG852107 DXC851952:DXC852107 EGY851952:EGY852107 EQU851952:EQU852107 FAQ851952:FAQ852107 FKM851952:FKM852107 FUI851952:FUI852107 GEE851952:GEE852107 GOA851952:GOA852107 GXW851952:GXW852107 HHS851952:HHS852107 HRO851952:HRO852107 IBK851952:IBK852107 ILG851952:ILG852107 IVC851952:IVC852107 JEY851952:JEY852107 JOU851952:JOU852107 JYQ851952:JYQ852107 KIM851952:KIM852107 KSI851952:KSI852107 LCE851952:LCE852107 LMA851952:LMA852107 LVW851952:LVW852107 MFS851952:MFS852107 MPO851952:MPO852107 MZK851952:MZK852107 NJG851952:NJG852107 NTC851952:NTC852107 OCY851952:OCY852107 OMU851952:OMU852107 OWQ851952:OWQ852107 PGM851952:PGM852107 PQI851952:PQI852107 QAE851952:QAE852107 QKA851952:QKA852107 QTW851952:QTW852107 RDS851952:RDS852107 RNO851952:RNO852107 RXK851952:RXK852107 SHG851952:SHG852107 SRC851952:SRC852107 TAY851952:TAY852107 TKU851952:TKU852107 TUQ851952:TUQ852107 UEM851952:UEM852107 UOI851952:UOI852107 UYE851952:UYE852107 VIA851952:VIA852107 VRW851952:VRW852107 WBS851952:WBS852107 WLO851952:WLO852107 WVK851952:WVK852107 C917488:C917643 IY917488:IY917643 SU917488:SU917643 ACQ917488:ACQ917643 AMM917488:AMM917643 AWI917488:AWI917643 BGE917488:BGE917643 BQA917488:BQA917643 BZW917488:BZW917643 CJS917488:CJS917643 CTO917488:CTO917643 DDK917488:DDK917643 DNG917488:DNG917643 DXC917488:DXC917643 EGY917488:EGY917643 EQU917488:EQU917643 FAQ917488:FAQ917643 FKM917488:FKM917643 FUI917488:FUI917643 GEE917488:GEE917643 GOA917488:GOA917643 GXW917488:GXW917643 HHS917488:HHS917643 HRO917488:HRO917643 IBK917488:IBK917643 ILG917488:ILG917643 IVC917488:IVC917643 JEY917488:JEY917643 JOU917488:JOU917643 JYQ917488:JYQ917643 KIM917488:KIM917643 KSI917488:KSI917643 LCE917488:LCE917643 LMA917488:LMA917643 LVW917488:LVW917643 MFS917488:MFS917643 MPO917488:MPO917643 MZK917488:MZK917643 NJG917488:NJG917643 NTC917488:NTC917643 OCY917488:OCY917643 OMU917488:OMU917643 OWQ917488:OWQ917643 PGM917488:PGM917643 PQI917488:PQI917643 QAE917488:QAE917643 QKA917488:QKA917643 QTW917488:QTW917643 RDS917488:RDS917643 RNO917488:RNO917643 RXK917488:RXK917643 SHG917488:SHG917643 SRC917488:SRC917643 TAY917488:TAY917643 TKU917488:TKU917643 TUQ917488:TUQ917643 UEM917488:UEM917643 UOI917488:UOI917643 UYE917488:UYE917643 VIA917488:VIA917643 VRW917488:VRW917643 WBS917488:WBS917643 WLO917488:WLO917643 WVK917488:WVK917643 C983024:C983179 IY983024:IY983179 SU983024:SU983179 ACQ983024:ACQ983179 AMM983024:AMM983179 AWI983024:AWI983179 BGE983024:BGE983179 BQA983024:BQA983179 BZW983024:BZW983179 CJS983024:CJS983179 CTO983024:CTO983179 DDK983024:DDK983179 DNG983024:DNG983179 DXC983024:DXC983179 EGY983024:EGY983179 EQU983024:EQU983179 FAQ983024:FAQ983179 FKM983024:FKM983179 FUI983024:FUI983179 GEE983024:GEE983179 GOA983024:GOA983179 GXW983024:GXW983179 HHS983024:HHS983179 HRO983024:HRO983179 IBK983024:IBK983179 ILG983024:ILG983179 IVC983024:IVC983179 JEY983024:JEY983179 JOU983024:JOU983179 JYQ983024:JYQ983179 KIM983024:KIM983179 KSI983024:KSI983179 LCE983024:LCE983179 LMA983024:LMA983179 LVW983024:LVW983179 MFS983024:MFS983179 MPO983024:MPO983179 MZK983024:MZK983179 NJG983024:NJG983179 NTC983024:NTC983179 OCY983024:OCY983179 OMU983024:OMU983179 OWQ983024:OWQ983179 PGM983024:PGM983179 PQI983024:PQI983179 QAE983024:QAE983179 QKA983024:QKA983179 QTW983024:QTW983179 RDS983024:RDS983179 RNO983024:RNO983179 RXK983024:RXK983179 SHG983024:SHG983179 SRC983024:SRC983179 TAY983024:TAY983179 TKU983024:TKU983179 TUQ983024:TUQ983179 UEM983024:UEM983179 UOI983024:UOI983179 UYE983024:UYE983179 VIA983024:VIA983179 VRW983024:VRW983179 WBS983024:WBS983179 WLO983024:WLO983179 IY9:IY172 SU9:SU172 ACQ9:ACQ172 AMM9:AMM172 AWI9:AWI172 BGE9:BGE172 BQA9:BQA172 BZW9:BZW172 CJS9:CJS172 CTO9:CTO172 DDK9:DDK172 DNG9:DNG172 DXC9:DXC172 EGY9:EGY172 EQU9:EQU172 FAQ9:FAQ172 FKM9:FKM172 FUI9:FUI172 GEE9:GEE172 GOA9:GOA172 GXW9:GXW172 HHS9:HHS172 HRO9:HRO172 IBK9:IBK172 ILG9:ILG172 IVC9:IVC172 JEY9:JEY172 JOU9:JOU172 JYQ9:JYQ172 KIM9:KIM172 KSI9:KSI172 LCE9:LCE172 LMA9:LMA172 LVW9:LVW172 MFS9:MFS172 MPO9:MPO172 MZK9:MZK172 NJG9:NJG172 NTC9:NTC172 OCY9:OCY172 OMU9:OMU172 OWQ9:OWQ172 PGM9:PGM172 PQI9:PQI172 QAE9:QAE172 QKA9:QKA172 QTW9:QTW172 RDS9:RDS172 RNO9:RNO172 RXK9:RXK172 SHG9:SHG172 SRC9:SRC172 TAY9:TAY172 TKU9:TKU172 TUQ9:TUQ172 UEM9:UEM172 UOI9:UOI172 UYE9:UYE172 VIA9:VIA172 VRW9:VRW172 WBS9:WBS172 WLO9:WLO172 WVK9:WVK172 C9:C50 C52:C172" xr:uid="{89094B59-3DCB-4419-9049-79B437D6142C}">
      <formula1>Productos</formula1>
    </dataValidation>
    <dataValidation type="whole" allowBlank="1" showInputMessage="1" showErrorMessage="1" sqref="F165:Q165 JB165:JM165 SX165:TI165 ACT165:ADE165 AMP165:ANA165 AWL165:AWW165 BGH165:BGS165 BQD165:BQO165 BZZ165:CAK165 CJV165:CKG165 CTR165:CUC165 DDN165:DDY165 DNJ165:DNU165 DXF165:DXQ165 EHB165:EHM165 EQX165:ERI165 FAT165:FBE165 FKP165:FLA165 FUL165:FUW165 GEH165:GES165 GOD165:GOO165 GXZ165:GYK165 HHV165:HIG165 HRR165:HSC165 IBN165:IBY165 ILJ165:ILU165 IVF165:IVQ165 JFB165:JFM165 JOX165:JPI165 JYT165:JZE165 KIP165:KJA165 KSL165:KSW165 LCH165:LCS165 LMD165:LMO165 LVZ165:LWK165 MFV165:MGG165 MPR165:MQC165 MZN165:MZY165 NJJ165:NJU165 NTF165:NTQ165 ODB165:ODM165 OMX165:ONI165 OWT165:OXE165 PGP165:PHA165 PQL165:PQW165 QAH165:QAS165 QKD165:QKO165 QTZ165:QUK165 RDV165:REG165 RNR165:ROC165 RXN165:RXY165 SHJ165:SHU165 SRF165:SRQ165 TBB165:TBM165 TKX165:TLI165 TUT165:TVE165 UEP165:UFA165 UOL165:UOW165 UYH165:UYS165 VID165:VIO165 VRZ165:VSK165 WBV165:WCG165 WLR165:WMC165 WVN165:WVY165 F65660:Q65660 JB65660:JM65660 SX65660:TI65660 ACT65660:ADE65660 AMP65660:ANA65660 AWL65660:AWW65660 BGH65660:BGS65660 BQD65660:BQO65660 BZZ65660:CAK65660 CJV65660:CKG65660 CTR65660:CUC65660 DDN65660:DDY65660 DNJ65660:DNU65660 DXF65660:DXQ65660 EHB65660:EHM65660 EQX65660:ERI65660 FAT65660:FBE65660 FKP65660:FLA65660 FUL65660:FUW65660 GEH65660:GES65660 GOD65660:GOO65660 GXZ65660:GYK65660 HHV65660:HIG65660 HRR65660:HSC65660 IBN65660:IBY65660 ILJ65660:ILU65660 IVF65660:IVQ65660 JFB65660:JFM65660 JOX65660:JPI65660 JYT65660:JZE65660 KIP65660:KJA65660 KSL65660:KSW65660 LCH65660:LCS65660 LMD65660:LMO65660 LVZ65660:LWK65660 MFV65660:MGG65660 MPR65660:MQC65660 MZN65660:MZY65660 NJJ65660:NJU65660 NTF65660:NTQ65660 ODB65660:ODM65660 OMX65660:ONI65660 OWT65660:OXE65660 PGP65660:PHA65660 PQL65660:PQW65660 QAH65660:QAS65660 QKD65660:QKO65660 QTZ65660:QUK65660 RDV65660:REG65660 RNR65660:ROC65660 RXN65660:RXY65660 SHJ65660:SHU65660 SRF65660:SRQ65660 TBB65660:TBM65660 TKX65660:TLI65660 TUT65660:TVE65660 UEP65660:UFA65660 UOL65660:UOW65660 UYH65660:UYS65660 VID65660:VIO65660 VRZ65660:VSK65660 WBV65660:WCG65660 WLR65660:WMC65660 WVN65660:WVY65660 F131196:Q131196 JB131196:JM131196 SX131196:TI131196 ACT131196:ADE131196 AMP131196:ANA131196 AWL131196:AWW131196 BGH131196:BGS131196 BQD131196:BQO131196 BZZ131196:CAK131196 CJV131196:CKG131196 CTR131196:CUC131196 DDN131196:DDY131196 DNJ131196:DNU131196 DXF131196:DXQ131196 EHB131196:EHM131196 EQX131196:ERI131196 FAT131196:FBE131196 FKP131196:FLA131196 FUL131196:FUW131196 GEH131196:GES131196 GOD131196:GOO131196 GXZ131196:GYK131196 HHV131196:HIG131196 HRR131196:HSC131196 IBN131196:IBY131196 ILJ131196:ILU131196 IVF131196:IVQ131196 JFB131196:JFM131196 JOX131196:JPI131196 JYT131196:JZE131196 KIP131196:KJA131196 KSL131196:KSW131196 LCH131196:LCS131196 LMD131196:LMO131196 LVZ131196:LWK131196 MFV131196:MGG131196 MPR131196:MQC131196 MZN131196:MZY131196 NJJ131196:NJU131196 NTF131196:NTQ131196 ODB131196:ODM131196 OMX131196:ONI131196 OWT131196:OXE131196 PGP131196:PHA131196 PQL131196:PQW131196 QAH131196:QAS131196 QKD131196:QKO131196 QTZ131196:QUK131196 RDV131196:REG131196 RNR131196:ROC131196 RXN131196:RXY131196 SHJ131196:SHU131196 SRF131196:SRQ131196 TBB131196:TBM131196 TKX131196:TLI131196 TUT131196:TVE131196 UEP131196:UFA131196 UOL131196:UOW131196 UYH131196:UYS131196 VID131196:VIO131196 VRZ131196:VSK131196 WBV131196:WCG131196 WLR131196:WMC131196 WVN131196:WVY131196 F196732:Q196732 JB196732:JM196732 SX196732:TI196732 ACT196732:ADE196732 AMP196732:ANA196732 AWL196732:AWW196732 BGH196732:BGS196732 BQD196732:BQO196732 BZZ196732:CAK196732 CJV196732:CKG196732 CTR196732:CUC196732 DDN196732:DDY196732 DNJ196732:DNU196732 DXF196732:DXQ196732 EHB196732:EHM196732 EQX196732:ERI196732 FAT196732:FBE196732 FKP196732:FLA196732 FUL196732:FUW196732 GEH196732:GES196732 GOD196732:GOO196732 GXZ196732:GYK196732 HHV196732:HIG196732 HRR196732:HSC196732 IBN196732:IBY196732 ILJ196732:ILU196732 IVF196732:IVQ196732 JFB196732:JFM196732 JOX196732:JPI196732 JYT196732:JZE196732 KIP196732:KJA196732 KSL196732:KSW196732 LCH196732:LCS196732 LMD196732:LMO196732 LVZ196732:LWK196732 MFV196732:MGG196732 MPR196732:MQC196732 MZN196732:MZY196732 NJJ196732:NJU196732 NTF196732:NTQ196732 ODB196732:ODM196732 OMX196732:ONI196732 OWT196732:OXE196732 PGP196732:PHA196732 PQL196732:PQW196732 QAH196732:QAS196732 QKD196732:QKO196732 QTZ196732:QUK196732 RDV196732:REG196732 RNR196732:ROC196732 RXN196732:RXY196732 SHJ196732:SHU196732 SRF196732:SRQ196732 TBB196732:TBM196732 TKX196732:TLI196732 TUT196732:TVE196732 UEP196732:UFA196732 UOL196732:UOW196732 UYH196732:UYS196732 VID196732:VIO196732 VRZ196732:VSK196732 WBV196732:WCG196732 WLR196732:WMC196732 WVN196732:WVY196732 F262268:Q262268 JB262268:JM262268 SX262268:TI262268 ACT262268:ADE262268 AMP262268:ANA262268 AWL262268:AWW262268 BGH262268:BGS262268 BQD262268:BQO262268 BZZ262268:CAK262268 CJV262268:CKG262268 CTR262268:CUC262268 DDN262268:DDY262268 DNJ262268:DNU262268 DXF262268:DXQ262268 EHB262268:EHM262268 EQX262268:ERI262268 FAT262268:FBE262268 FKP262268:FLA262268 FUL262268:FUW262268 GEH262268:GES262268 GOD262268:GOO262268 GXZ262268:GYK262268 HHV262268:HIG262268 HRR262268:HSC262268 IBN262268:IBY262268 ILJ262268:ILU262268 IVF262268:IVQ262268 JFB262268:JFM262268 JOX262268:JPI262268 JYT262268:JZE262268 KIP262268:KJA262268 KSL262268:KSW262268 LCH262268:LCS262268 LMD262268:LMO262268 LVZ262268:LWK262268 MFV262268:MGG262268 MPR262268:MQC262268 MZN262268:MZY262268 NJJ262268:NJU262268 NTF262268:NTQ262268 ODB262268:ODM262268 OMX262268:ONI262268 OWT262268:OXE262268 PGP262268:PHA262268 PQL262268:PQW262268 QAH262268:QAS262268 QKD262268:QKO262268 QTZ262268:QUK262268 RDV262268:REG262268 RNR262268:ROC262268 RXN262268:RXY262268 SHJ262268:SHU262268 SRF262268:SRQ262268 TBB262268:TBM262268 TKX262268:TLI262268 TUT262268:TVE262268 UEP262268:UFA262268 UOL262268:UOW262268 UYH262268:UYS262268 VID262268:VIO262268 VRZ262268:VSK262268 WBV262268:WCG262268 WLR262268:WMC262268 WVN262268:WVY262268 F327804:Q327804 JB327804:JM327804 SX327804:TI327804 ACT327804:ADE327804 AMP327804:ANA327804 AWL327804:AWW327804 BGH327804:BGS327804 BQD327804:BQO327804 BZZ327804:CAK327804 CJV327804:CKG327804 CTR327804:CUC327804 DDN327804:DDY327804 DNJ327804:DNU327804 DXF327804:DXQ327804 EHB327804:EHM327804 EQX327804:ERI327804 FAT327804:FBE327804 FKP327804:FLA327804 FUL327804:FUW327804 GEH327804:GES327804 GOD327804:GOO327804 GXZ327804:GYK327804 HHV327804:HIG327804 HRR327804:HSC327804 IBN327804:IBY327804 ILJ327804:ILU327804 IVF327804:IVQ327804 JFB327804:JFM327804 JOX327804:JPI327804 JYT327804:JZE327804 KIP327804:KJA327804 KSL327804:KSW327804 LCH327804:LCS327804 LMD327804:LMO327804 LVZ327804:LWK327804 MFV327804:MGG327804 MPR327804:MQC327804 MZN327804:MZY327804 NJJ327804:NJU327804 NTF327804:NTQ327804 ODB327804:ODM327804 OMX327804:ONI327804 OWT327804:OXE327804 PGP327804:PHA327804 PQL327804:PQW327804 QAH327804:QAS327804 QKD327804:QKO327804 QTZ327804:QUK327804 RDV327804:REG327804 RNR327804:ROC327804 RXN327804:RXY327804 SHJ327804:SHU327804 SRF327804:SRQ327804 TBB327804:TBM327804 TKX327804:TLI327804 TUT327804:TVE327804 UEP327804:UFA327804 UOL327804:UOW327804 UYH327804:UYS327804 VID327804:VIO327804 VRZ327804:VSK327804 WBV327804:WCG327804 WLR327804:WMC327804 WVN327804:WVY327804 F393340:Q393340 JB393340:JM393340 SX393340:TI393340 ACT393340:ADE393340 AMP393340:ANA393340 AWL393340:AWW393340 BGH393340:BGS393340 BQD393340:BQO393340 BZZ393340:CAK393340 CJV393340:CKG393340 CTR393340:CUC393340 DDN393340:DDY393340 DNJ393340:DNU393340 DXF393340:DXQ393340 EHB393340:EHM393340 EQX393340:ERI393340 FAT393340:FBE393340 FKP393340:FLA393340 FUL393340:FUW393340 GEH393340:GES393340 GOD393340:GOO393340 GXZ393340:GYK393340 HHV393340:HIG393340 HRR393340:HSC393340 IBN393340:IBY393340 ILJ393340:ILU393340 IVF393340:IVQ393340 JFB393340:JFM393340 JOX393340:JPI393340 JYT393340:JZE393340 KIP393340:KJA393340 KSL393340:KSW393340 LCH393340:LCS393340 LMD393340:LMO393340 LVZ393340:LWK393340 MFV393340:MGG393340 MPR393340:MQC393340 MZN393340:MZY393340 NJJ393340:NJU393340 NTF393340:NTQ393340 ODB393340:ODM393340 OMX393340:ONI393340 OWT393340:OXE393340 PGP393340:PHA393340 PQL393340:PQW393340 QAH393340:QAS393340 QKD393340:QKO393340 QTZ393340:QUK393340 RDV393340:REG393340 RNR393340:ROC393340 RXN393340:RXY393340 SHJ393340:SHU393340 SRF393340:SRQ393340 TBB393340:TBM393340 TKX393340:TLI393340 TUT393340:TVE393340 UEP393340:UFA393340 UOL393340:UOW393340 UYH393340:UYS393340 VID393340:VIO393340 VRZ393340:VSK393340 WBV393340:WCG393340 WLR393340:WMC393340 WVN393340:WVY393340 F458876:Q458876 JB458876:JM458876 SX458876:TI458876 ACT458876:ADE458876 AMP458876:ANA458876 AWL458876:AWW458876 BGH458876:BGS458876 BQD458876:BQO458876 BZZ458876:CAK458876 CJV458876:CKG458876 CTR458876:CUC458876 DDN458876:DDY458876 DNJ458876:DNU458876 DXF458876:DXQ458876 EHB458876:EHM458876 EQX458876:ERI458876 FAT458876:FBE458876 FKP458876:FLA458876 FUL458876:FUW458876 GEH458876:GES458876 GOD458876:GOO458876 GXZ458876:GYK458876 HHV458876:HIG458876 HRR458876:HSC458876 IBN458876:IBY458876 ILJ458876:ILU458876 IVF458876:IVQ458876 JFB458876:JFM458876 JOX458876:JPI458876 JYT458876:JZE458876 KIP458876:KJA458876 KSL458876:KSW458876 LCH458876:LCS458876 LMD458876:LMO458876 LVZ458876:LWK458876 MFV458876:MGG458876 MPR458876:MQC458876 MZN458876:MZY458876 NJJ458876:NJU458876 NTF458876:NTQ458876 ODB458876:ODM458876 OMX458876:ONI458876 OWT458876:OXE458876 PGP458876:PHA458876 PQL458876:PQW458876 QAH458876:QAS458876 QKD458876:QKO458876 QTZ458876:QUK458876 RDV458876:REG458876 RNR458876:ROC458876 RXN458876:RXY458876 SHJ458876:SHU458876 SRF458876:SRQ458876 TBB458876:TBM458876 TKX458876:TLI458876 TUT458876:TVE458876 UEP458876:UFA458876 UOL458876:UOW458876 UYH458876:UYS458876 VID458876:VIO458876 VRZ458876:VSK458876 WBV458876:WCG458876 WLR458876:WMC458876 WVN458876:WVY458876 F524412:Q524412 JB524412:JM524412 SX524412:TI524412 ACT524412:ADE524412 AMP524412:ANA524412 AWL524412:AWW524412 BGH524412:BGS524412 BQD524412:BQO524412 BZZ524412:CAK524412 CJV524412:CKG524412 CTR524412:CUC524412 DDN524412:DDY524412 DNJ524412:DNU524412 DXF524412:DXQ524412 EHB524412:EHM524412 EQX524412:ERI524412 FAT524412:FBE524412 FKP524412:FLA524412 FUL524412:FUW524412 GEH524412:GES524412 GOD524412:GOO524412 GXZ524412:GYK524412 HHV524412:HIG524412 HRR524412:HSC524412 IBN524412:IBY524412 ILJ524412:ILU524412 IVF524412:IVQ524412 JFB524412:JFM524412 JOX524412:JPI524412 JYT524412:JZE524412 KIP524412:KJA524412 KSL524412:KSW524412 LCH524412:LCS524412 LMD524412:LMO524412 LVZ524412:LWK524412 MFV524412:MGG524412 MPR524412:MQC524412 MZN524412:MZY524412 NJJ524412:NJU524412 NTF524412:NTQ524412 ODB524412:ODM524412 OMX524412:ONI524412 OWT524412:OXE524412 PGP524412:PHA524412 PQL524412:PQW524412 QAH524412:QAS524412 QKD524412:QKO524412 QTZ524412:QUK524412 RDV524412:REG524412 RNR524412:ROC524412 RXN524412:RXY524412 SHJ524412:SHU524412 SRF524412:SRQ524412 TBB524412:TBM524412 TKX524412:TLI524412 TUT524412:TVE524412 UEP524412:UFA524412 UOL524412:UOW524412 UYH524412:UYS524412 VID524412:VIO524412 VRZ524412:VSK524412 WBV524412:WCG524412 WLR524412:WMC524412 WVN524412:WVY524412 F589948:Q589948 JB589948:JM589948 SX589948:TI589948 ACT589948:ADE589948 AMP589948:ANA589948 AWL589948:AWW589948 BGH589948:BGS589948 BQD589948:BQO589948 BZZ589948:CAK589948 CJV589948:CKG589948 CTR589948:CUC589948 DDN589948:DDY589948 DNJ589948:DNU589948 DXF589948:DXQ589948 EHB589948:EHM589948 EQX589948:ERI589948 FAT589948:FBE589948 FKP589948:FLA589948 FUL589948:FUW589948 GEH589948:GES589948 GOD589948:GOO589948 GXZ589948:GYK589948 HHV589948:HIG589948 HRR589948:HSC589948 IBN589948:IBY589948 ILJ589948:ILU589948 IVF589948:IVQ589948 JFB589948:JFM589948 JOX589948:JPI589948 JYT589948:JZE589948 KIP589948:KJA589948 KSL589948:KSW589948 LCH589948:LCS589948 LMD589948:LMO589948 LVZ589948:LWK589948 MFV589948:MGG589948 MPR589948:MQC589948 MZN589948:MZY589948 NJJ589948:NJU589948 NTF589948:NTQ589948 ODB589948:ODM589948 OMX589948:ONI589948 OWT589948:OXE589948 PGP589948:PHA589948 PQL589948:PQW589948 QAH589948:QAS589948 QKD589948:QKO589948 QTZ589948:QUK589948 RDV589948:REG589948 RNR589948:ROC589948 RXN589948:RXY589948 SHJ589948:SHU589948 SRF589948:SRQ589948 TBB589948:TBM589948 TKX589948:TLI589948 TUT589948:TVE589948 UEP589948:UFA589948 UOL589948:UOW589948 UYH589948:UYS589948 VID589948:VIO589948 VRZ589948:VSK589948 WBV589948:WCG589948 WLR589948:WMC589948 WVN589948:WVY589948 F655484:Q655484 JB655484:JM655484 SX655484:TI655484 ACT655484:ADE655484 AMP655484:ANA655484 AWL655484:AWW655484 BGH655484:BGS655484 BQD655484:BQO655484 BZZ655484:CAK655484 CJV655484:CKG655484 CTR655484:CUC655484 DDN655484:DDY655484 DNJ655484:DNU655484 DXF655484:DXQ655484 EHB655484:EHM655484 EQX655484:ERI655484 FAT655484:FBE655484 FKP655484:FLA655484 FUL655484:FUW655484 GEH655484:GES655484 GOD655484:GOO655484 GXZ655484:GYK655484 HHV655484:HIG655484 HRR655484:HSC655484 IBN655484:IBY655484 ILJ655484:ILU655484 IVF655484:IVQ655484 JFB655484:JFM655484 JOX655484:JPI655484 JYT655484:JZE655484 KIP655484:KJA655484 KSL655484:KSW655484 LCH655484:LCS655484 LMD655484:LMO655484 LVZ655484:LWK655484 MFV655484:MGG655484 MPR655484:MQC655484 MZN655484:MZY655484 NJJ655484:NJU655484 NTF655484:NTQ655484 ODB655484:ODM655484 OMX655484:ONI655484 OWT655484:OXE655484 PGP655484:PHA655484 PQL655484:PQW655484 QAH655484:QAS655484 QKD655484:QKO655484 QTZ655484:QUK655484 RDV655484:REG655484 RNR655484:ROC655484 RXN655484:RXY655484 SHJ655484:SHU655484 SRF655484:SRQ655484 TBB655484:TBM655484 TKX655484:TLI655484 TUT655484:TVE655484 UEP655484:UFA655484 UOL655484:UOW655484 UYH655484:UYS655484 VID655484:VIO655484 VRZ655484:VSK655484 WBV655484:WCG655484 WLR655484:WMC655484 WVN655484:WVY655484 F721020:Q721020 JB721020:JM721020 SX721020:TI721020 ACT721020:ADE721020 AMP721020:ANA721020 AWL721020:AWW721020 BGH721020:BGS721020 BQD721020:BQO721020 BZZ721020:CAK721020 CJV721020:CKG721020 CTR721020:CUC721020 DDN721020:DDY721020 DNJ721020:DNU721020 DXF721020:DXQ721020 EHB721020:EHM721020 EQX721020:ERI721020 FAT721020:FBE721020 FKP721020:FLA721020 FUL721020:FUW721020 GEH721020:GES721020 GOD721020:GOO721020 GXZ721020:GYK721020 HHV721020:HIG721020 HRR721020:HSC721020 IBN721020:IBY721020 ILJ721020:ILU721020 IVF721020:IVQ721020 JFB721020:JFM721020 JOX721020:JPI721020 JYT721020:JZE721020 KIP721020:KJA721020 KSL721020:KSW721020 LCH721020:LCS721020 LMD721020:LMO721020 LVZ721020:LWK721020 MFV721020:MGG721020 MPR721020:MQC721020 MZN721020:MZY721020 NJJ721020:NJU721020 NTF721020:NTQ721020 ODB721020:ODM721020 OMX721020:ONI721020 OWT721020:OXE721020 PGP721020:PHA721020 PQL721020:PQW721020 QAH721020:QAS721020 QKD721020:QKO721020 QTZ721020:QUK721020 RDV721020:REG721020 RNR721020:ROC721020 RXN721020:RXY721020 SHJ721020:SHU721020 SRF721020:SRQ721020 TBB721020:TBM721020 TKX721020:TLI721020 TUT721020:TVE721020 UEP721020:UFA721020 UOL721020:UOW721020 UYH721020:UYS721020 VID721020:VIO721020 VRZ721020:VSK721020 WBV721020:WCG721020 WLR721020:WMC721020 WVN721020:WVY721020 F786556:Q786556 JB786556:JM786556 SX786556:TI786556 ACT786556:ADE786556 AMP786556:ANA786556 AWL786556:AWW786556 BGH786556:BGS786556 BQD786556:BQO786556 BZZ786556:CAK786556 CJV786556:CKG786556 CTR786556:CUC786556 DDN786556:DDY786556 DNJ786556:DNU786556 DXF786556:DXQ786556 EHB786556:EHM786556 EQX786556:ERI786556 FAT786556:FBE786556 FKP786556:FLA786556 FUL786556:FUW786556 GEH786556:GES786556 GOD786556:GOO786556 GXZ786556:GYK786556 HHV786556:HIG786556 HRR786556:HSC786556 IBN786556:IBY786556 ILJ786556:ILU786556 IVF786556:IVQ786556 JFB786556:JFM786556 JOX786556:JPI786556 JYT786556:JZE786556 KIP786556:KJA786556 KSL786556:KSW786556 LCH786556:LCS786556 LMD786556:LMO786556 LVZ786556:LWK786556 MFV786556:MGG786556 MPR786556:MQC786556 MZN786556:MZY786556 NJJ786556:NJU786556 NTF786556:NTQ786556 ODB786556:ODM786556 OMX786556:ONI786556 OWT786556:OXE786556 PGP786556:PHA786556 PQL786556:PQW786556 QAH786556:QAS786556 QKD786556:QKO786556 QTZ786556:QUK786556 RDV786556:REG786556 RNR786556:ROC786556 RXN786556:RXY786556 SHJ786556:SHU786556 SRF786556:SRQ786556 TBB786556:TBM786556 TKX786556:TLI786556 TUT786556:TVE786556 UEP786556:UFA786556 UOL786556:UOW786556 UYH786556:UYS786556 VID786556:VIO786556 VRZ786556:VSK786556 WBV786556:WCG786556 WLR786556:WMC786556 WVN786556:WVY786556 F852092:Q852092 JB852092:JM852092 SX852092:TI852092 ACT852092:ADE852092 AMP852092:ANA852092 AWL852092:AWW852092 BGH852092:BGS852092 BQD852092:BQO852092 BZZ852092:CAK852092 CJV852092:CKG852092 CTR852092:CUC852092 DDN852092:DDY852092 DNJ852092:DNU852092 DXF852092:DXQ852092 EHB852092:EHM852092 EQX852092:ERI852092 FAT852092:FBE852092 FKP852092:FLA852092 FUL852092:FUW852092 GEH852092:GES852092 GOD852092:GOO852092 GXZ852092:GYK852092 HHV852092:HIG852092 HRR852092:HSC852092 IBN852092:IBY852092 ILJ852092:ILU852092 IVF852092:IVQ852092 JFB852092:JFM852092 JOX852092:JPI852092 JYT852092:JZE852092 KIP852092:KJA852092 KSL852092:KSW852092 LCH852092:LCS852092 LMD852092:LMO852092 LVZ852092:LWK852092 MFV852092:MGG852092 MPR852092:MQC852092 MZN852092:MZY852092 NJJ852092:NJU852092 NTF852092:NTQ852092 ODB852092:ODM852092 OMX852092:ONI852092 OWT852092:OXE852092 PGP852092:PHA852092 PQL852092:PQW852092 QAH852092:QAS852092 QKD852092:QKO852092 QTZ852092:QUK852092 RDV852092:REG852092 RNR852092:ROC852092 RXN852092:RXY852092 SHJ852092:SHU852092 SRF852092:SRQ852092 TBB852092:TBM852092 TKX852092:TLI852092 TUT852092:TVE852092 UEP852092:UFA852092 UOL852092:UOW852092 UYH852092:UYS852092 VID852092:VIO852092 VRZ852092:VSK852092 WBV852092:WCG852092 WLR852092:WMC852092 WVN852092:WVY852092 F917628:Q917628 JB917628:JM917628 SX917628:TI917628 ACT917628:ADE917628 AMP917628:ANA917628 AWL917628:AWW917628 BGH917628:BGS917628 BQD917628:BQO917628 BZZ917628:CAK917628 CJV917628:CKG917628 CTR917628:CUC917628 DDN917628:DDY917628 DNJ917628:DNU917628 DXF917628:DXQ917628 EHB917628:EHM917628 EQX917628:ERI917628 FAT917628:FBE917628 FKP917628:FLA917628 FUL917628:FUW917628 GEH917628:GES917628 GOD917628:GOO917628 GXZ917628:GYK917628 HHV917628:HIG917628 HRR917628:HSC917628 IBN917628:IBY917628 ILJ917628:ILU917628 IVF917628:IVQ917628 JFB917628:JFM917628 JOX917628:JPI917628 JYT917628:JZE917628 KIP917628:KJA917628 KSL917628:KSW917628 LCH917628:LCS917628 LMD917628:LMO917628 LVZ917628:LWK917628 MFV917628:MGG917628 MPR917628:MQC917628 MZN917628:MZY917628 NJJ917628:NJU917628 NTF917628:NTQ917628 ODB917628:ODM917628 OMX917628:ONI917628 OWT917628:OXE917628 PGP917628:PHA917628 PQL917628:PQW917628 QAH917628:QAS917628 QKD917628:QKO917628 QTZ917628:QUK917628 RDV917628:REG917628 RNR917628:ROC917628 RXN917628:RXY917628 SHJ917628:SHU917628 SRF917628:SRQ917628 TBB917628:TBM917628 TKX917628:TLI917628 TUT917628:TVE917628 UEP917628:UFA917628 UOL917628:UOW917628 UYH917628:UYS917628 VID917628:VIO917628 VRZ917628:VSK917628 WBV917628:WCG917628 WLR917628:WMC917628 WVN917628:WVY917628 F983164:Q983164 JB983164:JM983164 SX983164:TI983164 ACT983164:ADE983164 AMP983164:ANA983164 AWL983164:AWW983164 BGH983164:BGS983164 BQD983164:BQO983164 BZZ983164:CAK983164 CJV983164:CKG983164 CTR983164:CUC983164 DDN983164:DDY983164 DNJ983164:DNU983164 DXF983164:DXQ983164 EHB983164:EHM983164 EQX983164:ERI983164 FAT983164:FBE983164 FKP983164:FLA983164 FUL983164:FUW983164 GEH983164:GES983164 GOD983164:GOO983164 GXZ983164:GYK983164 HHV983164:HIG983164 HRR983164:HSC983164 IBN983164:IBY983164 ILJ983164:ILU983164 IVF983164:IVQ983164 JFB983164:JFM983164 JOX983164:JPI983164 JYT983164:JZE983164 KIP983164:KJA983164 KSL983164:KSW983164 LCH983164:LCS983164 LMD983164:LMO983164 LVZ983164:LWK983164 MFV983164:MGG983164 MPR983164:MQC983164 MZN983164:MZY983164 NJJ983164:NJU983164 NTF983164:NTQ983164 ODB983164:ODM983164 OMX983164:ONI983164 OWT983164:OXE983164 PGP983164:PHA983164 PQL983164:PQW983164 QAH983164:QAS983164 QKD983164:QKO983164 QTZ983164:QUK983164 RDV983164:REG983164 RNR983164:ROC983164 RXN983164:RXY983164 SHJ983164:SHU983164 SRF983164:SRQ983164 TBB983164:TBM983164 TKX983164:TLI983164 TUT983164:TVE983164 UEP983164:UFA983164 UOL983164:UOW983164 UYH983164:UYS983164 VID983164:VIO983164 VRZ983164:VSK983164 WBV983164:WCG983164 WLR983164:WMC983164 WVN983164:WVY983164 F65:Q67 JB65:JM67 SX65:TI67 ACT65:ADE67 AMP65:ANA67 AWL65:AWW67 BGH65:BGS67 BQD65:BQO67 BZZ65:CAK67 CJV65:CKG67 CTR65:CUC67 DDN65:DDY67 DNJ65:DNU67 DXF65:DXQ67 EHB65:EHM67 EQX65:ERI67 FAT65:FBE67 FKP65:FLA67 FUL65:FUW67 GEH65:GES67 GOD65:GOO67 GXZ65:GYK67 HHV65:HIG67 HRR65:HSC67 IBN65:IBY67 ILJ65:ILU67 IVF65:IVQ67 JFB65:JFM67 JOX65:JPI67 JYT65:JZE67 KIP65:KJA67 KSL65:KSW67 LCH65:LCS67 LMD65:LMO67 LVZ65:LWK67 MFV65:MGG67 MPR65:MQC67 MZN65:MZY67 NJJ65:NJU67 NTF65:NTQ67 ODB65:ODM67 OMX65:ONI67 OWT65:OXE67 PGP65:PHA67 PQL65:PQW67 QAH65:QAS67 QKD65:QKO67 QTZ65:QUK67 RDV65:REG67 RNR65:ROC67 RXN65:RXY67 SHJ65:SHU67 SRF65:SRQ67 TBB65:TBM67 TKX65:TLI67 TUT65:TVE67 UEP65:UFA67 UOL65:UOW67 UYH65:UYS67 VID65:VIO67 VRZ65:VSK67 WBV65:WCG67 WLR65:WMC67 WVN65:WVY67 F65562:Q65564 JB65562:JM65564 SX65562:TI65564 ACT65562:ADE65564 AMP65562:ANA65564 AWL65562:AWW65564 BGH65562:BGS65564 BQD65562:BQO65564 BZZ65562:CAK65564 CJV65562:CKG65564 CTR65562:CUC65564 DDN65562:DDY65564 DNJ65562:DNU65564 DXF65562:DXQ65564 EHB65562:EHM65564 EQX65562:ERI65564 FAT65562:FBE65564 FKP65562:FLA65564 FUL65562:FUW65564 GEH65562:GES65564 GOD65562:GOO65564 GXZ65562:GYK65564 HHV65562:HIG65564 HRR65562:HSC65564 IBN65562:IBY65564 ILJ65562:ILU65564 IVF65562:IVQ65564 JFB65562:JFM65564 JOX65562:JPI65564 JYT65562:JZE65564 KIP65562:KJA65564 KSL65562:KSW65564 LCH65562:LCS65564 LMD65562:LMO65564 LVZ65562:LWK65564 MFV65562:MGG65564 MPR65562:MQC65564 MZN65562:MZY65564 NJJ65562:NJU65564 NTF65562:NTQ65564 ODB65562:ODM65564 OMX65562:ONI65564 OWT65562:OXE65564 PGP65562:PHA65564 PQL65562:PQW65564 QAH65562:QAS65564 QKD65562:QKO65564 QTZ65562:QUK65564 RDV65562:REG65564 RNR65562:ROC65564 RXN65562:RXY65564 SHJ65562:SHU65564 SRF65562:SRQ65564 TBB65562:TBM65564 TKX65562:TLI65564 TUT65562:TVE65564 UEP65562:UFA65564 UOL65562:UOW65564 UYH65562:UYS65564 VID65562:VIO65564 VRZ65562:VSK65564 WBV65562:WCG65564 WLR65562:WMC65564 WVN65562:WVY65564 F131098:Q131100 JB131098:JM131100 SX131098:TI131100 ACT131098:ADE131100 AMP131098:ANA131100 AWL131098:AWW131100 BGH131098:BGS131100 BQD131098:BQO131100 BZZ131098:CAK131100 CJV131098:CKG131100 CTR131098:CUC131100 DDN131098:DDY131100 DNJ131098:DNU131100 DXF131098:DXQ131100 EHB131098:EHM131100 EQX131098:ERI131100 FAT131098:FBE131100 FKP131098:FLA131100 FUL131098:FUW131100 GEH131098:GES131100 GOD131098:GOO131100 GXZ131098:GYK131100 HHV131098:HIG131100 HRR131098:HSC131100 IBN131098:IBY131100 ILJ131098:ILU131100 IVF131098:IVQ131100 JFB131098:JFM131100 JOX131098:JPI131100 JYT131098:JZE131100 KIP131098:KJA131100 KSL131098:KSW131100 LCH131098:LCS131100 LMD131098:LMO131100 LVZ131098:LWK131100 MFV131098:MGG131100 MPR131098:MQC131100 MZN131098:MZY131100 NJJ131098:NJU131100 NTF131098:NTQ131100 ODB131098:ODM131100 OMX131098:ONI131100 OWT131098:OXE131100 PGP131098:PHA131100 PQL131098:PQW131100 QAH131098:QAS131100 QKD131098:QKO131100 QTZ131098:QUK131100 RDV131098:REG131100 RNR131098:ROC131100 RXN131098:RXY131100 SHJ131098:SHU131100 SRF131098:SRQ131100 TBB131098:TBM131100 TKX131098:TLI131100 TUT131098:TVE131100 UEP131098:UFA131100 UOL131098:UOW131100 UYH131098:UYS131100 VID131098:VIO131100 VRZ131098:VSK131100 WBV131098:WCG131100 WLR131098:WMC131100 WVN131098:WVY131100 F196634:Q196636 JB196634:JM196636 SX196634:TI196636 ACT196634:ADE196636 AMP196634:ANA196636 AWL196634:AWW196636 BGH196634:BGS196636 BQD196634:BQO196636 BZZ196634:CAK196636 CJV196634:CKG196636 CTR196634:CUC196636 DDN196634:DDY196636 DNJ196634:DNU196636 DXF196634:DXQ196636 EHB196634:EHM196636 EQX196634:ERI196636 FAT196634:FBE196636 FKP196634:FLA196636 FUL196634:FUW196636 GEH196634:GES196636 GOD196634:GOO196636 GXZ196634:GYK196636 HHV196634:HIG196636 HRR196634:HSC196636 IBN196634:IBY196636 ILJ196634:ILU196636 IVF196634:IVQ196636 JFB196634:JFM196636 JOX196634:JPI196636 JYT196634:JZE196636 KIP196634:KJA196636 KSL196634:KSW196636 LCH196634:LCS196636 LMD196634:LMO196636 LVZ196634:LWK196636 MFV196634:MGG196636 MPR196634:MQC196636 MZN196634:MZY196636 NJJ196634:NJU196636 NTF196634:NTQ196636 ODB196634:ODM196636 OMX196634:ONI196636 OWT196634:OXE196636 PGP196634:PHA196636 PQL196634:PQW196636 QAH196634:QAS196636 QKD196634:QKO196636 QTZ196634:QUK196636 RDV196634:REG196636 RNR196634:ROC196636 RXN196634:RXY196636 SHJ196634:SHU196636 SRF196634:SRQ196636 TBB196634:TBM196636 TKX196634:TLI196636 TUT196634:TVE196636 UEP196634:UFA196636 UOL196634:UOW196636 UYH196634:UYS196636 VID196634:VIO196636 VRZ196634:VSK196636 WBV196634:WCG196636 WLR196634:WMC196636 WVN196634:WVY196636 F262170:Q262172 JB262170:JM262172 SX262170:TI262172 ACT262170:ADE262172 AMP262170:ANA262172 AWL262170:AWW262172 BGH262170:BGS262172 BQD262170:BQO262172 BZZ262170:CAK262172 CJV262170:CKG262172 CTR262170:CUC262172 DDN262170:DDY262172 DNJ262170:DNU262172 DXF262170:DXQ262172 EHB262170:EHM262172 EQX262170:ERI262172 FAT262170:FBE262172 FKP262170:FLA262172 FUL262170:FUW262172 GEH262170:GES262172 GOD262170:GOO262172 GXZ262170:GYK262172 HHV262170:HIG262172 HRR262170:HSC262172 IBN262170:IBY262172 ILJ262170:ILU262172 IVF262170:IVQ262172 JFB262170:JFM262172 JOX262170:JPI262172 JYT262170:JZE262172 KIP262170:KJA262172 KSL262170:KSW262172 LCH262170:LCS262172 LMD262170:LMO262172 LVZ262170:LWK262172 MFV262170:MGG262172 MPR262170:MQC262172 MZN262170:MZY262172 NJJ262170:NJU262172 NTF262170:NTQ262172 ODB262170:ODM262172 OMX262170:ONI262172 OWT262170:OXE262172 PGP262170:PHA262172 PQL262170:PQW262172 QAH262170:QAS262172 QKD262170:QKO262172 QTZ262170:QUK262172 RDV262170:REG262172 RNR262170:ROC262172 RXN262170:RXY262172 SHJ262170:SHU262172 SRF262170:SRQ262172 TBB262170:TBM262172 TKX262170:TLI262172 TUT262170:TVE262172 UEP262170:UFA262172 UOL262170:UOW262172 UYH262170:UYS262172 VID262170:VIO262172 VRZ262170:VSK262172 WBV262170:WCG262172 WLR262170:WMC262172 WVN262170:WVY262172 F327706:Q327708 JB327706:JM327708 SX327706:TI327708 ACT327706:ADE327708 AMP327706:ANA327708 AWL327706:AWW327708 BGH327706:BGS327708 BQD327706:BQO327708 BZZ327706:CAK327708 CJV327706:CKG327708 CTR327706:CUC327708 DDN327706:DDY327708 DNJ327706:DNU327708 DXF327706:DXQ327708 EHB327706:EHM327708 EQX327706:ERI327708 FAT327706:FBE327708 FKP327706:FLA327708 FUL327706:FUW327708 GEH327706:GES327708 GOD327706:GOO327708 GXZ327706:GYK327708 HHV327706:HIG327708 HRR327706:HSC327708 IBN327706:IBY327708 ILJ327706:ILU327708 IVF327706:IVQ327708 JFB327706:JFM327708 JOX327706:JPI327708 JYT327706:JZE327708 KIP327706:KJA327708 KSL327706:KSW327708 LCH327706:LCS327708 LMD327706:LMO327708 LVZ327706:LWK327708 MFV327706:MGG327708 MPR327706:MQC327708 MZN327706:MZY327708 NJJ327706:NJU327708 NTF327706:NTQ327708 ODB327706:ODM327708 OMX327706:ONI327708 OWT327706:OXE327708 PGP327706:PHA327708 PQL327706:PQW327708 QAH327706:QAS327708 QKD327706:QKO327708 QTZ327706:QUK327708 RDV327706:REG327708 RNR327706:ROC327708 RXN327706:RXY327708 SHJ327706:SHU327708 SRF327706:SRQ327708 TBB327706:TBM327708 TKX327706:TLI327708 TUT327706:TVE327708 UEP327706:UFA327708 UOL327706:UOW327708 UYH327706:UYS327708 VID327706:VIO327708 VRZ327706:VSK327708 WBV327706:WCG327708 WLR327706:WMC327708 WVN327706:WVY327708 F393242:Q393244 JB393242:JM393244 SX393242:TI393244 ACT393242:ADE393244 AMP393242:ANA393244 AWL393242:AWW393244 BGH393242:BGS393244 BQD393242:BQO393244 BZZ393242:CAK393244 CJV393242:CKG393244 CTR393242:CUC393244 DDN393242:DDY393244 DNJ393242:DNU393244 DXF393242:DXQ393244 EHB393242:EHM393244 EQX393242:ERI393244 FAT393242:FBE393244 FKP393242:FLA393244 FUL393242:FUW393244 GEH393242:GES393244 GOD393242:GOO393244 GXZ393242:GYK393244 HHV393242:HIG393244 HRR393242:HSC393244 IBN393242:IBY393244 ILJ393242:ILU393244 IVF393242:IVQ393244 JFB393242:JFM393244 JOX393242:JPI393244 JYT393242:JZE393244 KIP393242:KJA393244 KSL393242:KSW393244 LCH393242:LCS393244 LMD393242:LMO393244 LVZ393242:LWK393244 MFV393242:MGG393244 MPR393242:MQC393244 MZN393242:MZY393244 NJJ393242:NJU393244 NTF393242:NTQ393244 ODB393242:ODM393244 OMX393242:ONI393244 OWT393242:OXE393244 PGP393242:PHA393244 PQL393242:PQW393244 QAH393242:QAS393244 QKD393242:QKO393244 QTZ393242:QUK393244 RDV393242:REG393244 RNR393242:ROC393244 RXN393242:RXY393244 SHJ393242:SHU393244 SRF393242:SRQ393244 TBB393242:TBM393244 TKX393242:TLI393244 TUT393242:TVE393244 UEP393242:UFA393244 UOL393242:UOW393244 UYH393242:UYS393244 VID393242:VIO393244 VRZ393242:VSK393244 WBV393242:WCG393244 WLR393242:WMC393244 WVN393242:WVY393244 F458778:Q458780 JB458778:JM458780 SX458778:TI458780 ACT458778:ADE458780 AMP458778:ANA458780 AWL458778:AWW458780 BGH458778:BGS458780 BQD458778:BQO458780 BZZ458778:CAK458780 CJV458778:CKG458780 CTR458778:CUC458780 DDN458778:DDY458780 DNJ458778:DNU458780 DXF458778:DXQ458780 EHB458778:EHM458780 EQX458778:ERI458780 FAT458778:FBE458780 FKP458778:FLA458780 FUL458778:FUW458780 GEH458778:GES458780 GOD458778:GOO458780 GXZ458778:GYK458780 HHV458778:HIG458780 HRR458778:HSC458780 IBN458778:IBY458780 ILJ458778:ILU458780 IVF458778:IVQ458780 JFB458778:JFM458780 JOX458778:JPI458780 JYT458778:JZE458780 KIP458778:KJA458780 KSL458778:KSW458780 LCH458778:LCS458780 LMD458778:LMO458780 LVZ458778:LWK458780 MFV458778:MGG458780 MPR458778:MQC458780 MZN458778:MZY458780 NJJ458778:NJU458780 NTF458778:NTQ458780 ODB458778:ODM458780 OMX458778:ONI458780 OWT458778:OXE458780 PGP458778:PHA458780 PQL458778:PQW458780 QAH458778:QAS458780 QKD458778:QKO458780 QTZ458778:QUK458780 RDV458778:REG458780 RNR458778:ROC458780 RXN458778:RXY458780 SHJ458778:SHU458780 SRF458778:SRQ458780 TBB458778:TBM458780 TKX458778:TLI458780 TUT458778:TVE458780 UEP458778:UFA458780 UOL458778:UOW458780 UYH458778:UYS458780 VID458778:VIO458780 VRZ458778:VSK458780 WBV458778:WCG458780 WLR458778:WMC458780 WVN458778:WVY458780 F524314:Q524316 JB524314:JM524316 SX524314:TI524316 ACT524314:ADE524316 AMP524314:ANA524316 AWL524314:AWW524316 BGH524314:BGS524316 BQD524314:BQO524316 BZZ524314:CAK524316 CJV524314:CKG524316 CTR524314:CUC524316 DDN524314:DDY524316 DNJ524314:DNU524316 DXF524314:DXQ524316 EHB524314:EHM524316 EQX524314:ERI524316 FAT524314:FBE524316 FKP524314:FLA524316 FUL524314:FUW524316 GEH524314:GES524316 GOD524314:GOO524316 GXZ524314:GYK524316 HHV524314:HIG524316 HRR524314:HSC524316 IBN524314:IBY524316 ILJ524314:ILU524316 IVF524314:IVQ524316 JFB524314:JFM524316 JOX524314:JPI524316 JYT524314:JZE524316 KIP524314:KJA524316 KSL524314:KSW524316 LCH524314:LCS524316 LMD524314:LMO524316 LVZ524314:LWK524316 MFV524314:MGG524316 MPR524314:MQC524316 MZN524314:MZY524316 NJJ524314:NJU524316 NTF524314:NTQ524316 ODB524314:ODM524316 OMX524314:ONI524316 OWT524314:OXE524316 PGP524314:PHA524316 PQL524314:PQW524316 QAH524314:QAS524316 QKD524314:QKO524316 QTZ524314:QUK524316 RDV524314:REG524316 RNR524314:ROC524316 RXN524314:RXY524316 SHJ524314:SHU524316 SRF524314:SRQ524316 TBB524314:TBM524316 TKX524314:TLI524316 TUT524314:TVE524316 UEP524314:UFA524316 UOL524314:UOW524316 UYH524314:UYS524316 VID524314:VIO524316 VRZ524314:VSK524316 WBV524314:WCG524316 WLR524314:WMC524316 WVN524314:WVY524316 F589850:Q589852 JB589850:JM589852 SX589850:TI589852 ACT589850:ADE589852 AMP589850:ANA589852 AWL589850:AWW589852 BGH589850:BGS589852 BQD589850:BQO589852 BZZ589850:CAK589852 CJV589850:CKG589852 CTR589850:CUC589852 DDN589850:DDY589852 DNJ589850:DNU589852 DXF589850:DXQ589852 EHB589850:EHM589852 EQX589850:ERI589852 FAT589850:FBE589852 FKP589850:FLA589852 FUL589850:FUW589852 GEH589850:GES589852 GOD589850:GOO589852 GXZ589850:GYK589852 HHV589850:HIG589852 HRR589850:HSC589852 IBN589850:IBY589852 ILJ589850:ILU589852 IVF589850:IVQ589852 JFB589850:JFM589852 JOX589850:JPI589852 JYT589850:JZE589852 KIP589850:KJA589852 KSL589850:KSW589852 LCH589850:LCS589852 LMD589850:LMO589852 LVZ589850:LWK589852 MFV589850:MGG589852 MPR589850:MQC589852 MZN589850:MZY589852 NJJ589850:NJU589852 NTF589850:NTQ589852 ODB589850:ODM589852 OMX589850:ONI589852 OWT589850:OXE589852 PGP589850:PHA589852 PQL589850:PQW589852 QAH589850:QAS589852 QKD589850:QKO589852 QTZ589850:QUK589852 RDV589850:REG589852 RNR589850:ROC589852 RXN589850:RXY589852 SHJ589850:SHU589852 SRF589850:SRQ589852 TBB589850:TBM589852 TKX589850:TLI589852 TUT589850:TVE589852 UEP589850:UFA589852 UOL589850:UOW589852 UYH589850:UYS589852 VID589850:VIO589852 VRZ589850:VSK589852 WBV589850:WCG589852 WLR589850:WMC589852 WVN589850:WVY589852 F655386:Q655388 JB655386:JM655388 SX655386:TI655388 ACT655386:ADE655388 AMP655386:ANA655388 AWL655386:AWW655388 BGH655386:BGS655388 BQD655386:BQO655388 BZZ655386:CAK655388 CJV655386:CKG655388 CTR655386:CUC655388 DDN655386:DDY655388 DNJ655386:DNU655388 DXF655386:DXQ655388 EHB655386:EHM655388 EQX655386:ERI655388 FAT655386:FBE655388 FKP655386:FLA655388 FUL655386:FUW655388 GEH655386:GES655388 GOD655386:GOO655388 GXZ655386:GYK655388 HHV655386:HIG655388 HRR655386:HSC655388 IBN655386:IBY655388 ILJ655386:ILU655388 IVF655386:IVQ655388 JFB655386:JFM655388 JOX655386:JPI655388 JYT655386:JZE655388 KIP655386:KJA655388 KSL655386:KSW655388 LCH655386:LCS655388 LMD655386:LMO655388 LVZ655386:LWK655388 MFV655386:MGG655388 MPR655386:MQC655388 MZN655386:MZY655388 NJJ655386:NJU655388 NTF655386:NTQ655388 ODB655386:ODM655388 OMX655386:ONI655388 OWT655386:OXE655388 PGP655386:PHA655388 PQL655386:PQW655388 QAH655386:QAS655388 QKD655386:QKO655388 QTZ655386:QUK655388 RDV655386:REG655388 RNR655386:ROC655388 RXN655386:RXY655388 SHJ655386:SHU655388 SRF655386:SRQ655388 TBB655386:TBM655388 TKX655386:TLI655388 TUT655386:TVE655388 UEP655386:UFA655388 UOL655386:UOW655388 UYH655386:UYS655388 VID655386:VIO655388 VRZ655386:VSK655388 WBV655386:WCG655388 WLR655386:WMC655388 WVN655386:WVY655388 F720922:Q720924 JB720922:JM720924 SX720922:TI720924 ACT720922:ADE720924 AMP720922:ANA720924 AWL720922:AWW720924 BGH720922:BGS720924 BQD720922:BQO720924 BZZ720922:CAK720924 CJV720922:CKG720924 CTR720922:CUC720924 DDN720922:DDY720924 DNJ720922:DNU720924 DXF720922:DXQ720924 EHB720922:EHM720924 EQX720922:ERI720924 FAT720922:FBE720924 FKP720922:FLA720924 FUL720922:FUW720924 GEH720922:GES720924 GOD720922:GOO720924 GXZ720922:GYK720924 HHV720922:HIG720924 HRR720922:HSC720924 IBN720922:IBY720924 ILJ720922:ILU720924 IVF720922:IVQ720924 JFB720922:JFM720924 JOX720922:JPI720924 JYT720922:JZE720924 KIP720922:KJA720924 KSL720922:KSW720924 LCH720922:LCS720924 LMD720922:LMO720924 LVZ720922:LWK720924 MFV720922:MGG720924 MPR720922:MQC720924 MZN720922:MZY720924 NJJ720922:NJU720924 NTF720922:NTQ720924 ODB720922:ODM720924 OMX720922:ONI720924 OWT720922:OXE720924 PGP720922:PHA720924 PQL720922:PQW720924 QAH720922:QAS720924 QKD720922:QKO720924 QTZ720922:QUK720924 RDV720922:REG720924 RNR720922:ROC720924 RXN720922:RXY720924 SHJ720922:SHU720924 SRF720922:SRQ720924 TBB720922:TBM720924 TKX720922:TLI720924 TUT720922:TVE720924 UEP720922:UFA720924 UOL720922:UOW720924 UYH720922:UYS720924 VID720922:VIO720924 VRZ720922:VSK720924 WBV720922:WCG720924 WLR720922:WMC720924 WVN720922:WVY720924 F786458:Q786460 JB786458:JM786460 SX786458:TI786460 ACT786458:ADE786460 AMP786458:ANA786460 AWL786458:AWW786460 BGH786458:BGS786460 BQD786458:BQO786460 BZZ786458:CAK786460 CJV786458:CKG786460 CTR786458:CUC786460 DDN786458:DDY786460 DNJ786458:DNU786460 DXF786458:DXQ786460 EHB786458:EHM786460 EQX786458:ERI786460 FAT786458:FBE786460 FKP786458:FLA786460 FUL786458:FUW786460 GEH786458:GES786460 GOD786458:GOO786460 GXZ786458:GYK786460 HHV786458:HIG786460 HRR786458:HSC786460 IBN786458:IBY786460 ILJ786458:ILU786460 IVF786458:IVQ786460 JFB786458:JFM786460 JOX786458:JPI786460 JYT786458:JZE786460 KIP786458:KJA786460 KSL786458:KSW786460 LCH786458:LCS786460 LMD786458:LMO786460 LVZ786458:LWK786460 MFV786458:MGG786460 MPR786458:MQC786460 MZN786458:MZY786460 NJJ786458:NJU786460 NTF786458:NTQ786460 ODB786458:ODM786460 OMX786458:ONI786460 OWT786458:OXE786460 PGP786458:PHA786460 PQL786458:PQW786460 QAH786458:QAS786460 QKD786458:QKO786460 QTZ786458:QUK786460 RDV786458:REG786460 RNR786458:ROC786460 RXN786458:RXY786460 SHJ786458:SHU786460 SRF786458:SRQ786460 TBB786458:TBM786460 TKX786458:TLI786460 TUT786458:TVE786460 UEP786458:UFA786460 UOL786458:UOW786460 UYH786458:UYS786460 VID786458:VIO786460 VRZ786458:VSK786460 WBV786458:WCG786460 WLR786458:WMC786460 WVN786458:WVY786460 F851994:Q851996 JB851994:JM851996 SX851994:TI851996 ACT851994:ADE851996 AMP851994:ANA851996 AWL851994:AWW851996 BGH851994:BGS851996 BQD851994:BQO851996 BZZ851994:CAK851996 CJV851994:CKG851996 CTR851994:CUC851996 DDN851994:DDY851996 DNJ851994:DNU851996 DXF851994:DXQ851996 EHB851994:EHM851996 EQX851994:ERI851996 FAT851994:FBE851996 FKP851994:FLA851996 FUL851994:FUW851996 GEH851994:GES851996 GOD851994:GOO851996 GXZ851994:GYK851996 HHV851994:HIG851996 HRR851994:HSC851996 IBN851994:IBY851996 ILJ851994:ILU851996 IVF851994:IVQ851996 JFB851994:JFM851996 JOX851994:JPI851996 JYT851994:JZE851996 KIP851994:KJA851996 KSL851994:KSW851996 LCH851994:LCS851996 LMD851994:LMO851996 LVZ851994:LWK851996 MFV851994:MGG851996 MPR851994:MQC851996 MZN851994:MZY851996 NJJ851994:NJU851996 NTF851994:NTQ851996 ODB851994:ODM851996 OMX851994:ONI851996 OWT851994:OXE851996 PGP851994:PHA851996 PQL851994:PQW851996 QAH851994:QAS851996 QKD851994:QKO851996 QTZ851994:QUK851996 RDV851994:REG851996 RNR851994:ROC851996 RXN851994:RXY851996 SHJ851994:SHU851996 SRF851994:SRQ851996 TBB851994:TBM851996 TKX851994:TLI851996 TUT851994:TVE851996 UEP851994:UFA851996 UOL851994:UOW851996 UYH851994:UYS851996 VID851994:VIO851996 VRZ851994:VSK851996 WBV851994:WCG851996 WLR851994:WMC851996 WVN851994:WVY851996 F917530:Q917532 JB917530:JM917532 SX917530:TI917532 ACT917530:ADE917532 AMP917530:ANA917532 AWL917530:AWW917532 BGH917530:BGS917532 BQD917530:BQO917532 BZZ917530:CAK917532 CJV917530:CKG917532 CTR917530:CUC917532 DDN917530:DDY917532 DNJ917530:DNU917532 DXF917530:DXQ917532 EHB917530:EHM917532 EQX917530:ERI917532 FAT917530:FBE917532 FKP917530:FLA917532 FUL917530:FUW917532 GEH917530:GES917532 GOD917530:GOO917532 GXZ917530:GYK917532 HHV917530:HIG917532 HRR917530:HSC917532 IBN917530:IBY917532 ILJ917530:ILU917532 IVF917530:IVQ917532 JFB917530:JFM917532 JOX917530:JPI917532 JYT917530:JZE917532 KIP917530:KJA917532 KSL917530:KSW917532 LCH917530:LCS917532 LMD917530:LMO917532 LVZ917530:LWK917532 MFV917530:MGG917532 MPR917530:MQC917532 MZN917530:MZY917532 NJJ917530:NJU917532 NTF917530:NTQ917532 ODB917530:ODM917532 OMX917530:ONI917532 OWT917530:OXE917532 PGP917530:PHA917532 PQL917530:PQW917532 QAH917530:QAS917532 QKD917530:QKO917532 QTZ917530:QUK917532 RDV917530:REG917532 RNR917530:ROC917532 RXN917530:RXY917532 SHJ917530:SHU917532 SRF917530:SRQ917532 TBB917530:TBM917532 TKX917530:TLI917532 TUT917530:TVE917532 UEP917530:UFA917532 UOL917530:UOW917532 UYH917530:UYS917532 VID917530:VIO917532 VRZ917530:VSK917532 WBV917530:WCG917532 WLR917530:WMC917532 WVN917530:WVY917532 F983066:Q983068 JB983066:JM983068 SX983066:TI983068 ACT983066:ADE983068 AMP983066:ANA983068 AWL983066:AWW983068 BGH983066:BGS983068 BQD983066:BQO983068 BZZ983066:CAK983068 CJV983066:CKG983068 CTR983066:CUC983068 DDN983066:DDY983068 DNJ983066:DNU983068 DXF983066:DXQ983068 EHB983066:EHM983068 EQX983066:ERI983068 FAT983066:FBE983068 FKP983066:FLA983068 FUL983066:FUW983068 GEH983066:GES983068 GOD983066:GOO983068 GXZ983066:GYK983068 HHV983066:HIG983068 HRR983066:HSC983068 IBN983066:IBY983068 ILJ983066:ILU983068 IVF983066:IVQ983068 JFB983066:JFM983068 JOX983066:JPI983068 JYT983066:JZE983068 KIP983066:KJA983068 KSL983066:KSW983068 LCH983066:LCS983068 LMD983066:LMO983068 LVZ983066:LWK983068 MFV983066:MGG983068 MPR983066:MQC983068 MZN983066:MZY983068 NJJ983066:NJU983068 NTF983066:NTQ983068 ODB983066:ODM983068 OMX983066:ONI983068 OWT983066:OXE983068 PGP983066:PHA983068 PQL983066:PQW983068 QAH983066:QAS983068 QKD983066:QKO983068 QTZ983066:QUK983068 RDV983066:REG983068 RNR983066:ROC983068 RXN983066:RXY983068 SHJ983066:SHU983068 SRF983066:SRQ983068 TBB983066:TBM983068 TKX983066:TLI983068 TUT983066:TVE983068 UEP983066:UFA983068 UOL983066:UOW983068 UYH983066:UYS983068 VID983066:VIO983068 VRZ983066:VSK983068 WBV983066:WCG983068 WLR983066:WMC983068 WVN983066:WVY983068 F118:Q122 JB118:JM122 SX118:TI122 ACT118:ADE122 AMP118:ANA122 AWL118:AWW122 BGH118:BGS122 BQD118:BQO122 BZZ118:CAK122 CJV118:CKG122 CTR118:CUC122 DDN118:DDY122 DNJ118:DNU122 DXF118:DXQ122 EHB118:EHM122 EQX118:ERI122 FAT118:FBE122 FKP118:FLA122 FUL118:FUW122 GEH118:GES122 GOD118:GOO122 GXZ118:GYK122 HHV118:HIG122 HRR118:HSC122 IBN118:IBY122 ILJ118:ILU122 IVF118:IVQ122 JFB118:JFM122 JOX118:JPI122 JYT118:JZE122 KIP118:KJA122 KSL118:KSW122 LCH118:LCS122 LMD118:LMO122 LVZ118:LWK122 MFV118:MGG122 MPR118:MQC122 MZN118:MZY122 NJJ118:NJU122 NTF118:NTQ122 ODB118:ODM122 OMX118:ONI122 OWT118:OXE122 PGP118:PHA122 PQL118:PQW122 QAH118:QAS122 QKD118:QKO122 QTZ118:QUK122 RDV118:REG122 RNR118:ROC122 RXN118:RXY122 SHJ118:SHU122 SRF118:SRQ122 TBB118:TBM122 TKX118:TLI122 TUT118:TVE122 UEP118:UFA122 UOL118:UOW122 UYH118:UYS122 VID118:VIO122 VRZ118:VSK122 WBV118:WCG122 WLR118:WMC122 WVN118:WVY122 F65613:Q65617 JB65613:JM65617 SX65613:TI65617 ACT65613:ADE65617 AMP65613:ANA65617 AWL65613:AWW65617 BGH65613:BGS65617 BQD65613:BQO65617 BZZ65613:CAK65617 CJV65613:CKG65617 CTR65613:CUC65617 DDN65613:DDY65617 DNJ65613:DNU65617 DXF65613:DXQ65617 EHB65613:EHM65617 EQX65613:ERI65617 FAT65613:FBE65617 FKP65613:FLA65617 FUL65613:FUW65617 GEH65613:GES65617 GOD65613:GOO65617 GXZ65613:GYK65617 HHV65613:HIG65617 HRR65613:HSC65617 IBN65613:IBY65617 ILJ65613:ILU65617 IVF65613:IVQ65617 JFB65613:JFM65617 JOX65613:JPI65617 JYT65613:JZE65617 KIP65613:KJA65617 KSL65613:KSW65617 LCH65613:LCS65617 LMD65613:LMO65617 LVZ65613:LWK65617 MFV65613:MGG65617 MPR65613:MQC65617 MZN65613:MZY65617 NJJ65613:NJU65617 NTF65613:NTQ65617 ODB65613:ODM65617 OMX65613:ONI65617 OWT65613:OXE65617 PGP65613:PHA65617 PQL65613:PQW65617 QAH65613:QAS65617 QKD65613:QKO65617 QTZ65613:QUK65617 RDV65613:REG65617 RNR65613:ROC65617 RXN65613:RXY65617 SHJ65613:SHU65617 SRF65613:SRQ65617 TBB65613:TBM65617 TKX65613:TLI65617 TUT65613:TVE65617 UEP65613:UFA65617 UOL65613:UOW65617 UYH65613:UYS65617 VID65613:VIO65617 VRZ65613:VSK65617 WBV65613:WCG65617 WLR65613:WMC65617 WVN65613:WVY65617 F131149:Q131153 JB131149:JM131153 SX131149:TI131153 ACT131149:ADE131153 AMP131149:ANA131153 AWL131149:AWW131153 BGH131149:BGS131153 BQD131149:BQO131153 BZZ131149:CAK131153 CJV131149:CKG131153 CTR131149:CUC131153 DDN131149:DDY131153 DNJ131149:DNU131153 DXF131149:DXQ131153 EHB131149:EHM131153 EQX131149:ERI131153 FAT131149:FBE131153 FKP131149:FLA131153 FUL131149:FUW131153 GEH131149:GES131153 GOD131149:GOO131153 GXZ131149:GYK131153 HHV131149:HIG131153 HRR131149:HSC131153 IBN131149:IBY131153 ILJ131149:ILU131153 IVF131149:IVQ131153 JFB131149:JFM131153 JOX131149:JPI131153 JYT131149:JZE131153 KIP131149:KJA131153 KSL131149:KSW131153 LCH131149:LCS131153 LMD131149:LMO131153 LVZ131149:LWK131153 MFV131149:MGG131153 MPR131149:MQC131153 MZN131149:MZY131153 NJJ131149:NJU131153 NTF131149:NTQ131153 ODB131149:ODM131153 OMX131149:ONI131153 OWT131149:OXE131153 PGP131149:PHA131153 PQL131149:PQW131153 QAH131149:QAS131153 QKD131149:QKO131153 QTZ131149:QUK131153 RDV131149:REG131153 RNR131149:ROC131153 RXN131149:RXY131153 SHJ131149:SHU131153 SRF131149:SRQ131153 TBB131149:TBM131153 TKX131149:TLI131153 TUT131149:TVE131153 UEP131149:UFA131153 UOL131149:UOW131153 UYH131149:UYS131153 VID131149:VIO131153 VRZ131149:VSK131153 WBV131149:WCG131153 WLR131149:WMC131153 WVN131149:WVY131153 F196685:Q196689 JB196685:JM196689 SX196685:TI196689 ACT196685:ADE196689 AMP196685:ANA196689 AWL196685:AWW196689 BGH196685:BGS196689 BQD196685:BQO196689 BZZ196685:CAK196689 CJV196685:CKG196689 CTR196685:CUC196689 DDN196685:DDY196689 DNJ196685:DNU196689 DXF196685:DXQ196689 EHB196685:EHM196689 EQX196685:ERI196689 FAT196685:FBE196689 FKP196685:FLA196689 FUL196685:FUW196689 GEH196685:GES196689 GOD196685:GOO196689 GXZ196685:GYK196689 HHV196685:HIG196689 HRR196685:HSC196689 IBN196685:IBY196689 ILJ196685:ILU196689 IVF196685:IVQ196689 JFB196685:JFM196689 JOX196685:JPI196689 JYT196685:JZE196689 KIP196685:KJA196689 KSL196685:KSW196689 LCH196685:LCS196689 LMD196685:LMO196689 LVZ196685:LWK196689 MFV196685:MGG196689 MPR196685:MQC196689 MZN196685:MZY196689 NJJ196685:NJU196689 NTF196685:NTQ196689 ODB196685:ODM196689 OMX196685:ONI196689 OWT196685:OXE196689 PGP196685:PHA196689 PQL196685:PQW196689 QAH196685:QAS196689 QKD196685:QKO196689 QTZ196685:QUK196689 RDV196685:REG196689 RNR196685:ROC196689 RXN196685:RXY196689 SHJ196685:SHU196689 SRF196685:SRQ196689 TBB196685:TBM196689 TKX196685:TLI196689 TUT196685:TVE196689 UEP196685:UFA196689 UOL196685:UOW196689 UYH196685:UYS196689 VID196685:VIO196689 VRZ196685:VSK196689 WBV196685:WCG196689 WLR196685:WMC196689 WVN196685:WVY196689 F262221:Q262225 JB262221:JM262225 SX262221:TI262225 ACT262221:ADE262225 AMP262221:ANA262225 AWL262221:AWW262225 BGH262221:BGS262225 BQD262221:BQO262225 BZZ262221:CAK262225 CJV262221:CKG262225 CTR262221:CUC262225 DDN262221:DDY262225 DNJ262221:DNU262225 DXF262221:DXQ262225 EHB262221:EHM262225 EQX262221:ERI262225 FAT262221:FBE262225 FKP262221:FLA262225 FUL262221:FUW262225 GEH262221:GES262225 GOD262221:GOO262225 GXZ262221:GYK262225 HHV262221:HIG262225 HRR262221:HSC262225 IBN262221:IBY262225 ILJ262221:ILU262225 IVF262221:IVQ262225 JFB262221:JFM262225 JOX262221:JPI262225 JYT262221:JZE262225 KIP262221:KJA262225 KSL262221:KSW262225 LCH262221:LCS262225 LMD262221:LMO262225 LVZ262221:LWK262225 MFV262221:MGG262225 MPR262221:MQC262225 MZN262221:MZY262225 NJJ262221:NJU262225 NTF262221:NTQ262225 ODB262221:ODM262225 OMX262221:ONI262225 OWT262221:OXE262225 PGP262221:PHA262225 PQL262221:PQW262225 QAH262221:QAS262225 QKD262221:QKO262225 QTZ262221:QUK262225 RDV262221:REG262225 RNR262221:ROC262225 RXN262221:RXY262225 SHJ262221:SHU262225 SRF262221:SRQ262225 TBB262221:TBM262225 TKX262221:TLI262225 TUT262221:TVE262225 UEP262221:UFA262225 UOL262221:UOW262225 UYH262221:UYS262225 VID262221:VIO262225 VRZ262221:VSK262225 WBV262221:WCG262225 WLR262221:WMC262225 WVN262221:WVY262225 F327757:Q327761 JB327757:JM327761 SX327757:TI327761 ACT327757:ADE327761 AMP327757:ANA327761 AWL327757:AWW327761 BGH327757:BGS327761 BQD327757:BQO327761 BZZ327757:CAK327761 CJV327757:CKG327761 CTR327757:CUC327761 DDN327757:DDY327761 DNJ327757:DNU327761 DXF327757:DXQ327761 EHB327757:EHM327761 EQX327757:ERI327761 FAT327757:FBE327761 FKP327757:FLA327761 FUL327757:FUW327761 GEH327757:GES327761 GOD327757:GOO327761 GXZ327757:GYK327761 HHV327757:HIG327761 HRR327757:HSC327761 IBN327757:IBY327761 ILJ327757:ILU327761 IVF327757:IVQ327761 JFB327757:JFM327761 JOX327757:JPI327761 JYT327757:JZE327761 KIP327757:KJA327761 KSL327757:KSW327761 LCH327757:LCS327761 LMD327757:LMO327761 LVZ327757:LWK327761 MFV327757:MGG327761 MPR327757:MQC327761 MZN327757:MZY327761 NJJ327757:NJU327761 NTF327757:NTQ327761 ODB327757:ODM327761 OMX327757:ONI327761 OWT327757:OXE327761 PGP327757:PHA327761 PQL327757:PQW327761 QAH327757:QAS327761 QKD327757:QKO327761 QTZ327757:QUK327761 RDV327757:REG327761 RNR327757:ROC327761 RXN327757:RXY327761 SHJ327757:SHU327761 SRF327757:SRQ327761 TBB327757:TBM327761 TKX327757:TLI327761 TUT327757:TVE327761 UEP327757:UFA327761 UOL327757:UOW327761 UYH327757:UYS327761 VID327757:VIO327761 VRZ327757:VSK327761 WBV327757:WCG327761 WLR327757:WMC327761 WVN327757:WVY327761 F393293:Q393297 JB393293:JM393297 SX393293:TI393297 ACT393293:ADE393297 AMP393293:ANA393297 AWL393293:AWW393297 BGH393293:BGS393297 BQD393293:BQO393297 BZZ393293:CAK393297 CJV393293:CKG393297 CTR393293:CUC393297 DDN393293:DDY393297 DNJ393293:DNU393297 DXF393293:DXQ393297 EHB393293:EHM393297 EQX393293:ERI393297 FAT393293:FBE393297 FKP393293:FLA393297 FUL393293:FUW393297 GEH393293:GES393297 GOD393293:GOO393297 GXZ393293:GYK393297 HHV393293:HIG393297 HRR393293:HSC393297 IBN393293:IBY393297 ILJ393293:ILU393297 IVF393293:IVQ393297 JFB393293:JFM393297 JOX393293:JPI393297 JYT393293:JZE393297 KIP393293:KJA393297 KSL393293:KSW393297 LCH393293:LCS393297 LMD393293:LMO393297 LVZ393293:LWK393297 MFV393293:MGG393297 MPR393293:MQC393297 MZN393293:MZY393297 NJJ393293:NJU393297 NTF393293:NTQ393297 ODB393293:ODM393297 OMX393293:ONI393297 OWT393293:OXE393297 PGP393293:PHA393297 PQL393293:PQW393297 QAH393293:QAS393297 QKD393293:QKO393297 QTZ393293:QUK393297 RDV393293:REG393297 RNR393293:ROC393297 RXN393293:RXY393297 SHJ393293:SHU393297 SRF393293:SRQ393297 TBB393293:TBM393297 TKX393293:TLI393297 TUT393293:TVE393297 UEP393293:UFA393297 UOL393293:UOW393297 UYH393293:UYS393297 VID393293:VIO393297 VRZ393293:VSK393297 WBV393293:WCG393297 WLR393293:WMC393297 WVN393293:WVY393297 F458829:Q458833 JB458829:JM458833 SX458829:TI458833 ACT458829:ADE458833 AMP458829:ANA458833 AWL458829:AWW458833 BGH458829:BGS458833 BQD458829:BQO458833 BZZ458829:CAK458833 CJV458829:CKG458833 CTR458829:CUC458833 DDN458829:DDY458833 DNJ458829:DNU458833 DXF458829:DXQ458833 EHB458829:EHM458833 EQX458829:ERI458833 FAT458829:FBE458833 FKP458829:FLA458833 FUL458829:FUW458833 GEH458829:GES458833 GOD458829:GOO458833 GXZ458829:GYK458833 HHV458829:HIG458833 HRR458829:HSC458833 IBN458829:IBY458833 ILJ458829:ILU458833 IVF458829:IVQ458833 JFB458829:JFM458833 JOX458829:JPI458833 JYT458829:JZE458833 KIP458829:KJA458833 KSL458829:KSW458833 LCH458829:LCS458833 LMD458829:LMO458833 LVZ458829:LWK458833 MFV458829:MGG458833 MPR458829:MQC458833 MZN458829:MZY458833 NJJ458829:NJU458833 NTF458829:NTQ458833 ODB458829:ODM458833 OMX458829:ONI458833 OWT458829:OXE458833 PGP458829:PHA458833 PQL458829:PQW458833 QAH458829:QAS458833 QKD458829:QKO458833 QTZ458829:QUK458833 RDV458829:REG458833 RNR458829:ROC458833 RXN458829:RXY458833 SHJ458829:SHU458833 SRF458829:SRQ458833 TBB458829:TBM458833 TKX458829:TLI458833 TUT458829:TVE458833 UEP458829:UFA458833 UOL458829:UOW458833 UYH458829:UYS458833 VID458829:VIO458833 VRZ458829:VSK458833 WBV458829:WCG458833 WLR458829:WMC458833 WVN458829:WVY458833 F524365:Q524369 JB524365:JM524369 SX524365:TI524369 ACT524365:ADE524369 AMP524365:ANA524369 AWL524365:AWW524369 BGH524365:BGS524369 BQD524365:BQO524369 BZZ524365:CAK524369 CJV524365:CKG524369 CTR524365:CUC524369 DDN524365:DDY524369 DNJ524365:DNU524369 DXF524365:DXQ524369 EHB524365:EHM524369 EQX524365:ERI524369 FAT524365:FBE524369 FKP524365:FLA524369 FUL524365:FUW524369 GEH524365:GES524369 GOD524365:GOO524369 GXZ524365:GYK524369 HHV524365:HIG524369 HRR524365:HSC524369 IBN524365:IBY524369 ILJ524365:ILU524369 IVF524365:IVQ524369 JFB524365:JFM524369 JOX524365:JPI524369 JYT524365:JZE524369 KIP524365:KJA524369 KSL524365:KSW524369 LCH524365:LCS524369 LMD524365:LMO524369 LVZ524365:LWK524369 MFV524365:MGG524369 MPR524365:MQC524369 MZN524365:MZY524369 NJJ524365:NJU524369 NTF524365:NTQ524369 ODB524365:ODM524369 OMX524365:ONI524369 OWT524365:OXE524369 PGP524365:PHA524369 PQL524365:PQW524369 QAH524365:QAS524369 QKD524365:QKO524369 QTZ524365:QUK524369 RDV524365:REG524369 RNR524365:ROC524369 RXN524365:RXY524369 SHJ524365:SHU524369 SRF524365:SRQ524369 TBB524365:TBM524369 TKX524365:TLI524369 TUT524365:TVE524369 UEP524365:UFA524369 UOL524365:UOW524369 UYH524365:UYS524369 VID524365:VIO524369 VRZ524365:VSK524369 WBV524365:WCG524369 WLR524365:WMC524369 WVN524365:WVY524369 F589901:Q589905 JB589901:JM589905 SX589901:TI589905 ACT589901:ADE589905 AMP589901:ANA589905 AWL589901:AWW589905 BGH589901:BGS589905 BQD589901:BQO589905 BZZ589901:CAK589905 CJV589901:CKG589905 CTR589901:CUC589905 DDN589901:DDY589905 DNJ589901:DNU589905 DXF589901:DXQ589905 EHB589901:EHM589905 EQX589901:ERI589905 FAT589901:FBE589905 FKP589901:FLA589905 FUL589901:FUW589905 GEH589901:GES589905 GOD589901:GOO589905 GXZ589901:GYK589905 HHV589901:HIG589905 HRR589901:HSC589905 IBN589901:IBY589905 ILJ589901:ILU589905 IVF589901:IVQ589905 JFB589901:JFM589905 JOX589901:JPI589905 JYT589901:JZE589905 KIP589901:KJA589905 KSL589901:KSW589905 LCH589901:LCS589905 LMD589901:LMO589905 LVZ589901:LWK589905 MFV589901:MGG589905 MPR589901:MQC589905 MZN589901:MZY589905 NJJ589901:NJU589905 NTF589901:NTQ589905 ODB589901:ODM589905 OMX589901:ONI589905 OWT589901:OXE589905 PGP589901:PHA589905 PQL589901:PQW589905 QAH589901:QAS589905 QKD589901:QKO589905 QTZ589901:QUK589905 RDV589901:REG589905 RNR589901:ROC589905 RXN589901:RXY589905 SHJ589901:SHU589905 SRF589901:SRQ589905 TBB589901:TBM589905 TKX589901:TLI589905 TUT589901:TVE589905 UEP589901:UFA589905 UOL589901:UOW589905 UYH589901:UYS589905 VID589901:VIO589905 VRZ589901:VSK589905 WBV589901:WCG589905 WLR589901:WMC589905 WVN589901:WVY589905 F655437:Q655441 JB655437:JM655441 SX655437:TI655441 ACT655437:ADE655441 AMP655437:ANA655441 AWL655437:AWW655441 BGH655437:BGS655441 BQD655437:BQO655441 BZZ655437:CAK655441 CJV655437:CKG655441 CTR655437:CUC655441 DDN655437:DDY655441 DNJ655437:DNU655441 DXF655437:DXQ655441 EHB655437:EHM655441 EQX655437:ERI655441 FAT655437:FBE655441 FKP655437:FLA655441 FUL655437:FUW655441 GEH655437:GES655441 GOD655437:GOO655441 GXZ655437:GYK655441 HHV655437:HIG655441 HRR655437:HSC655441 IBN655437:IBY655441 ILJ655437:ILU655441 IVF655437:IVQ655441 JFB655437:JFM655441 JOX655437:JPI655441 JYT655437:JZE655441 KIP655437:KJA655441 KSL655437:KSW655441 LCH655437:LCS655441 LMD655437:LMO655441 LVZ655437:LWK655441 MFV655437:MGG655441 MPR655437:MQC655441 MZN655437:MZY655441 NJJ655437:NJU655441 NTF655437:NTQ655441 ODB655437:ODM655441 OMX655437:ONI655441 OWT655437:OXE655441 PGP655437:PHA655441 PQL655437:PQW655441 QAH655437:QAS655441 QKD655437:QKO655441 QTZ655437:QUK655441 RDV655437:REG655441 RNR655437:ROC655441 RXN655437:RXY655441 SHJ655437:SHU655441 SRF655437:SRQ655441 TBB655437:TBM655441 TKX655437:TLI655441 TUT655437:TVE655441 UEP655437:UFA655441 UOL655437:UOW655441 UYH655437:UYS655441 VID655437:VIO655441 VRZ655437:VSK655441 WBV655437:WCG655441 WLR655437:WMC655441 WVN655437:WVY655441 F720973:Q720977 JB720973:JM720977 SX720973:TI720977 ACT720973:ADE720977 AMP720973:ANA720977 AWL720973:AWW720977 BGH720973:BGS720977 BQD720973:BQO720977 BZZ720973:CAK720977 CJV720973:CKG720977 CTR720973:CUC720977 DDN720973:DDY720977 DNJ720973:DNU720977 DXF720973:DXQ720977 EHB720973:EHM720977 EQX720973:ERI720977 FAT720973:FBE720977 FKP720973:FLA720977 FUL720973:FUW720977 GEH720973:GES720977 GOD720973:GOO720977 GXZ720973:GYK720977 HHV720973:HIG720977 HRR720973:HSC720977 IBN720973:IBY720977 ILJ720973:ILU720977 IVF720973:IVQ720977 JFB720973:JFM720977 JOX720973:JPI720977 JYT720973:JZE720977 KIP720973:KJA720977 KSL720973:KSW720977 LCH720973:LCS720977 LMD720973:LMO720977 LVZ720973:LWK720977 MFV720973:MGG720977 MPR720973:MQC720977 MZN720973:MZY720977 NJJ720973:NJU720977 NTF720973:NTQ720977 ODB720973:ODM720977 OMX720973:ONI720977 OWT720973:OXE720977 PGP720973:PHA720977 PQL720973:PQW720977 QAH720973:QAS720977 QKD720973:QKO720977 QTZ720973:QUK720977 RDV720973:REG720977 RNR720973:ROC720977 RXN720973:RXY720977 SHJ720973:SHU720977 SRF720973:SRQ720977 TBB720973:TBM720977 TKX720973:TLI720977 TUT720973:TVE720977 UEP720973:UFA720977 UOL720973:UOW720977 UYH720973:UYS720977 VID720973:VIO720977 VRZ720973:VSK720977 WBV720973:WCG720977 WLR720973:WMC720977 WVN720973:WVY720977 F786509:Q786513 JB786509:JM786513 SX786509:TI786513 ACT786509:ADE786513 AMP786509:ANA786513 AWL786509:AWW786513 BGH786509:BGS786513 BQD786509:BQO786513 BZZ786509:CAK786513 CJV786509:CKG786513 CTR786509:CUC786513 DDN786509:DDY786513 DNJ786509:DNU786513 DXF786509:DXQ786513 EHB786509:EHM786513 EQX786509:ERI786513 FAT786509:FBE786513 FKP786509:FLA786513 FUL786509:FUW786513 GEH786509:GES786513 GOD786509:GOO786513 GXZ786509:GYK786513 HHV786509:HIG786513 HRR786509:HSC786513 IBN786509:IBY786513 ILJ786509:ILU786513 IVF786509:IVQ786513 JFB786509:JFM786513 JOX786509:JPI786513 JYT786509:JZE786513 KIP786509:KJA786513 KSL786509:KSW786513 LCH786509:LCS786513 LMD786509:LMO786513 LVZ786509:LWK786513 MFV786509:MGG786513 MPR786509:MQC786513 MZN786509:MZY786513 NJJ786509:NJU786513 NTF786509:NTQ786513 ODB786509:ODM786513 OMX786509:ONI786513 OWT786509:OXE786513 PGP786509:PHA786513 PQL786509:PQW786513 QAH786509:QAS786513 QKD786509:QKO786513 QTZ786509:QUK786513 RDV786509:REG786513 RNR786509:ROC786513 RXN786509:RXY786513 SHJ786509:SHU786513 SRF786509:SRQ786513 TBB786509:TBM786513 TKX786509:TLI786513 TUT786509:TVE786513 UEP786509:UFA786513 UOL786509:UOW786513 UYH786509:UYS786513 VID786509:VIO786513 VRZ786509:VSK786513 WBV786509:WCG786513 WLR786509:WMC786513 WVN786509:WVY786513 F852045:Q852049 JB852045:JM852049 SX852045:TI852049 ACT852045:ADE852049 AMP852045:ANA852049 AWL852045:AWW852049 BGH852045:BGS852049 BQD852045:BQO852049 BZZ852045:CAK852049 CJV852045:CKG852049 CTR852045:CUC852049 DDN852045:DDY852049 DNJ852045:DNU852049 DXF852045:DXQ852049 EHB852045:EHM852049 EQX852045:ERI852049 FAT852045:FBE852049 FKP852045:FLA852049 FUL852045:FUW852049 GEH852045:GES852049 GOD852045:GOO852049 GXZ852045:GYK852049 HHV852045:HIG852049 HRR852045:HSC852049 IBN852045:IBY852049 ILJ852045:ILU852049 IVF852045:IVQ852049 JFB852045:JFM852049 JOX852045:JPI852049 JYT852045:JZE852049 KIP852045:KJA852049 KSL852045:KSW852049 LCH852045:LCS852049 LMD852045:LMO852049 LVZ852045:LWK852049 MFV852045:MGG852049 MPR852045:MQC852049 MZN852045:MZY852049 NJJ852045:NJU852049 NTF852045:NTQ852049 ODB852045:ODM852049 OMX852045:ONI852049 OWT852045:OXE852049 PGP852045:PHA852049 PQL852045:PQW852049 QAH852045:QAS852049 QKD852045:QKO852049 QTZ852045:QUK852049 RDV852045:REG852049 RNR852045:ROC852049 RXN852045:RXY852049 SHJ852045:SHU852049 SRF852045:SRQ852049 TBB852045:TBM852049 TKX852045:TLI852049 TUT852045:TVE852049 UEP852045:UFA852049 UOL852045:UOW852049 UYH852045:UYS852049 VID852045:VIO852049 VRZ852045:VSK852049 WBV852045:WCG852049 WLR852045:WMC852049 WVN852045:WVY852049 F917581:Q917585 JB917581:JM917585 SX917581:TI917585 ACT917581:ADE917585 AMP917581:ANA917585 AWL917581:AWW917585 BGH917581:BGS917585 BQD917581:BQO917585 BZZ917581:CAK917585 CJV917581:CKG917585 CTR917581:CUC917585 DDN917581:DDY917585 DNJ917581:DNU917585 DXF917581:DXQ917585 EHB917581:EHM917585 EQX917581:ERI917585 FAT917581:FBE917585 FKP917581:FLA917585 FUL917581:FUW917585 GEH917581:GES917585 GOD917581:GOO917585 GXZ917581:GYK917585 HHV917581:HIG917585 HRR917581:HSC917585 IBN917581:IBY917585 ILJ917581:ILU917585 IVF917581:IVQ917585 JFB917581:JFM917585 JOX917581:JPI917585 JYT917581:JZE917585 KIP917581:KJA917585 KSL917581:KSW917585 LCH917581:LCS917585 LMD917581:LMO917585 LVZ917581:LWK917585 MFV917581:MGG917585 MPR917581:MQC917585 MZN917581:MZY917585 NJJ917581:NJU917585 NTF917581:NTQ917585 ODB917581:ODM917585 OMX917581:ONI917585 OWT917581:OXE917585 PGP917581:PHA917585 PQL917581:PQW917585 QAH917581:QAS917585 QKD917581:QKO917585 QTZ917581:QUK917585 RDV917581:REG917585 RNR917581:ROC917585 RXN917581:RXY917585 SHJ917581:SHU917585 SRF917581:SRQ917585 TBB917581:TBM917585 TKX917581:TLI917585 TUT917581:TVE917585 UEP917581:UFA917585 UOL917581:UOW917585 UYH917581:UYS917585 VID917581:VIO917585 VRZ917581:VSK917585 WBV917581:WCG917585 WLR917581:WMC917585 WVN917581:WVY917585 F983117:Q983121 JB983117:JM983121 SX983117:TI983121 ACT983117:ADE983121 AMP983117:ANA983121 AWL983117:AWW983121 BGH983117:BGS983121 BQD983117:BQO983121 BZZ983117:CAK983121 CJV983117:CKG983121 CTR983117:CUC983121 DDN983117:DDY983121 DNJ983117:DNU983121 DXF983117:DXQ983121 EHB983117:EHM983121 EQX983117:ERI983121 FAT983117:FBE983121 FKP983117:FLA983121 FUL983117:FUW983121 GEH983117:GES983121 GOD983117:GOO983121 GXZ983117:GYK983121 HHV983117:HIG983121 HRR983117:HSC983121 IBN983117:IBY983121 ILJ983117:ILU983121 IVF983117:IVQ983121 JFB983117:JFM983121 JOX983117:JPI983121 JYT983117:JZE983121 KIP983117:KJA983121 KSL983117:KSW983121 LCH983117:LCS983121 LMD983117:LMO983121 LVZ983117:LWK983121 MFV983117:MGG983121 MPR983117:MQC983121 MZN983117:MZY983121 NJJ983117:NJU983121 NTF983117:NTQ983121 ODB983117:ODM983121 OMX983117:ONI983121 OWT983117:OXE983121 PGP983117:PHA983121 PQL983117:PQW983121 QAH983117:QAS983121 QKD983117:QKO983121 QTZ983117:QUK983121 RDV983117:REG983121 RNR983117:ROC983121 RXN983117:RXY983121 SHJ983117:SHU983121 SRF983117:SRQ983121 TBB983117:TBM983121 TKX983117:TLI983121 TUT983117:TVE983121 UEP983117:UFA983121 UOL983117:UOW983121 UYH983117:UYS983121 VID983117:VIO983121 VRZ983117:VSK983121 WBV983117:WCG983121 WLR983117:WMC983121 WVN983117:WVY983121 F39:Q53 F65520:Q65542 JB65520:JM65542 SX65520:TI65542 ACT65520:ADE65542 AMP65520:ANA65542 AWL65520:AWW65542 BGH65520:BGS65542 BQD65520:BQO65542 BZZ65520:CAK65542 CJV65520:CKG65542 CTR65520:CUC65542 DDN65520:DDY65542 DNJ65520:DNU65542 DXF65520:DXQ65542 EHB65520:EHM65542 EQX65520:ERI65542 FAT65520:FBE65542 FKP65520:FLA65542 FUL65520:FUW65542 GEH65520:GES65542 GOD65520:GOO65542 GXZ65520:GYK65542 HHV65520:HIG65542 HRR65520:HSC65542 IBN65520:IBY65542 ILJ65520:ILU65542 IVF65520:IVQ65542 JFB65520:JFM65542 JOX65520:JPI65542 JYT65520:JZE65542 KIP65520:KJA65542 KSL65520:KSW65542 LCH65520:LCS65542 LMD65520:LMO65542 LVZ65520:LWK65542 MFV65520:MGG65542 MPR65520:MQC65542 MZN65520:MZY65542 NJJ65520:NJU65542 NTF65520:NTQ65542 ODB65520:ODM65542 OMX65520:ONI65542 OWT65520:OXE65542 PGP65520:PHA65542 PQL65520:PQW65542 QAH65520:QAS65542 QKD65520:QKO65542 QTZ65520:QUK65542 RDV65520:REG65542 RNR65520:ROC65542 RXN65520:RXY65542 SHJ65520:SHU65542 SRF65520:SRQ65542 TBB65520:TBM65542 TKX65520:TLI65542 TUT65520:TVE65542 UEP65520:UFA65542 UOL65520:UOW65542 UYH65520:UYS65542 VID65520:VIO65542 VRZ65520:VSK65542 WBV65520:WCG65542 WLR65520:WMC65542 WVN65520:WVY65542 F131056:Q131078 JB131056:JM131078 SX131056:TI131078 ACT131056:ADE131078 AMP131056:ANA131078 AWL131056:AWW131078 BGH131056:BGS131078 BQD131056:BQO131078 BZZ131056:CAK131078 CJV131056:CKG131078 CTR131056:CUC131078 DDN131056:DDY131078 DNJ131056:DNU131078 DXF131056:DXQ131078 EHB131056:EHM131078 EQX131056:ERI131078 FAT131056:FBE131078 FKP131056:FLA131078 FUL131056:FUW131078 GEH131056:GES131078 GOD131056:GOO131078 GXZ131056:GYK131078 HHV131056:HIG131078 HRR131056:HSC131078 IBN131056:IBY131078 ILJ131056:ILU131078 IVF131056:IVQ131078 JFB131056:JFM131078 JOX131056:JPI131078 JYT131056:JZE131078 KIP131056:KJA131078 KSL131056:KSW131078 LCH131056:LCS131078 LMD131056:LMO131078 LVZ131056:LWK131078 MFV131056:MGG131078 MPR131056:MQC131078 MZN131056:MZY131078 NJJ131056:NJU131078 NTF131056:NTQ131078 ODB131056:ODM131078 OMX131056:ONI131078 OWT131056:OXE131078 PGP131056:PHA131078 PQL131056:PQW131078 QAH131056:QAS131078 QKD131056:QKO131078 QTZ131056:QUK131078 RDV131056:REG131078 RNR131056:ROC131078 RXN131056:RXY131078 SHJ131056:SHU131078 SRF131056:SRQ131078 TBB131056:TBM131078 TKX131056:TLI131078 TUT131056:TVE131078 UEP131056:UFA131078 UOL131056:UOW131078 UYH131056:UYS131078 VID131056:VIO131078 VRZ131056:VSK131078 WBV131056:WCG131078 WLR131056:WMC131078 WVN131056:WVY131078 F196592:Q196614 JB196592:JM196614 SX196592:TI196614 ACT196592:ADE196614 AMP196592:ANA196614 AWL196592:AWW196614 BGH196592:BGS196614 BQD196592:BQO196614 BZZ196592:CAK196614 CJV196592:CKG196614 CTR196592:CUC196614 DDN196592:DDY196614 DNJ196592:DNU196614 DXF196592:DXQ196614 EHB196592:EHM196614 EQX196592:ERI196614 FAT196592:FBE196614 FKP196592:FLA196614 FUL196592:FUW196614 GEH196592:GES196614 GOD196592:GOO196614 GXZ196592:GYK196614 HHV196592:HIG196614 HRR196592:HSC196614 IBN196592:IBY196614 ILJ196592:ILU196614 IVF196592:IVQ196614 JFB196592:JFM196614 JOX196592:JPI196614 JYT196592:JZE196614 KIP196592:KJA196614 KSL196592:KSW196614 LCH196592:LCS196614 LMD196592:LMO196614 LVZ196592:LWK196614 MFV196592:MGG196614 MPR196592:MQC196614 MZN196592:MZY196614 NJJ196592:NJU196614 NTF196592:NTQ196614 ODB196592:ODM196614 OMX196592:ONI196614 OWT196592:OXE196614 PGP196592:PHA196614 PQL196592:PQW196614 QAH196592:QAS196614 QKD196592:QKO196614 QTZ196592:QUK196614 RDV196592:REG196614 RNR196592:ROC196614 RXN196592:RXY196614 SHJ196592:SHU196614 SRF196592:SRQ196614 TBB196592:TBM196614 TKX196592:TLI196614 TUT196592:TVE196614 UEP196592:UFA196614 UOL196592:UOW196614 UYH196592:UYS196614 VID196592:VIO196614 VRZ196592:VSK196614 WBV196592:WCG196614 WLR196592:WMC196614 WVN196592:WVY196614 F262128:Q262150 JB262128:JM262150 SX262128:TI262150 ACT262128:ADE262150 AMP262128:ANA262150 AWL262128:AWW262150 BGH262128:BGS262150 BQD262128:BQO262150 BZZ262128:CAK262150 CJV262128:CKG262150 CTR262128:CUC262150 DDN262128:DDY262150 DNJ262128:DNU262150 DXF262128:DXQ262150 EHB262128:EHM262150 EQX262128:ERI262150 FAT262128:FBE262150 FKP262128:FLA262150 FUL262128:FUW262150 GEH262128:GES262150 GOD262128:GOO262150 GXZ262128:GYK262150 HHV262128:HIG262150 HRR262128:HSC262150 IBN262128:IBY262150 ILJ262128:ILU262150 IVF262128:IVQ262150 JFB262128:JFM262150 JOX262128:JPI262150 JYT262128:JZE262150 KIP262128:KJA262150 KSL262128:KSW262150 LCH262128:LCS262150 LMD262128:LMO262150 LVZ262128:LWK262150 MFV262128:MGG262150 MPR262128:MQC262150 MZN262128:MZY262150 NJJ262128:NJU262150 NTF262128:NTQ262150 ODB262128:ODM262150 OMX262128:ONI262150 OWT262128:OXE262150 PGP262128:PHA262150 PQL262128:PQW262150 QAH262128:QAS262150 QKD262128:QKO262150 QTZ262128:QUK262150 RDV262128:REG262150 RNR262128:ROC262150 RXN262128:RXY262150 SHJ262128:SHU262150 SRF262128:SRQ262150 TBB262128:TBM262150 TKX262128:TLI262150 TUT262128:TVE262150 UEP262128:UFA262150 UOL262128:UOW262150 UYH262128:UYS262150 VID262128:VIO262150 VRZ262128:VSK262150 WBV262128:WCG262150 WLR262128:WMC262150 WVN262128:WVY262150 F327664:Q327686 JB327664:JM327686 SX327664:TI327686 ACT327664:ADE327686 AMP327664:ANA327686 AWL327664:AWW327686 BGH327664:BGS327686 BQD327664:BQO327686 BZZ327664:CAK327686 CJV327664:CKG327686 CTR327664:CUC327686 DDN327664:DDY327686 DNJ327664:DNU327686 DXF327664:DXQ327686 EHB327664:EHM327686 EQX327664:ERI327686 FAT327664:FBE327686 FKP327664:FLA327686 FUL327664:FUW327686 GEH327664:GES327686 GOD327664:GOO327686 GXZ327664:GYK327686 HHV327664:HIG327686 HRR327664:HSC327686 IBN327664:IBY327686 ILJ327664:ILU327686 IVF327664:IVQ327686 JFB327664:JFM327686 JOX327664:JPI327686 JYT327664:JZE327686 KIP327664:KJA327686 KSL327664:KSW327686 LCH327664:LCS327686 LMD327664:LMO327686 LVZ327664:LWK327686 MFV327664:MGG327686 MPR327664:MQC327686 MZN327664:MZY327686 NJJ327664:NJU327686 NTF327664:NTQ327686 ODB327664:ODM327686 OMX327664:ONI327686 OWT327664:OXE327686 PGP327664:PHA327686 PQL327664:PQW327686 QAH327664:QAS327686 QKD327664:QKO327686 QTZ327664:QUK327686 RDV327664:REG327686 RNR327664:ROC327686 RXN327664:RXY327686 SHJ327664:SHU327686 SRF327664:SRQ327686 TBB327664:TBM327686 TKX327664:TLI327686 TUT327664:TVE327686 UEP327664:UFA327686 UOL327664:UOW327686 UYH327664:UYS327686 VID327664:VIO327686 VRZ327664:VSK327686 WBV327664:WCG327686 WLR327664:WMC327686 WVN327664:WVY327686 F393200:Q393222 JB393200:JM393222 SX393200:TI393222 ACT393200:ADE393222 AMP393200:ANA393222 AWL393200:AWW393222 BGH393200:BGS393222 BQD393200:BQO393222 BZZ393200:CAK393222 CJV393200:CKG393222 CTR393200:CUC393222 DDN393200:DDY393222 DNJ393200:DNU393222 DXF393200:DXQ393222 EHB393200:EHM393222 EQX393200:ERI393222 FAT393200:FBE393222 FKP393200:FLA393222 FUL393200:FUW393222 GEH393200:GES393222 GOD393200:GOO393222 GXZ393200:GYK393222 HHV393200:HIG393222 HRR393200:HSC393222 IBN393200:IBY393222 ILJ393200:ILU393222 IVF393200:IVQ393222 JFB393200:JFM393222 JOX393200:JPI393222 JYT393200:JZE393222 KIP393200:KJA393222 KSL393200:KSW393222 LCH393200:LCS393222 LMD393200:LMO393222 LVZ393200:LWK393222 MFV393200:MGG393222 MPR393200:MQC393222 MZN393200:MZY393222 NJJ393200:NJU393222 NTF393200:NTQ393222 ODB393200:ODM393222 OMX393200:ONI393222 OWT393200:OXE393222 PGP393200:PHA393222 PQL393200:PQW393222 QAH393200:QAS393222 QKD393200:QKO393222 QTZ393200:QUK393222 RDV393200:REG393222 RNR393200:ROC393222 RXN393200:RXY393222 SHJ393200:SHU393222 SRF393200:SRQ393222 TBB393200:TBM393222 TKX393200:TLI393222 TUT393200:TVE393222 UEP393200:UFA393222 UOL393200:UOW393222 UYH393200:UYS393222 VID393200:VIO393222 VRZ393200:VSK393222 WBV393200:WCG393222 WLR393200:WMC393222 WVN393200:WVY393222 F458736:Q458758 JB458736:JM458758 SX458736:TI458758 ACT458736:ADE458758 AMP458736:ANA458758 AWL458736:AWW458758 BGH458736:BGS458758 BQD458736:BQO458758 BZZ458736:CAK458758 CJV458736:CKG458758 CTR458736:CUC458758 DDN458736:DDY458758 DNJ458736:DNU458758 DXF458736:DXQ458758 EHB458736:EHM458758 EQX458736:ERI458758 FAT458736:FBE458758 FKP458736:FLA458758 FUL458736:FUW458758 GEH458736:GES458758 GOD458736:GOO458758 GXZ458736:GYK458758 HHV458736:HIG458758 HRR458736:HSC458758 IBN458736:IBY458758 ILJ458736:ILU458758 IVF458736:IVQ458758 JFB458736:JFM458758 JOX458736:JPI458758 JYT458736:JZE458758 KIP458736:KJA458758 KSL458736:KSW458758 LCH458736:LCS458758 LMD458736:LMO458758 LVZ458736:LWK458758 MFV458736:MGG458758 MPR458736:MQC458758 MZN458736:MZY458758 NJJ458736:NJU458758 NTF458736:NTQ458758 ODB458736:ODM458758 OMX458736:ONI458758 OWT458736:OXE458758 PGP458736:PHA458758 PQL458736:PQW458758 QAH458736:QAS458758 QKD458736:QKO458758 QTZ458736:QUK458758 RDV458736:REG458758 RNR458736:ROC458758 RXN458736:RXY458758 SHJ458736:SHU458758 SRF458736:SRQ458758 TBB458736:TBM458758 TKX458736:TLI458758 TUT458736:TVE458758 UEP458736:UFA458758 UOL458736:UOW458758 UYH458736:UYS458758 VID458736:VIO458758 VRZ458736:VSK458758 WBV458736:WCG458758 WLR458736:WMC458758 WVN458736:WVY458758 F524272:Q524294 JB524272:JM524294 SX524272:TI524294 ACT524272:ADE524294 AMP524272:ANA524294 AWL524272:AWW524294 BGH524272:BGS524294 BQD524272:BQO524294 BZZ524272:CAK524294 CJV524272:CKG524294 CTR524272:CUC524294 DDN524272:DDY524294 DNJ524272:DNU524294 DXF524272:DXQ524294 EHB524272:EHM524294 EQX524272:ERI524294 FAT524272:FBE524294 FKP524272:FLA524294 FUL524272:FUW524294 GEH524272:GES524294 GOD524272:GOO524294 GXZ524272:GYK524294 HHV524272:HIG524294 HRR524272:HSC524294 IBN524272:IBY524294 ILJ524272:ILU524294 IVF524272:IVQ524294 JFB524272:JFM524294 JOX524272:JPI524294 JYT524272:JZE524294 KIP524272:KJA524294 KSL524272:KSW524294 LCH524272:LCS524294 LMD524272:LMO524294 LVZ524272:LWK524294 MFV524272:MGG524294 MPR524272:MQC524294 MZN524272:MZY524294 NJJ524272:NJU524294 NTF524272:NTQ524294 ODB524272:ODM524294 OMX524272:ONI524294 OWT524272:OXE524294 PGP524272:PHA524294 PQL524272:PQW524294 QAH524272:QAS524294 QKD524272:QKO524294 QTZ524272:QUK524294 RDV524272:REG524294 RNR524272:ROC524294 RXN524272:RXY524294 SHJ524272:SHU524294 SRF524272:SRQ524294 TBB524272:TBM524294 TKX524272:TLI524294 TUT524272:TVE524294 UEP524272:UFA524294 UOL524272:UOW524294 UYH524272:UYS524294 VID524272:VIO524294 VRZ524272:VSK524294 WBV524272:WCG524294 WLR524272:WMC524294 WVN524272:WVY524294 F589808:Q589830 JB589808:JM589830 SX589808:TI589830 ACT589808:ADE589830 AMP589808:ANA589830 AWL589808:AWW589830 BGH589808:BGS589830 BQD589808:BQO589830 BZZ589808:CAK589830 CJV589808:CKG589830 CTR589808:CUC589830 DDN589808:DDY589830 DNJ589808:DNU589830 DXF589808:DXQ589830 EHB589808:EHM589830 EQX589808:ERI589830 FAT589808:FBE589830 FKP589808:FLA589830 FUL589808:FUW589830 GEH589808:GES589830 GOD589808:GOO589830 GXZ589808:GYK589830 HHV589808:HIG589830 HRR589808:HSC589830 IBN589808:IBY589830 ILJ589808:ILU589830 IVF589808:IVQ589830 JFB589808:JFM589830 JOX589808:JPI589830 JYT589808:JZE589830 KIP589808:KJA589830 KSL589808:KSW589830 LCH589808:LCS589830 LMD589808:LMO589830 LVZ589808:LWK589830 MFV589808:MGG589830 MPR589808:MQC589830 MZN589808:MZY589830 NJJ589808:NJU589830 NTF589808:NTQ589830 ODB589808:ODM589830 OMX589808:ONI589830 OWT589808:OXE589830 PGP589808:PHA589830 PQL589808:PQW589830 QAH589808:QAS589830 QKD589808:QKO589830 QTZ589808:QUK589830 RDV589808:REG589830 RNR589808:ROC589830 RXN589808:RXY589830 SHJ589808:SHU589830 SRF589808:SRQ589830 TBB589808:TBM589830 TKX589808:TLI589830 TUT589808:TVE589830 UEP589808:UFA589830 UOL589808:UOW589830 UYH589808:UYS589830 VID589808:VIO589830 VRZ589808:VSK589830 WBV589808:WCG589830 WLR589808:WMC589830 WVN589808:WVY589830 F655344:Q655366 JB655344:JM655366 SX655344:TI655366 ACT655344:ADE655366 AMP655344:ANA655366 AWL655344:AWW655366 BGH655344:BGS655366 BQD655344:BQO655366 BZZ655344:CAK655366 CJV655344:CKG655366 CTR655344:CUC655366 DDN655344:DDY655366 DNJ655344:DNU655366 DXF655344:DXQ655366 EHB655344:EHM655366 EQX655344:ERI655366 FAT655344:FBE655366 FKP655344:FLA655366 FUL655344:FUW655366 GEH655344:GES655366 GOD655344:GOO655366 GXZ655344:GYK655366 HHV655344:HIG655366 HRR655344:HSC655366 IBN655344:IBY655366 ILJ655344:ILU655366 IVF655344:IVQ655366 JFB655344:JFM655366 JOX655344:JPI655366 JYT655344:JZE655366 KIP655344:KJA655366 KSL655344:KSW655366 LCH655344:LCS655366 LMD655344:LMO655366 LVZ655344:LWK655366 MFV655344:MGG655366 MPR655344:MQC655366 MZN655344:MZY655366 NJJ655344:NJU655366 NTF655344:NTQ655366 ODB655344:ODM655366 OMX655344:ONI655366 OWT655344:OXE655366 PGP655344:PHA655366 PQL655344:PQW655366 QAH655344:QAS655366 QKD655344:QKO655366 QTZ655344:QUK655366 RDV655344:REG655366 RNR655344:ROC655366 RXN655344:RXY655366 SHJ655344:SHU655366 SRF655344:SRQ655366 TBB655344:TBM655366 TKX655344:TLI655366 TUT655344:TVE655366 UEP655344:UFA655366 UOL655344:UOW655366 UYH655344:UYS655366 VID655344:VIO655366 VRZ655344:VSK655366 WBV655344:WCG655366 WLR655344:WMC655366 WVN655344:WVY655366 F720880:Q720902 JB720880:JM720902 SX720880:TI720902 ACT720880:ADE720902 AMP720880:ANA720902 AWL720880:AWW720902 BGH720880:BGS720902 BQD720880:BQO720902 BZZ720880:CAK720902 CJV720880:CKG720902 CTR720880:CUC720902 DDN720880:DDY720902 DNJ720880:DNU720902 DXF720880:DXQ720902 EHB720880:EHM720902 EQX720880:ERI720902 FAT720880:FBE720902 FKP720880:FLA720902 FUL720880:FUW720902 GEH720880:GES720902 GOD720880:GOO720902 GXZ720880:GYK720902 HHV720880:HIG720902 HRR720880:HSC720902 IBN720880:IBY720902 ILJ720880:ILU720902 IVF720880:IVQ720902 JFB720880:JFM720902 JOX720880:JPI720902 JYT720880:JZE720902 KIP720880:KJA720902 KSL720880:KSW720902 LCH720880:LCS720902 LMD720880:LMO720902 LVZ720880:LWK720902 MFV720880:MGG720902 MPR720880:MQC720902 MZN720880:MZY720902 NJJ720880:NJU720902 NTF720880:NTQ720902 ODB720880:ODM720902 OMX720880:ONI720902 OWT720880:OXE720902 PGP720880:PHA720902 PQL720880:PQW720902 QAH720880:QAS720902 QKD720880:QKO720902 QTZ720880:QUK720902 RDV720880:REG720902 RNR720880:ROC720902 RXN720880:RXY720902 SHJ720880:SHU720902 SRF720880:SRQ720902 TBB720880:TBM720902 TKX720880:TLI720902 TUT720880:TVE720902 UEP720880:UFA720902 UOL720880:UOW720902 UYH720880:UYS720902 VID720880:VIO720902 VRZ720880:VSK720902 WBV720880:WCG720902 WLR720880:WMC720902 WVN720880:WVY720902 F786416:Q786438 JB786416:JM786438 SX786416:TI786438 ACT786416:ADE786438 AMP786416:ANA786438 AWL786416:AWW786438 BGH786416:BGS786438 BQD786416:BQO786438 BZZ786416:CAK786438 CJV786416:CKG786438 CTR786416:CUC786438 DDN786416:DDY786438 DNJ786416:DNU786438 DXF786416:DXQ786438 EHB786416:EHM786438 EQX786416:ERI786438 FAT786416:FBE786438 FKP786416:FLA786438 FUL786416:FUW786438 GEH786416:GES786438 GOD786416:GOO786438 GXZ786416:GYK786438 HHV786416:HIG786438 HRR786416:HSC786438 IBN786416:IBY786438 ILJ786416:ILU786438 IVF786416:IVQ786438 JFB786416:JFM786438 JOX786416:JPI786438 JYT786416:JZE786438 KIP786416:KJA786438 KSL786416:KSW786438 LCH786416:LCS786438 LMD786416:LMO786438 LVZ786416:LWK786438 MFV786416:MGG786438 MPR786416:MQC786438 MZN786416:MZY786438 NJJ786416:NJU786438 NTF786416:NTQ786438 ODB786416:ODM786438 OMX786416:ONI786438 OWT786416:OXE786438 PGP786416:PHA786438 PQL786416:PQW786438 QAH786416:QAS786438 QKD786416:QKO786438 QTZ786416:QUK786438 RDV786416:REG786438 RNR786416:ROC786438 RXN786416:RXY786438 SHJ786416:SHU786438 SRF786416:SRQ786438 TBB786416:TBM786438 TKX786416:TLI786438 TUT786416:TVE786438 UEP786416:UFA786438 UOL786416:UOW786438 UYH786416:UYS786438 VID786416:VIO786438 VRZ786416:VSK786438 WBV786416:WCG786438 WLR786416:WMC786438 WVN786416:WVY786438 F851952:Q851974 JB851952:JM851974 SX851952:TI851974 ACT851952:ADE851974 AMP851952:ANA851974 AWL851952:AWW851974 BGH851952:BGS851974 BQD851952:BQO851974 BZZ851952:CAK851974 CJV851952:CKG851974 CTR851952:CUC851974 DDN851952:DDY851974 DNJ851952:DNU851974 DXF851952:DXQ851974 EHB851952:EHM851974 EQX851952:ERI851974 FAT851952:FBE851974 FKP851952:FLA851974 FUL851952:FUW851974 GEH851952:GES851974 GOD851952:GOO851974 GXZ851952:GYK851974 HHV851952:HIG851974 HRR851952:HSC851974 IBN851952:IBY851974 ILJ851952:ILU851974 IVF851952:IVQ851974 JFB851952:JFM851974 JOX851952:JPI851974 JYT851952:JZE851974 KIP851952:KJA851974 KSL851952:KSW851974 LCH851952:LCS851974 LMD851952:LMO851974 LVZ851952:LWK851974 MFV851952:MGG851974 MPR851952:MQC851974 MZN851952:MZY851974 NJJ851952:NJU851974 NTF851952:NTQ851974 ODB851952:ODM851974 OMX851952:ONI851974 OWT851952:OXE851974 PGP851952:PHA851974 PQL851952:PQW851974 QAH851952:QAS851974 QKD851952:QKO851974 QTZ851952:QUK851974 RDV851952:REG851974 RNR851952:ROC851974 RXN851952:RXY851974 SHJ851952:SHU851974 SRF851952:SRQ851974 TBB851952:TBM851974 TKX851952:TLI851974 TUT851952:TVE851974 UEP851952:UFA851974 UOL851952:UOW851974 UYH851952:UYS851974 VID851952:VIO851974 VRZ851952:VSK851974 WBV851952:WCG851974 WLR851952:WMC851974 WVN851952:WVY851974 F917488:Q917510 JB917488:JM917510 SX917488:TI917510 ACT917488:ADE917510 AMP917488:ANA917510 AWL917488:AWW917510 BGH917488:BGS917510 BQD917488:BQO917510 BZZ917488:CAK917510 CJV917488:CKG917510 CTR917488:CUC917510 DDN917488:DDY917510 DNJ917488:DNU917510 DXF917488:DXQ917510 EHB917488:EHM917510 EQX917488:ERI917510 FAT917488:FBE917510 FKP917488:FLA917510 FUL917488:FUW917510 GEH917488:GES917510 GOD917488:GOO917510 GXZ917488:GYK917510 HHV917488:HIG917510 HRR917488:HSC917510 IBN917488:IBY917510 ILJ917488:ILU917510 IVF917488:IVQ917510 JFB917488:JFM917510 JOX917488:JPI917510 JYT917488:JZE917510 KIP917488:KJA917510 KSL917488:KSW917510 LCH917488:LCS917510 LMD917488:LMO917510 LVZ917488:LWK917510 MFV917488:MGG917510 MPR917488:MQC917510 MZN917488:MZY917510 NJJ917488:NJU917510 NTF917488:NTQ917510 ODB917488:ODM917510 OMX917488:ONI917510 OWT917488:OXE917510 PGP917488:PHA917510 PQL917488:PQW917510 QAH917488:QAS917510 QKD917488:QKO917510 QTZ917488:QUK917510 RDV917488:REG917510 RNR917488:ROC917510 RXN917488:RXY917510 SHJ917488:SHU917510 SRF917488:SRQ917510 TBB917488:TBM917510 TKX917488:TLI917510 TUT917488:TVE917510 UEP917488:UFA917510 UOL917488:UOW917510 UYH917488:UYS917510 VID917488:VIO917510 VRZ917488:VSK917510 WBV917488:WCG917510 WLR917488:WMC917510 WVN917488:WVY917510 F983024:Q983046 JB983024:JM983046 SX983024:TI983046 ACT983024:ADE983046 AMP983024:ANA983046 AWL983024:AWW983046 BGH983024:BGS983046 BQD983024:BQO983046 BZZ983024:CAK983046 CJV983024:CKG983046 CTR983024:CUC983046 DDN983024:DDY983046 DNJ983024:DNU983046 DXF983024:DXQ983046 EHB983024:EHM983046 EQX983024:ERI983046 FAT983024:FBE983046 FKP983024:FLA983046 FUL983024:FUW983046 GEH983024:GES983046 GOD983024:GOO983046 GXZ983024:GYK983046 HHV983024:HIG983046 HRR983024:HSC983046 IBN983024:IBY983046 ILJ983024:ILU983046 IVF983024:IVQ983046 JFB983024:JFM983046 JOX983024:JPI983046 JYT983024:JZE983046 KIP983024:KJA983046 KSL983024:KSW983046 LCH983024:LCS983046 LMD983024:LMO983046 LVZ983024:LWK983046 MFV983024:MGG983046 MPR983024:MQC983046 MZN983024:MZY983046 NJJ983024:NJU983046 NTF983024:NTQ983046 ODB983024:ODM983046 OMX983024:ONI983046 OWT983024:OXE983046 PGP983024:PHA983046 PQL983024:PQW983046 QAH983024:QAS983046 QKD983024:QKO983046 QTZ983024:QUK983046 RDV983024:REG983046 RNR983024:ROC983046 RXN983024:RXY983046 SHJ983024:SHU983046 SRF983024:SRQ983046 TBB983024:TBM983046 TKX983024:TLI983046 TUT983024:TVE983046 UEP983024:UFA983046 UOL983024:UOW983046 UYH983024:UYS983046 VID983024:VIO983046 VRZ983024:VSK983046 WBV983024:WCG983046 WLR983024:WMC983046 WVN983024:WVY983046 F142:Q142 JB142:JM142 SX142:TI142 ACT142:ADE142 AMP142:ANA142 AWL142:AWW142 BGH142:BGS142 BQD142:BQO142 BZZ142:CAK142 CJV142:CKG142 CTR142:CUC142 DDN142:DDY142 DNJ142:DNU142 DXF142:DXQ142 EHB142:EHM142 EQX142:ERI142 FAT142:FBE142 FKP142:FLA142 FUL142:FUW142 GEH142:GES142 GOD142:GOO142 GXZ142:GYK142 HHV142:HIG142 HRR142:HSC142 IBN142:IBY142 ILJ142:ILU142 IVF142:IVQ142 JFB142:JFM142 JOX142:JPI142 JYT142:JZE142 KIP142:KJA142 KSL142:KSW142 LCH142:LCS142 LMD142:LMO142 LVZ142:LWK142 MFV142:MGG142 MPR142:MQC142 MZN142:MZY142 NJJ142:NJU142 NTF142:NTQ142 ODB142:ODM142 OMX142:ONI142 OWT142:OXE142 PGP142:PHA142 PQL142:PQW142 QAH142:QAS142 QKD142:QKO142 QTZ142:QUK142 RDV142:REG142 RNR142:ROC142 RXN142:RXY142 SHJ142:SHU142 SRF142:SRQ142 TBB142:TBM142 TKX142:TLI142 TUT142:TVE142 UEP142:UFA142 UOL142:UOW142 UYH142:UYS142 VID142:VIO142 VRZ142:VSK142 WBV142:WCG142 WLR142:WMC142 WVN142:WVY142 F65637:Q65637 JB65637:JM65637 SX65637:TI65637 ACT65637:ADE65637 AMP65637:ANA65637 AWL65637:AWW65637 BGH65637:BGS65637 BQD65637:BQO65637 BZZ65637:CAK65637 CJV65637:CKG65637 CTR65637:CUC65637 DDN65637:DDY65637 DNJ65637:DNU65637 DXF65637:DXQ65637 EHB65637:EHM65637 EQX65637:ERI65637 FAT65637:FBE65637 FKP65637:FLA65637 FUL65637:FUW65637 GEH65637:GES65637 GOD65637:GOO65637 GXZ65637:GYK65637 HHV65637:HIG65637 HRR65637:HSC65637 IBN65637:IBY65637 ILJ65637:ILU65637 IVF65637:IVQ65637 JFB65637:JFM65637 JOX65637:JPI65637 JYT65637:JZE65637 KIP65637:KJA65637 KSL65637:KSW65637 LCH65637:LCS65637 LMD65637:LMO65637 LVZ65637:LWK65637 MFV65637:MGG65637 MPR65637:MQC65637 MZN65637:MZY65637 NJJ65637:NJU65637 NTF65637:NTQ65637 ODB65637:ODM65637 OMX65637:ONI65637 OWT65637:OXE65637 PGP65637:PHA65637 PQL65637:PQW65637 QAH65637:QAS65637 QKD65637:QKO65637 QTZ65637:QUK65637 RDV65637:REG65637 RNR65637:ROC65637 RXN65637:RXY65637 SHJ65637:SHU65637 SRF65637:SRQ65637 TBB65637:TBM65637 TKX65637:TLI65637 TUT65637:TVE65637 UEP65637:UFA65637 UOL65637:UOW65637 UYH65637:UYS65637 VID65637:VIO65637 VRZ65637:VSK65637 WBV65637:WCG65637 WLR65637:WMC65637 WVN65637:WVY65637 F131173:Q131173 JB131173:JM131173 SX131173:TI131173 ACT131173:ADE131173 AMP131173:ANA131173 AWL131173:AWW131173 BGH131173:BGS131173 BQD131173:BQO131173 BZZ131173:CAK131173 CJV131173:CKG131173 CTR131173:CUC131173 DDN131173:DDY131173 DNJ131173:DNU131173 DXF131173:DXQ131173 EHB131173:EHM131173 EQX131173:ERI131173 FAT131173:FBE131173 FKP131173:FLA131173 FUL131173:FUW131173 GEH131173:GES131173 GOD131173:GOO131173 GXZ131173:GYK131173 HHV131173:HIG131173 HRR131173:HSC131173 IBN131173:IBY131173 ILJ131173:ILU131173 IVF131173:IVQ131173 JFB131173:JFM131173 JOX131173:JPI131173 JYT131173:JZE131173 KIP131173:KJA131173 KSL131173:KSW131173 LCH131173:LCS131173 LMD131173:LMO131173 LVZ131173:LWK131173 MFV131173:MGG131173 MPR131173:MQC131173 MZN131173:MZY131173 NJJ131173:NJU131173 NTF131173:NTQ131173 ODB131173:ODM131173 OMX131173:ONI131173 OWT131173:OXE131173 PGP131173:PHA131173 PQL131173:PQW131173 QAH131173:QAS131173 QKD131173:QKO131173 QTZ131173:QUK131173 RDV131173:REG131173 RNR131173:ROC131173 RXN131173:RXY131173 SHJ131173:SHU131173 SRF131173:SRQ131173 TBB131173:TBM131173 TKX131173:TLI131173 TUT131173:TVE131173 UEP131173:UFA131173 UOL131173:UOW131173 UYH131173:UYS131173 VID131173:VIO131173 VRZ131173:VSK131173 WBV131173:WCG131173 WLR131173:WMC131173 WVN131173:WVY131173 F196709:Q196709 JB196709:JM196709 SX196709:TI196709 ACT196709:ADE196709 AMP196709:ANA196709 AWL196709:AWW196709 BGH196709:BGS196709 BQD196709:BQO196709 BZZ196709:CAK196709 CJV196709:CKG196709 CTR196709:CUC196709 DDN196709:DDY196709 DNJ196709:DNU196709 DXF196709:DXQ196709 EHB196709:EHM196709 EQX196709:ERI196709 FAT196709:FBE196709 FKP196709:FLA196709 FUL196709:FUW196709 GEH196709:GES196709 GOD196709:GOO196709 GXZ196709:GYK196709 HHV196709:HIG196709 HRR196709:HSC196709 IBN196709:IBY196709 ILJ196709:ILU196709 IVF196709:IVQ196709 JFB196709:JFM196709 JOX196709:JPI196709 JYT196709:JZE196709 KIP196709:KJA196709 KSL196709:KSW196709 LCH196709:LCS196709 LMD196709:LMO196709 LVZ196709:LWK196709 MFV196709:MGG196709 MPR196709:MQC196709 MZN196709:MZY196709 NJJ196709:NJU196709 NTF196709:NTQ196709 ODB196709:ODM196709 OMX196709:ONI196709 OWT196709:OXE196709 PGP196709:PHA196709 PQL196709:PQW196709 QAH196709:QAS196709 QKD196709:QKO196709 QTZ196709:QUK196709 RDV196709:REG196709 RNR196709:ROC196709 RXN196709:RXY196709 SHJ196709:SHU196709 SRF196709:SRQ196709 TBB196709:TBM196709 TKX196709:TLI196709 TUT196709:TVE196709 UEP196709:UFA196709 UOL196709:UOW196709 UYH196709:UYS196709 VID196709:VIO196709 VRZ196709:VSK196709 WBV196709:WCG196709 WLR196709:WMC196709 WVN196709:WVY196709 F262245:Q262245 JB262245:JM262245 SX262245:TI262245 ACT262245:ADE262245 AMP262245:ANA262245 AWL262245:AWW262245 BGH262245:BGS262245 BQD262245:BQO262245 BZZ262245:CAK262245 CJV262245:CKG262245 CTR262245:CUC262245 DDN262245:DDY262245 DNJ262245:DNU262245 DXF262245:DXQ262245 EHB262245:EHM262245 EQX262245:ERI262245 FAT262245:FBE262245 FKP262245:FLA262245 FUL262245:FUW262245 GEH262245:GES262245 GOD262245:GOO262245 GXZ262245:GYK262245 HHV262245:HIG262245 HRR262245:HSC262245 IBN262245:IBY262245 ILJ262245:ILU262245 IVF262245:IVQ262245 JFB262245:JFM262245 JOX262245:JPI262245 JYT262245:JZE262245 KIP262245:KJA262245 KSL262245:KSW262245 LCH262245:LCS262245 LMD262245:LMO262245 LVZ262245:LWK262245 MFV262245:MGG262245 MPR262245:MQC262245 MZN262245:MZY262245 NJJ262245:NJU262245 NTF262245:NTQ262245 ODB262245:ODM262245 OMX262245:ONI262245 OWT262245:OXE262245 PGP262245:PHA262245 PQL262245:PQW262245 QAH262245:QAS262245 QKD262245:QKO262245 QTZ262245:QUK262245 RDV262245:REG262245 RNR262245:ROC262245 RXN262245:RXY262245 SHJ262245:SHU262245 SRF262245:SRQ262245 TBB262245:TBM262245 TKX262245:TLI262245 TUT262245:TVE262245 UEP262245:UFA262245 UOL262245:UOW262245 UYH262245:UYS262245 VID262245:VIO262245 VRZ262245:VSK262245 WBV262245:WCG262245 WLR262245:WMC262245 WVN262245:WVY262245 F327781:Q327781 JB327781:JM327781 SX327781:TI327781 ACT327781:ADE327781 AMP327781:ANA327781 AWL327781:AWW327781 BGH327781:BGS327781 BQD327781:BQO327781 BZZ327781:CAK327781 CJV327781:CKG327781 CTR327781:CUC327781 DDN327781:DDY327781 DNJ327781:DNU327781 DXF327781:DXQ327781 EHB327781:EHM327781 EQX327781:ERI327781 FAT327781:FBE327781 FKP327781:FLA327781 FUL327781:FUW327781 GEH327781:GES327781 GOD327781:GOO327781 GXZ327781:GYK327781 HHV327781:HIG327781 HRR327781:HSC327781 IBN327781:IBY327781 ILJ327781:ILU327781 IVF327781:IVQ327781 JFB327781:JFM327781 JOX327781:JPI327781 JYT327781:JZE327781 KIP327781:KJA327781 KSL327781:KSW327781 LCH327781:LCS327781 LMD327781:LMO327781 LVZ327781:LWK327781 MFV327781:MGG327781 MPR327781:MQC327781 MZN327781:MZY327781 NJJ327781:NJU327781 NTF327781:NTQ327781 ODB327781:ODM327781 OMX327781:ONI327781 OWT327781:OXE327781 PGP327781:PHA327781 PQL327781:PQW327781 QAH327781:QAS327781 QKD327781:QKO327781 QTZ327781:QUK327781 RDV327781:REG327781 RNR327781:ROC327781 RXN327781:RXY327781 SHJ327781:SHU327781 SRF327781:SRQ327781 TBB327781:TBM327781 TKX327781:TLI327781 TUT327781:TVE327781 UEP327781:UFA327781 UOL327781:UOW327781 UYH327781:UYS327781 VID327781:VIO327781 VRZ327781:VSK327781 WBV327781:WCG327781 WLR327781:WMC327781 WVN327781:WVY327781 F393317:Q393317 JB393317:JM393317 SX393317:TI393317 ACT393317:ADE393317 AMP393317:ANA393317 AWL393317:AWW393317 BGH393317:BGS393317 BQD393317:BQO393317 BZZ393317:CAK393317 CJV393317:CKG393317 CTR393317:CUC393317 DDN393317:DDY393317 DNJ393317:DNU393317 DXF393317:DXQ393317 EHB393317:EHM393317 EQX393317:ERI393317 FAT393317:FBE393317 FKP393317:FLA393317 FUL393317:FUW393317 GEH393317:GES393317 GOD393317:GOO393317 GXZ393317:GYK393317 HHV393317:HIG393317 HRR393317:HSC393317 IBN393317:IBY393317 ILJ393317:ILU393317 IVF393317:IVQ393317 JFB393317:JFM393317 JOX393317:JPI393317 JYT393317:JZE393317 KIP393317:KJA393317 KSL393317:KSW393317 LCH393317:LCS393317 LMD393317:LMO393317 LVZ393317:LWK393317 MFV393317:MGG393317 MPR393317:MQC393317 MZN393317:MZY393317 NJJ393317:NJU393317 NTF393317:NTQ393317 ODB393317:ODM393317 OMX393317:ONI393317 OWT393317:OXE393317 PGP393317:PHA393317 PQL393317:PQW393317 QAH393317:QAS393317 QKD393317:QKO393317 QTZ393317:QUK393317 RDV393317:REG393317 RNR393317:ROC393317 RXN393317:RXY393317 SHJ393317:SHU393317 SRF393317:SRQ393317 TBB393317:TBM393317 TKX393317:TLI393317 TUT393317:TVE393317 UEP393317:UFA393317 UOL393317:UOW393317 UYH393317:UYS393317 VID393317:VIO393317 VRZ393317:VSK393317 WBV393317:WCG393317 WLR393317:WMC393317 WVN393317:WVY393317 F458853:Q458853 JB458853:JM458853 SX458853:TI458853 ACT458853:ADE458853 AMP458853:ANA458853 AWL458853:AWW458853 BGH458853:BGS458853 BQD458853:BQO458853 BZZ458853:CAK458853 CJV458853:CKG458853 CTR458853:CUC458853 DDN458853:DDY458853 DNJ458853:DNU458853 DXF458853:DXQ458853 EHB458853:EHM458853 EQX458853:ERI458853 FAT458853:FBE458853 FKP458853:FLA458853 FUL458853:FUW458853 GEH458853:GES458853 GOD458853:GOO458853 GXZ458853:GYK458853 HHV458853:HIG458853 HRR458853:HSC458853 IBN458853:IBY458853 ILJ458853:ILU458853 IVF458853:IVQ458853 JFB458853:JFM458853 JOX458853:JPI458853 JYT458853:JZE458853 KIP458853:KJA458853 KSL458853:KSW458853 LCH458853:LCS458853 LMD458853:LMO458853 LVZ458853:LWK458853 MFV458853:MGG458853 MPR458853:MQC458853 MZN458853:MZY458853 NJJ458853:NJU458853 NTF458853:NTQ458853 ODB458853:ODM458853 OMX458853:ONI458853 OWT458853:OXE458853 PGP458853:PHA458853 PQL458853:PQW458853 QAH458853:QAS458853 QKD458853:QKO458853 QTZ458853:QUK458853 RDV458853:REG458853 RNR458853:ROC458853 RXN458853:RXY458853 SHJ458853:SHU458853 SRF458853:SRQ458853 TBB458853:TBM458853 TKX458853:TLI458853 TUT458853:TVE458853 UEP458853:UFA458853 UOL458853:UOW458853 UYH458853:UYS458853 VID458853:VIO458853 VRZ458853:VSK458853 WBV458853:WCG458853 WLR458853:WMC458853 WVN458853:WVY458853 F524389:Q524389 JB524389:JM524389 SX524389:TI524389 ACT524389:ADE524389 AMP524389:ANA524389 AWL524389:AWW524389 BGH524389:BGS524389 BQD524389:BQO524389 BZZ524389:CAK524389 CJV524389:CKG524389 CTR524389:CUC524389 DDN524389:DDY524389 DNJ524389:DNU524389 DXF524389:DXQ524389 EHB524389:EHM524389 EQX524389:ERI524389 FAT524389:FBE524389 FKP524389:FLA524389 FUL524389:FUW524389 GEH524389:GES524389 GOD524389:GOO524389 GXZ524389:GYK524389 HHV524389:HIG524389 HRR524389:HSC524389 IBN524389:IBY524389 ILJ524389:ILU524389 IVF524389:IVQ524389 JFB524389:JFM524389 JOX524389:JPI524389 JYT524389:JZE524389 KIP524389:KJA524389 KSL524389:KSW524389 LCH524389:LCS524389 LMD524389:LMO524389 LVZ524389:LWK524389 MFV524389:MGG524389 MPR524389:MQC524389 MZN524389:MZY524389 NJJ524389:NJU524389 NTF524389:NTQ524389 ODB524389:ODM524389 OMX524389:ONI524389 OWT524389:OXE524389 PGP524389:PHA524389 PQL524389:PQW524389 QAH524389:QAS524389 QKD524389:QKO524389 QTZ524389:QUK524389 RDV524389:REG524389 RNR524389:ROC524389 RXN524389:RXY524389 SHJ524389:SHU524389 SRF524389:SRQ524389 TBB524389:TBM524389 TKX524389:TLI524389 TUT524389:TVE524389 UEP524389:UFA524389 UOL524389:UOW524389 UYH524389:UYS524389 VID524389:VIO524389 VRZ524389:VSK524389 WBV524389:WCG524389 WLR524389:WMC524389 WVN524389:WVY524389 F589925:Q589925 JB589925:JM589925 SX589925:TI589925 ACT589925:ADE589925 AMP589925:ANA589925 AWL589925:AWW589925 BGH589925:BGS589925 BQD589925:BQO589925 BZZ589925:CAK589925 CJV589925:CKG589925 CTR589925:CUC589925 DDN589925:DDY589925 DNJ589925:DNU589925 DXF589925:DXQ589925 EHB589925:EHM589925 EQX589925:ERI589925 FAT589925:FBE589925 FKP589925:FLA589925 FUL589925:FUW589925 GEH589925:GES589925 GOD589925:GOO589925 GXZ589925:GYK589925 HHV589925:HIG589925 HRR589925:HSC589925 IBN589925:IBY589925 ILJ589925:ILU589925 IVF589925:IVQ589925 JFB589925:JFM589925 JOX589925:JPI589925 JYT589925:JZE589925 KIP589925:KJA589925 KSL589925:KSW589925 LCH589925:LCS589925 LMD589925:LMO589925 LVZ589925:LWK589925 MFV589925:MGG589925 MPR589925:MQC589925 MZN589925:MZY589925 NJJ589925:NJU589925 NTF589925:NTQ589925 ODB589925:ODM589925 OMX589925:ONI589925 OWT589925:OXE589925 PGP589925:PHA589925 PQL589925:PQW589925 QAH589925:QAS589925 QKD589925:QKO589925 QTZ589925:QUK589925 RDV589925:REG589925 RNR589925:ROC589925 RXN589925:RXY589925 SHJ589925:SHU589925 SRF589925:SRQ589925 TBB589925:TBM589925 TKX589925:TLI589925 TUT589925:TVE589925 UEP589925:UFA589925 UOL589925:UOW589925 UYH589925:UYS589925 VID589925:VIO589925 VRZ589925:VSK589925 WBV589925:WCG589925 WLR589925:WMC589925 WVN589925:WVY589925 F655461:Q655461 JB655461:JM655461 SX655461:TI655461 ACT655461:ADE655461 AMP655461:ANA655461 AWL655461:AWW655461 BGH655461:BGS655461 BQD655461:BQO655461 BZZ655461:CAK655461 CJV655461:CKG655461 CTR655461:CUC655461 DDN655461:DDY655461 DNJ655461:DNU655461 DXF655461:DXQ655461 EHB655461:EHM655461 EQX655461:ERI655461 FAT655461:FBE655461 FKP655461:FLA655461 FUL655461:FUW655461 GEH655461:GES655461 GOD655461:GOO655461 GXZ655461:GYK655461 HHV655461:HIG655461 HRR655461:HSC655461 IBN655461:IBY655461 ILJ655461:ILU655461 IVF655461:IVQ655461 JFB655461:JFM655461 JOX655461:JPI655461 JYT655461:JZE655461 KIP655461:KJA655461 KSL655461:KSW655461 LCH655461:LCS655461 LMD655461:LMO655461 LVZ655461:LWK655461 MFV655461:MGG655461 MPR655461:MQC655461 MZN655461:MZY655461 NJJ655461:NJU655461 NTF655461:NTQ655461 ODB655461:ODM655461 OMX655461:ONI655461 OWT655461:OXE655461 PGP655461:PHA655461 PQL655461:PQW655461 QAH655461:QAS655461 QKD655461:QKO655461 QTZ655461:QUK655461 RDV655461:REG655461 RNR655461:ROC655461 RXN655461:RXY655461 SHJ655461:SHU655461 SRF655461:SRQ655461 TBB655461:TBM655461 TKX655461:TLI655461 TUT655461:TVE655461 UEP655461:UFA655461 UOL655461:UOW655461 UYH655461:UYS655461 VID655461:VIO655461 VRZ655461:VSK655461 WBV655461:WCG655461 WLR655461:WMC655461 WVN655461:WVY655461 F720997:Q720997 JB720997:JM720997 SX720997:TI720997 ACT720997:ADE720997 AMP720997:ANA720997 AWL720997:AWW720997 BGH720997:BGS720997 BQD720997:BQO720997 BZZ720997:CAK720997 CJV720997:CKG720997 CTR720997:CUC720997 DDN720997:DDY720997 DNJ720997:DNU720997 DXF720997:DXQ720997 EHB720997:EHM720997 EQX720997:ERI720997 FAT720997:FBE720997 FKP720997:FLA720997 FUL720997:FUW720997 GEH720997:GES720997 GOD720997:GOO720997 GXZ720997:GYK720997 HHV720997:HIG720997 HRR720997:HSC720997 IBN720997:IBY720997 ILJ720997:ILU720997 IVF720997:IVQ720997 JFB720997:JFM720997 JOX720997:JPI720997 JYT720997:JZE720997 KIP720997:KJA720997 KSL720997:KSW720997 LCH720997:LCS720997 LMD720997:LMO720997 LVZ720997:LWK720997 MFV720997:MGG720997 MPR720997:MQC720997 MZN720997:MZY720997 NJJ720997:NJU720997 NTF720997:NTQ720997 ODB720997:ODM720997 OMX720997:ONI720997 OWT720997:OXE720997 PGP720997:PHA720997 PQL720997:PQW720997 QAH720997:QAS720997 QKD720997:QKO720997 QTZ720997:QUK720997 RDV720997:REG720997 RNR720997:ROC720997 RXN720997:RXY720997 SHJ720997:SHU720997 SRF720997:SRQ720997 TBB720997:TBM720997 TKX720997:TLI720997 TUT720997:TVE720997 UEP720997:UFA720997 UOL720997:UOW720997 UYH720997:UYS720997 VID720997:VIO720997 VRZ720997:VSK720997 WBV720997:WCG720997 WLR720997:WMC720997 WVN720997:WVY720997 F786533:Q786533 JB786533:JM786533 SX786533:TI786533 ACT786533:ADE786533 AMP786533:ANA786533 AWL786533:AWW786533 BGH786533:BGS786533 BQD786533:BQO786533 BZZ786533:CAK786533 CJV786533:CKG786533 CTR786533:CUC786533 DDN786533:DDY786533 DNJ786533:DNU786533 DXF786533:DXQ786533 EHB786533:EHM786533 EQX786533:ERI786533 FAT786533:FBE786533 FKP786533:FLA786533 FUL786533:FUW786533 GEH786533:GES786533 GOD786533:GOO786533 GXZ786533:GYK786533 HHV786533:HIG786533 HRR786533:HSC786533 IBN786533:IBY786533 ILJ786533:ILU786533 IVF786533:IVQ786533 JFB786533:JFM786533 JOX786533:JPI786533 JYT786533:JZE786533 KIP786533:KJA786533 KSL786533:KSW786533 LCH786533:LCS786533 LMD786533:LMO786533 LVZ786533:LWK786533 MFV786533:MGG786533 MPR786533:MQC786533 MZN786533:MZY786533 NJJ786533:NJU786533 NTF786533:NTQ786533 ODB786533:ODM786533 OMX786533:ONI786533 OWT786533:OXE786533 PGP786533:PHA786533 PQL786533:PQW786533 QAH786533:QAS786533 QKD786533:QKO786533 QTZ786533:QUK786533 RDV786533:REG786533 RNR786533:ROC786533 RXN786533:RXY786533 SHJ786533:SHU786533 SRF786533:SRQ786533 TBB786533:TBM786533 TKX786533:TLI786533 TUT786533:TVE786533 UEP786533:UFA786533 UOL786533:UOW786533 UYH786533:UYS786533 VID786533:VIO786533 VRZ786533:VSK786533 WBV786533:WCG786533 WLR786533:WMC786533 WVN786533:WVY786533 F852069:Q852069 JB852069:JM852069 SX852069:TI852069 ACT852069:ADE852069 AMP852069:ANA852069 AWL852069:AWW852069 BGH852069:BGS852069 BQD852069:BQO852069 BZZ852069:CAK852069 CJV852069:CKG852069 CTR852069:CUC852069 DDN852069:DDY852069 DNJ852069:DNU852069 DXF852069:DXQ852069 EHB852069:EHM852069 EQX852069:ERI852069 FAT852069:FBE852069 FKP852069:FLA852069 FUL852069:FUW852069 GEH852069:GES852069 GOD852069:GOO852069 GXZ852069:GYK852069 HHV852069:HIG852069 HRR852069:HSC852069 IBN852069:IBY852069 ILJ852069:ILU852069 IVF852069:IVQ852069 JFB852069:JFM852069 JOX852069:JPI852069 JYT852069:JZE852069 KIP852069:KJA852069 KSL852069:KSW852069 LCH852069:LCS852069 LMD852069:LMO852069 LVZ852069:LWK852069 MFV852069:MGG852069 MPR852069:MQC852069 MZN852069:MZY852069 NJJ852069:NJU852069 NTF852069:NTQ852069 ODB852069:ODM852069 OMX852069:ONI852069 OWT852069:OXE852069 PGP852069:PHA852069 PQL852069:PQW852069 QAH852069:QAS852069 QKD852069:QKO852069 QTZ852069:QUK852069 RDV852069:REG852069 RNR852069:ROC852069 RXN852069:RXY852069 SHJ852069:SHU852069 SRF852069:SRQ852069 TBB852069:TBM852069 TKX852069:TLI852069 TUT852069:TVE852069 UEP852069:UFA852069 UOL852069:UOW852069 UYH852069:UYS852069 VID852069:VIO852069 VRZ852069:VSK852069 WBV852069:WCG852069 WLR852069:WMC852069 WVN852069:WVY852069 F917605:Q917605 JB917605:JM917605 SX917605:TI917605 ACT917605:ADE917605 AMP917605:ANA917605 AWL917605:AWW917605 BGH917605:BGS917605 BQD917605:BQO917605 BZZ917605:CAK917605 CJV917605:CKG917605 CTR917605:CUC917605 DDN917605:DDY917605 DNJ917605:DNU917605 DXF917605:DXQ917605 EHB917605:EHM917605 EQX917605:ERI917605 FAT917605:FBE917605 FKP917605:FLA917605 FUL917605:FUW917605 GEH917605:GES917605 GOD917605:GOO917605 GXZ917605:GYK917605 HHV917605:HIG917605 HRR917605:HSC917605 IBN917605:IBY917605 ILJ917605:ILU917605 IVF917605:IVQ917605 JFB917605:JFM917605 JOX917605:JPI917605 JYT917605:JZE917605 KIP917605:KJA917605 KSL917605:KSW917605 LCH917605:LCS917605 LMD917605:LMO917605 LVZ917605:LWK917605 MFV917605:MGG917605 MPR917605:MQC917605 MZN917605:MZY917605 NJJ917605:NJU917605 NTF917605:NTQ917605 ODB917605:ODM917605 OMX917605:ONI917605 OWT917605:OXE917605 PGP917605:PHA917605 PQL917605:PQW917605 QAH917605:QAS917605 QKD917605:QKO917605 QTZ917605:QUK917605 RDV917605:REG917605 RNR917605:ROC917605 RXN917605:RXY917605 SHJ917605:SHU917605 SRF917605:SRQ917605 TBB917605:TBM917605 TKX917605:TLI917605 TUT917605:TVE917605 UEP917605:UFA917605 UOL917605:UOW917605 UYH917605:UYS917605 VID917605:VIO917605 VRZ917605:VSK917605 WBV917605:WCG917605 WLR917605:WMC917605 WVN917605:WVY917605 F983141:Q983141 JB983141:JM983141 SX983141:TI983141 ACT983141:ADE983141 AMP983141:ANA983141 AWL983141:AWW983141 BGH983141:BGS983141 BQD983141:BQO983141 BZZ983141:CAK983141 CJV983141:CKG983141 CTR983141:CUC983141 DDN983141:DDY983141 DNJ983141:DNU983141 DXF983141:DXQ983141 EHB983141:EHM983141 EQX983141:ERI983141 FAT983141:FBE983141 FKP983141:FLA983141 FUL983141:FUW983141 GEH983141:GES983141 GOD983141:GOO983141 GXZ983141:GYK983141 HHV983141:HIG983141 HRR983141:HSC983141 IBN983141:IBY983141 ILJ983141:ILU983141 IVF983141:IVQ983141 JFB983141:JFM983141 JOX983141:JPI983141 JYT983141:JZE983141 KIP983141:KJA983141 KSL983141:KSW983141 LCH983141:LCS983141 LMD983141:LMO983141 LVZ983141:LWK983141 MFV983141:MGG983141 MPR983141:MQC983141 MZN983141:MZY983141 NJJ983141:NJU983141 NTF983141:NTQ983141 ODB983141:ODM983141 OMX983141:ONI983141 OWT983141:OXE983141 PGP983141:PHA983141 PQL983141:PQW983141 QAH983141:QAS983141 QKD983141:QKO983141 QTZ983141:QUK983141 RDV983141:REG983141 RNR983141:ROC983141 RXN983141:RXY983141 SHJ983141:SHU983141 SRF983141:SRQ983141 TBB983141:TBM983141 TKX983141:TLI983141 TUT983141:TVE983141 UEP983141:UFA983141 UOL983141:UOW983141 UYH983141:UYS983141 VID983141:VIO983141 VRZ983141:VSK983141 WBV983141:WCG983141 WLR983141:WMC983141 WVN983141:WVY983141 F101:Q109 JB101:JM109 SX101:TI109 ACT101:ADE109 AMP101:ANA109 AWL101:AWW109 BGH101:BGS109 BQD101:BQO109 BZZ101:CAK109 CJV101:CKG109 CTR101:CUC109 DDN101:DDY109 DNJ101:DNU109 DXF101:DXQ109 EHB101:EHM109 EQX101:ERI109 FAT101:FBE109 FKP101:FLA109 FUL101:FUW109 GEH101:GES109 GOD101:GOO109 GXZ101:GYK109 HHV101:HIG109 HRR101:HSC109 IBN101:IBY109 ILJ101:ILU109 IVF101:IVQ109 JFB101:JFM109 JOX101:JPI109 JYT101:JZE109 KIP101:KJA109 KSL101:KSW109 LCH101:LCS109 LMD101:LMO109 LVZ101:LWK109 MFV101:MGG109 MPR101:MQC109 MZN101:MZY109 NJJ101:NJU109 NTF101:NTQ109 ODB101:ODM109 OMX101:ONI109 OWT101:OXE109 PGP101:PHA109 PQL101:PQW109 QAH101:QAS109 QKD101:QKO109 QTZ101:QUK109 RDV101:REG109 RNR101:ROC109 RXN101:RXY109 SHJ101:SHU109 SRF101:SRQ109 TBB101:TBM109 TKX101:TLI109 TUT101:TVE109 UEP101:UFA109 UOL101:UOW109 UYH101:UYS109 VID101:VIO109 VRZ101:VSK109 WBV101:WCG109 WLR101:WMC109 WVN101:WVY109 F65596:Q65604 JB65596:JM65604 SX65596:TI65604 ACT65596:ADE65604 AMP65596:ANA65604 AWL65596:AWW65604 BGH65596:BGS65604 BQD65596:BQO65604 BZZ65596:CAK65604 CJV65596:CKG65604 CTR65596:CUC65604 DDN65596:DDY65604 DNJ65596:DNU65604 DXF65596:DXQ65604 EHB65596:EHM65604 EQX65596:ERI65604 FAT65596:FBE65604 FKP65596:FLA65604 FUL65596:FUW65604 GEH65596:GES65604 GOD65596:GOO65604 GXZ65596:GYK65604 HHV65596:HIG65604 HRR65596:HSC65604 IBN65596:IBY65604 ILJ65596:ILU65604 IVF65596:IVQ65604 JFB65596:JFM65604 JOX65596:JPI65604 JYT65596:JZE65604 KIP65596:KJA65604 KSL65596:KSW65604 LCH65596:LCS65604 LMD65596:LMO65604 LVZ65596:LWK65604 MFV65596:MGG65604 MPR65596:MQC65604 MZN65596:MZY65604 NJJ65596:NJU65604 NTF65596:NTQ65604 ODB65596:ODM65604 OMX65596:ONI65604 OWT65596:OXE65604 PGP65596:PHA65604 PQL65596:PQW65604 QAH65596:QAS65604 QKD65596:QKO65604 QTZ65596:QUK65604 RDV65596:REG65604 RNR65596:ROC65604 RXN65596:RXY65604 SHJ65596:SHU65604 SRF65596:SRQ65604 TBB65596:TBM65604 TKX65596:TLI65604 TUT65596:TVE65604 UEP65596:UFA65604 UOL65596:UOW65604 UYH65596:UYS65604 VID65596:VIO65604 VRZ65596:VSK65604 WBV65596:WCG65604 WLR65596:WMC65604 WVN65596:WVY65604 F131132:Q131140 JB131132:JM131140 SX131132:TI131140 ACT131132:ADE131140 AMP131132:ANA131140 AWL131132:AWW131140 BGH131132:BGS131140 BQD131132:BQO131140 BZZ131132:CAK131140 CJV131132:CKG131140 CTR131132:CUC131140 DDN131132:DDY131140 DNJ131132:DNU131140 DXF131132:DXQ131140 EHB131132:EHM131140 EQX131132:ERI131140 FAT131132:FBE131140 FKP131132:FLA131140 FUL131132:FUW131140 GEH131132:GES131140 GOD131132:GOO131140 GXZ131132:GYK131140 HHV131132:HIG131140 HRR131132:HSC131140 IBN131132:IBY131140 ILJ131132:ILU131140 IVF131132:IVQ131140 JFB131132:JFM131140 JOX131132:JPI131140 JYT131132:JZE131140 KIP131132:KJA131140 KSL131132:KSW131140 LCH131132:LCS131140 LMD131132:LMO131140 LVZ131132:LWK131140 MFV131132:MGG131140 MPR131132:MQC131140 MZN131132:MZY131140 NJJ131132:NJU131140 NTF131132:NTQ131140 ODB131132:ODM131140 OMX131132:ONI131140 OWT131132:OXE131140 PGP131132:PHA131140 PQL131132:PQW131140 QAH131132:QAS131140 QKD131132:QKO131140 QTZ131132:QUK131140 RDV131132:REG131140 RNR131132:ROC131140 RXN131132:RXY131140 SHJ131132:SHU131140 SRF131132:SRQ131140 TBB131132:TBM131140 TKX131132:TLI131140 TUT131132:TVE131140 UEP131132:UFA131140 UOL131132:UOW131140 UYH131132:UYS131140 VID131132:VIO131140 VRZ131132:VSK131140 WBV131132:WCG131140 WLR131132:WMC131140 WVN131132:WVY131140 F196668:Q196676 JB196668:JM196676 SX196668:TI196676 ACT196668:ADE196676 AMP196668:ANA196676 AWL196668:AWW196676 BGH196668:BGS196676 BQD196668:BQO196676 BZZ196668:CAK196676 CJV196668:CKG196676 CTR196668:CUC196676 DDN196668:DDY196676 DNJ196668:DNU196676 DXF196668:DXQ196676 EHB196668:EHM196676 EQX196668:ERI196676 FAT196668:FBE196676 FKP196668:FLA196676 FUL196668:FUW196676 GEH196668:GES196676 GOD196668:GOO196676 GXZ196668:GYK196676 HHV196668:HIG196676 HRR196668:HSC196676 IBN196668:IBY196676 ILJ196668:ILU196676 IVF196668:IVQ196676 JFB196668:JFM196676 JOX196668:JPI196676 JYT196668:JZE196676 KIP196668:KJA196676 KSL196668:KSW196676 LCH196668:LCS196676 LMD196668:LMO196676 LVZ196668:LWK196676 MFV196668:MGG196676 MPR196668:MQC196676 MZN196668:MZY196676 NJJ196668:NJU196676 NTF196668:NTQ196676 ODB196668:ODM196676 OMX196668:ONI196676 OWT196668:OXE196676 PGP196668:PHA196676 PQL196668:PQW196676 QAH196668:QAS196676 QKD196668:QKO196676 QTZ196668:QUK196676 RDV196668:REG196676 RNR196668:ROC196676 RXN196668:RXY196676 SHJ196668:SHU196676 SRF196668:SRQ196676 TBB196668:TBM196676 TKX196668:TLI196676 TUT196668:TVE196676 UEP196668:UFA196676 UOL196668:UOW196676 UYH196668:UYS196676 VID196668:VIO196676 VRZ196668:VSK196676 WBV196668:WCG196676 WLR196668:WMC196676 WVN196668:WVY196676 F262204:Q262212 JB262204:JM262212 SX262204:TI262212 ACT262204:ADE262212 AMP262204:ANA262212 AWL262204:AWW262212 BGH262204:BGS262212 BQD262204:BQO262212 BZZ262204:CAK262212 CJV262204:CKG262212 CTR262204:CUC262212 DDN262204:DDY262212 DNJ262204:DNU262212 DXF262204:DXQ262212 EHB262204:EHM262212 EQX262204:ERI262212 FAT262204:FBE262212 FKP262204:FLA262212 FUL262204:FUW262212 GEH262204:GES262212 GOD262204:GOO262212 GXZ262204:GYK262212 HHV262204:HIG262212 HRR262204:HSC262212 IBN262204:IBY262212 ILJ262204:ILU262212 IVF262204:IVQ262212 JFB262204:JFM262212 JOX262204:JPI262212 JYT262204:JZE262212 KIP262204:KJA262212 KSL262204:KSW262212 LCH262204:LCS262212 LMD262204:LMO262212 LVZ262204:LWK262212 MFV262204:MGG262212 MPR262204:MQC262212 MZN262204:MZY262212 NJJ262204:NJU262212 NTF262204:NTQ262212 ODB262204:ODM262212 OMX262204:ONI262212 OWT262204:OXE262212 PGP262204:PHA262212 PQL262204:PQW262212 QAH262204:QAS262212 QKD262204:QKO262212 QTZ262204:QUK262212 RDV262204:REG262212 RNR262204:ROC262212 RXN262204:RXY262212 SHJ262204:SHU262212 SRF262204:SRQ262212 TBB262204:TBM262212 TKX262204:TLI262212 TUT262204:TVE262212 UEP262204:UFA262212 UOL262204:UOW262212 UYH262204:UYS262212 VID262204:VIO262212 VRZ262204:VSK262212 WBV262204:WCG262212 WLR262204:WMC262212 WVN262204:WVY262212 F327740:Q327748 JB327740:JM327748 SX327740:TI327748 ACT327740:ADE327748 AMP327740:ANA327748 AWL327740:AWW327748 BGH327740:BGS327748 BQD327740:BQO327748 BZZ327740:CAK327748 CJV327740:CKG327748 CTR327740:CUC327748 DDN327740:DDY327748 DNJ327740:DNU327748 DXF327740:DXQ327748 EHB327740:EHM327748 EQX327740:ERI327748 FAT327740:FBE327748 FKP327740:FLA327748 FUL327740:FUW327748 GEH327740:GES327748 GOD327740:GOO327748 GXZ327740:GYK327748 HHV327740:HIG327748 HRR327740:HSC327748 IBN327740:IBY327748 ILJ327740:ILU327748 IVF327740:IVQ327748 JFB327740:JFM327748 JOX327740:JPI327748 JYT327740:JZE327748 KIP327740:KJA327748 KSL327740:KSW327748 LCH327740:LCS327748 LMD327740:LMO327748 LVZ327740:LWK327748 MFV327740:MGG327748 MPR327740:MQC327748 MZN327740:MZY327748 NJJ327740:NJU327748 NTF327740:NTQ327748 ODB327740:ODM327748 OMX327740:ONI327748 OWT327740:OXE327748 PGP327740:PHA327748 PQL327740:PQW327748 QAH327740:QAS327748 QKD327740:QKO327748 QTZ327740:QUK327748 RDV327740:REG327748 RNR327740:ROC327748 RXN327740:RXY327748 SHJ327740:SHU327748 SRF327740:SRQ327748 TBB327740:TBM327748 TKX327740:TLI327748 TUT327740:TVE327748 UEP327740:UFA327748 UOL327740:UOW327748 UYH327740:UYS327748 VID327740:VIO327748 VRZ327740:VSK327748 WBV327740:WCG327748 WLR327740:WMC327748 WVN327740:WVY327748 F393276:Q393284 JB393276:JM393284 SX393276:TI393284 ACT393276:ADE393284 AMP393276:ANA393284 AWL393276:AWW393284 BGH393276:BGS393284 BQD393276:BQO393284 BZZ393276:CAK393284 CJV393276:CKG393284 CTR393276:CUC393284 DDN393276:DDY393284 DNJ393276:DNU393284 DXF393276:DXQ393284 EHB393276:EHM393284 EQX393276:ERI393284 FAT393276:FBE393284 FKP393276:FLA393284 FUL393276:FUW393284 GEH393276:GES393284 GOD393276:GOO393284 GXZ393276:GYK393284 HHV393276:HIG393284 HRR393276:HSC393284 IBN393276:IBY393284 ILJ393276:ILU393284 IVF393276:IVQ393284 JFB393276:JFM393284 JOX393276:JPI393284 JYT393276:JZE393284 KIP393276:KJA393284 KSL393276:KSW393284 LCH393276:LCS393284 LMD393276:LMO393284 LVZ393276:LWK393284 MFV393276:MGG393284 MPR393276:MQC393284 MZN393276:MZY393284 NJJ393276:NJU393284 NTF393276:NTQ393284 ODB393276:ODM393284 OMX393276:ONI393284 OWT393276:OXE393284 PGP393276:PHA393284 PQL393276:PQW393284 QAH393276:QAS393284 QKD393276:QKO393284 QTZ393276:QUK393284 RDV393276:REG393284 RNR393276:ROC393284 RXN393276:RXY393284 SHJ393276:SHU393284 SRF393276:SRQ393284 TBB393276:TBM393284 TKX393276:TLI393284 TUT393276:TVE393284 UEP393276:UFA393284 UOL393276:UOW393284 UYH393276:UYS393284 VID393276:VIO393284 VRZ393276:VSK393284 WBV393276:WCG393284 WLR393276:WMC393284 WVN393276:WVY393284 F458812:Q458820 JB458812:JM458820 SX458812:TI458820 ACT458812:ADE458820 AMP458812:ANA458820 AWL458812:AWW458820 BGH458812:BGS458820 BQD458812:BQO458820 BZZ458812:CAK458820 CJV458812:CKG458820 CTR458812:CUC458820 DDN458812:DDY458820 DNJ458812:DNU458820 DXF458812:DXQ458820 EHB458812:EHM458820 EQX458812:ERI458820 FAT458812:FBE458820 FKP458812:FLA458820 FUL458812:FUW458820 GEH458812:GES458820 GOD458812:GOO458820 GXZ458812:GYK458820 HHV458812:HIG458820 HRR458812:HSC458820 IBN458812:IBY458820 ILJ458812:ILU458820 IVF458812:IVQ458820 JFB458812:JFM458820 JOX458812:JPI458820 JYT458812:JZE458820 KIP458812:KJA458820 KSL458812:KSW458820 LCH458812:LCS458820 LMD458812:LMO458820 LVZ458812:LWK458820 MFV458812:MGG458820 MPR458812:MQC458820 MZN458812:MZY458820 NJJ458812:NJU458820 NTF458812:NTQ458820 ODB458812:ODM458820 OMX458812:ONI458820 OWT458812:OXE458820 PGP458812:PHA458820 PQL458812:PQW458820 QAH458812:QAS458820 QKD458812:QKO458820 QTZ458812:QUK458820 RDV458812:REG458820 RNR458812:ROC458820 RXN458812:RXY458820 SHJ458812:SHU458820 SRF458812:SRQ458820 TBB458812:TBM458820 TKX458812:TLI458820 TUT458812:TVE458820 UEP458812:UFA458820 UOL458812:UOW458820 UYH458812:UYS458820 VID458812:VIO458820 VRZ458812:VSK458820 WBV458812:WCG458820 WLR458812:WMC458820 WVN458812:WVY458820 F524348:Q524356 JB524348:JM524356 SX524348:TI524356 ACT524348:ADE524356 AMP524348:ANA524356 AWL524348:AWW524356 BGH524348:BGS524356 BQD524348:BQO524356 BZZ524348:CAK524356 CJV524348:CKG524356 CTR524348:CUC524356 DDN524348:DDY524356 DNJ524348:DNU524356 DXF524348:DXQ524356 EHB524348:EHM524356 EQX524348:ERI524356 FAT524348:FBE524356 FKP524348:FLA524356 FUL524348:FUW524356 GEH524348:GES524356 GOD524348:GOO524356 GXZ524348:GYK524356 HHV524348:HIG524356 HRR524348:HSC524356 IBN524348:IBY524356 ILJ524348:ILU524356 IVF524348:IVQ524356 JFB524348:JFM524356 JOX524348:JPI524356 JYT524348:JZE524356 KIP524348:KJA524356 KSL524348:KSW524356 LCH524348:LCS524356 LMD524348:LMO524356 LVZ524348:LWK524356 MFV524348:MGG524356 MPR524348:MQC524356 MZN524348:MZY524356 NJJ524348:NJU524356 NTF524348:NTQ524356 ODB524348:ODM524356 OMX524348:ONI524356 OWT524348:OXE524356 PGP524348:PHA524356 PQL524348:PQW524356 QAH524348:QAS524356 QKD524348:QKO524356 QTZ524348:QUK524356 RDV524348:REG524356 RNR524348:ROC524356 RXN524348:RXY524356 SHJ524348:SHU524356 SRF524348:SRQ524356 TBB524348:TBM524356 TKX524348:TLI524356 TUT524348:TVE524356 UEP524348:UFA524356 UOL524348:UOW524356 UYH524348:UYS524356 VID524348:VIO524356 VRZ524348:VSK524356 WBV524348:WCG524356 WLR524348:WMC524356 WVN524348:WVY524356 F589884:Q589892 JB589884:JM589892 SX589884:TI589892 ACT589884:ADE589892 AMP589884:ANA589892 AWL589884:AWW589892 BGH589884:BGS589892 BQD589884:BQO589892 BZZ589884:CAK589892 CJV589884:CKG589892 CTR589884:CUC589892 DDN589884:DDY589892 DNJ589884:DNU589892 DXF589884:DXQ589892 EHB589884:EHM589892 EQX589884:ERI589892 FAT589884:FBE589892 FKP589884:FLA589892 FUL589884:FUW589892 GEH589884:GES589892 GOD589884:GOO589892 GXZ589884:GYK589892 HHV589884:HIG589892 HRR589884:HSC589892 IBN589884:IBY589892 ILJ589884:ILU589892 IVF589884:IVQ589892 JFB589884:JFM589892 JOX589884:JPI589892 JYT589884:JZE589892 KIP589884:KJA589892 KSL589884:KSW589892 LCH589884:LCS589892 LMD589884:LMO589892 LVZ589884:LWK589892 MFV589884:MGG589892 MPR589884:MQC589892 MZN589884:MZY589892 NJJ589884:NJU589892 NTF589884:NTQ589892 ODB589884:ODM589892 OMX589884:ONI589892 OWT589884:OXE589892 PGP589884:PHA589892 PQL589884:PQW589892 QAH589884:QAS589892 QKD589884:QKO589892 QTZ589884:QUK589892 RDV589884:REG589892 RNR589884:ROC589892 RXN589884:RXY589892 SHJ589884:SHU589892 SRF589884:SRQ589892 TBB589884:TBM589892 TKX589884:TLI589892 TUT589884:TVE589892 UEP589884:UFA589892 UOL589884:UOW589892 UYH589884:UYS589892 VID589884:VIO589892 VRZ589884:VSK589892 WBV589884:WCG589892 WLR589884:WMC589892 WVN589884:WVY589892 F655420:Q655428 JB655420:JM655428 SX655420:TI655428 ACT655420:ADE655428 AMP655420:ANA655428 AWL655420:AWW655428 BGH655420:BGS655428 BQD655420:BQO655428 BZZ655420:CAK655428 CJV655420:CKG655428 CTR655420:CUC655428 DDN655420:DDY655428 DNJ655420:DNU655428 DXF655420:DXQ655428 EHB655420:EHM655428 EQX655420:ERI655428 FAT655420:FBE655428 FKP655420:FLA655428 FUL655420:FUW655428 GEH655420:GES655428 GOD655420:GOO655428 GXZ655420:GYK655428 HHV655420:HIG655428 HRR655420:HSC655428 IBN655420:IBY655428 ILJ655420:ILU655428 IVF655420:IVQ655428 JFB655420:JFM655428 JOX655420:JPI655428 JYT655420:JZE655428 KIP655420:KJA655428 KSL655420:KSW655428 LCH655420:LCS655428 LMD655420:LMO655428 LVZ655420:LWK655428 MFV655420:MGG655428 MPR655420:MQC655428 MZN655420:MZY655428 NJJ655420:NJU655428 NTF655420:NTQ655428 ODB655420:ODM655428 OMX655420:ONI655428 OWT655420:OXE655428 PGP655420:PHA655428 PQL655420:PQW655428 QAH655420:QAS655428 QKD655420:QKO655428 QTZ655420:QUK655428 RDV655420:REG655428 RNR655420:ROC655428 RXN655420:RXY655428 SHJ655420:SHU655428 SRF655420:SRQ655428 TBB655420:TBM655428 TKX655420:TLI655428 TUT655420:TVE655428 UEP655420:UFA655428 UOL655420:UOW655428 UYH655420:UYS655428 VID655420:VIO655428 VRZ655420:VSK655428 WBV655420:WCG655428 WLR655420:WMC655428 WVN655420:WVY655428 F720956:Q720964 JB720956:JM720964 SX720956:TI720964 ACT720956:ADE720964 AMP720956:ANA720964 AWL720956:AWW720964 BGH720956:BGS720964 BQD720956:BQO720964 BZZ720956:CAK720964 CJV720956:CKG720964 CTR720956:CUC720964 DDN720956:DDY720964 DNJ720956:DNU720964 DXF720956:DXQ720964 EHB720956:EHM720964 EQX720956:ERI720964 FAT720956:FBE720964 FKP720956:FLA720964 FUL720956:FUW720964 GEH720956:GES720964 GOD720956:GOO720964 GXZ720956:GYK720964 HHV720956:HIG720964 HRR720956:HSC720964 IBN720956:IBY720964 ILJ720956:ILU720964 IVF720956:IVQ720964 JFB720956:JFM720964 JOX720956:JPI720964 JYT720956:JZE720964 KIP720956:KJA720964 KSL720956:KSW720964 LCH720956:LCS720964 LMD720956:LMO720964 LVZ720956:LWK720964 MFV720956:MGG720964 MPR720956:MQC720964 MZN720956:MZY720964 NJJ720956:NJU720964 NTF720956:NTQ720964 ODB720956:ODM720964 OMX720956:ONI720964 OWT720956:OXE720964 PGP720956:PHA720964 PQL720956:PQW720964 QAH720956:QAS720964 QKD720956:QKO720964 QTZ720956:QUK720964 RDV720956:REG720964 RNR720956:ROC720964 RXN720956:RXY720964 SHJ720956:SHU720964 SRF720956:SRQ720964 TBB720956:TBM720964 TKX720956:TLI720964 TUT720956:TVE720964 UEP720956:UFA720964 UOL720956:UOW720964 UYH720956:UYS720964 VID720956:VIO720964 VRZ720956:VSK720964 WBV720956:WCG720964 WLR720956:WMC720964 WVN720956:WVY720964 F786492:Q786500 JB786492:JM786500 SX786492:TI786500 ACT786492:ADE786500 AMP786492:ANA786500 AWL786492:AWW786500 BGH786492:BGS786500 BQD786492:BQO786500 BZZ786492:CAK786500 CJV786492:CKG786500 CTR786492:CUC786500 DDN786492:DDY786500 DNJ786492:DNU786500 DXF786492:DXQ786500 EHB786492:EHM786500 EQX786492:ERI786500 FAT786492:FBE786500 FKP786492:FLA786500 FUL786492:FUW786500 GEH786492:GES786500 GOD786492:GOO786500 GXZ786492:GYK786500 HHV786492:HIG786500 HRR786492:HSC786500 IBN786492:IBY786500 ILJ786492:ILU786500 IVF786492:IVQ786500 JFB786492:JFM786500 JOX786492:JPI786500 JYT786492:JZE786500 KIP786492:KJA786500 KSL786492:KSW786500 LCH786492:LCS786500 LMD786492:LMO786500 LVZ786492:LWK786500 MFV786492:MGG786500 MPR786492:MQC786500 MZN786492:MZY786500 NJJ786492:NJU786500 NTF786492:NTQ786500 ODB786492:ODM786500 OMX786492:ONI786500 OWT786492:OXE786500 PGP786492:PHA786500 PQL786492:PQW786500 QAH786492:QAS786500 QKD786492:QKO786500 QTZ786492:QUK786500 RDV786492:REG786500 RNR786492:ROC786500 RXN786492:RXY786500 SHJ786492:SHU786500 SRF786492:SRQ786500 TBB786492:TBM786500 TKX786492:TLI786500 TUT786492:TVE786500 UEP786492:UFA786500 UOL786492:UOW786500 UYH786492:UYS786500 VID786492:VIO786500 VRZ786492:VSK786500 WBV786492:WCG786500 WLR786492:WMC786500 WVN786492:WVY786500 F852028:Q852036 JB852028:JM852036 SX852028:TI852036 ACT852028:ADE852036 AMP852028:ANA852036 AWL852028:AWW852036 BGH852028:BGS852036 BQD852028:BQO852036 BZZ852028:CAK852036 CJV852028:CKG852036 CTR852028:CUC852036 DDN852028:DDY852036 DNJ852028:DNU852036 DXF852028:DXQ852036 EHB852028:EHM852036 EQX852028:ERI852036 FAT852028:FBE852036 FKP852028:FLA852036 FUL852028:FUW852036 GEH852028:GES852036 GOD852028:GOO852036 GXZ852028:GYK852036 HHV852028:HIG852036 HRR852028:HSC852036 IBN852028:IBY852036 ILJ852028:ILU852036 IVF852028:IVQ852036 JFB852028:JFM852036 JOX852028:JPI852036 JYT852028:JZE852036 KIP852028:KJA852036 KSL852028:KSW852036 LCH852028:LCS852036 LMD852028:LMO852036 LVZ852028:LWK852036 MFV852028:MGG852036 MPR852028:MQC852036 MZN852028:MZY852036 NJJ852028:NJU852036 NTF852028:NTQ852036 ODB852028:ODM852036 OMX852028:ONI852036 OWT852028:OXE852036 PGP852028:PHA852036 PQL852028:PQW852036 QAH852028:QAS852036 QKD852028:QKO852036 QTZ852028:QUK852036 RDV852028:REG852036 RNR852028:ROC852036 RXN852028:RXY852036 SHJ852028:SHU852036 SRF852028:SRQ852036 TBB852028:TBM852036 TKX852028:TLI852036 TUT852028:TVE852036 UEP852028:UFA852036 UOL852028:UOW852036 UYH852028:UYS852036 VID852028:VIO852036 VRZ852028:VSK852036 WBV852028:WCG852036 WLR852028:WMC852036 WVN852028:WVY852036 F917564:Q917572 JB917564:JM917572 SX917564:TI917572 ACT917564:ADE917572 AMP917564:ANA917572 AWL917564:AWW917572 BGH917564:BGS917572 BQD917564:BQO917572 BZZ917564:CAK917572 CJV917564:CKG917572 CTR917564:CUC917572 DDN917564:DDY917572 DNJ917564:DNU917572 DXF917564:DXQ917572 EHB917564:EHM917572 EQX917564:ERI917572 FAT917564:FBE917572 FKP917564:FLA917572 FUL917564:FUW917572 GEH917564:GES917572 GOD917564:GOO917572 GXZ917564:GYK917572 HHV917564:HIG917572 HRR917564:HSC917572 IBN917564:IBY917572 ILJ917564:ILU917572 IVF917564:IVQ917572 JFB917564:JFM917572 JOX917564:JPI917572 JYT917564:JZE917572 KIP917564:KJA917572 KSL917564:KSW917572 LCH917564:LCS917572 LMD917564:LMO917572 LVZ917564:LWK917572 MFV917564:MGG917572 MPR917564:MQC917572 MZN917564:MZY917572 NJJ917564:NJU917572 NTF917564:NTQ917572 ODB917564:ODM917572 OMX917564:ONI917572 OWT917564:OXE917572 PGP917564:PHA917572 PQL917564:PQW917572 QAH917564:QAS917572 QKD917564:QKO917572 QTZ917564:QUK917572 RDV917564:REG917572 RNR917564:ROC917572 RXN917564:RXY917572 SHJ917564:SHU917572 SRF917564:SRQ917572 TBB917564:TBM917572 TKX917564:TLI917572 TUT917564:TVE917572 UEP917564:UFA917572 UOL917564:UOW917572 UYH917564:UYS917572 VID917564:VIO917572 VRZ917564:VSK917572 WBV917564:WCG917572 WLR917564:WMC917572 WVN917564:WVY917572 F983100:Q983108 JB983100:JM983108 SX983100:TI983108 ACT983100:ADE983108 AMP983100:ANA983108 AWL983100:AWW983108 BGH983100:BGS983108 BQD983100:BQO983108 BZZ983100:CAK983108 CJV983100:CKG983108 CTR983100:CUC983108 DDN983100:DDY983108 DNJ983100:DNU983108 DXF983100:DXQ983108 EHB983100:EHM983108 EQX983100:ERI983108 FAT983100:FBE983108 FKP983100:FLA983108 FUL983100:FUW983108 GEH983100:GES983108 GOD983100:GOO983108 GXZ983100:GYK983108 HHV983100:HIG983108 HRR983100:HSC983108 IBN983100:IBY983108 ILJ983100:ILU983108 IVF983100:IVQ983108 JFB983100:JFM983108 JOX983100:JPI983108 JYT983100:JZE983108 KIP983100:KJA983108 KSL983100:KSW983108 LCH983100:LCS983108 LMD983100:LMO983108 LVZ983100:LWK983108 MFV983100:MGG983108 MPR983100:MQC983108 MZN983100:MZY983108 NJJ983100:NJU983108 NTF983100:NTQ983108 ODB983100:ODM983108 OMX983100:ONI983108 OWT983100:OXE983108 PGP983100:PHA983108 PQL983100:PQW983108 QAH983100:QAS983108 QKD983100:QKO983108 QTZ983100:QUK983108 RDV983100:REG983108 RNR983100:ROC983108 RXN983100:RXY983108 SHJ983100:SHU983108 SRF983100:SRQ983108 TBB983100:TBM983108 TKX983100:TLI983108 TUT983100:TVE983108 UEP983100:UFA983108 UOL983100:UOW983108 UYH983100:UYS983108 VID983100:VIO983108 VRZ983100:VSK983108 WBV983100:WCG983108 WLR983100:WMC983108 WVN983100:WVY983108 WVN983053:WVY983054 JB39:JM53 SX39:TI53 ACT39:ADE53 AMP39:ANA53 AWL39:AWW53 BGH39:BGS53 BQD39:BQO53 BZZ39:CAK53 CJV39:CKG53 CTR39:CUC53 DDN39:DDY53 DNJ39:DNU53 DXF39:DXQ53 EHB39:EHM53 EQX39:ERI53 FAT39:FBE53 FKP39:FLA53 FUL39:FUW53 GEH39:GES53 GOD39:GOO53 GXZ39:GYK53 HHV39:HIG53 HRR39:HSC53 IBN39:IBY53 ILJ39:ILU53 IVF39:IVQ53 JFB39:JFM53 JOX39:JPI53 JYT39:JZE53 KIP39:KJA53 KSL39:KSW53 LCH39:LCS53 LMD39:LMO53 LVZ39:LWK53 MFV39:MGG53 MPR39:MQC53 MZN39:MZY53 NJJ39:NJU53 NTF39:NTQ53 ODB39:ODM53 OMX39:ONI53 OWT39:OXE53 PGP39:PHA53 PQL39:PQW53 QAH39:QAS53 QKD39:QKO53 QTZ39:QUK53 RDV39:REG53 RNR39:ROC53 RXN39:RXY53 SHJ39:SHU53 SRF39:SRQ53 TBB39:TBM53 TKX39:TLI53 TUT39:TVE53 UEP39:UFA53 UOL39:UOW53 UYH39:UYS53 VID39:VIO53 VRZ39:VSK53 WBV39:WCG53 WLR39:WMC53 WVN39:WVY53 F65549:Q65550 JB65549:JM65550 SX65549:TI65550 ACT65549:ADE65550 AMP65549:ANA65550 AWL65549:AWW65550 BGH65549:BGS65550 BQD65549:BQO65550 BZZ65549:CAK65550 CJV65549:CKG65550 CTR65549:CUC65550 DDN65549:DDY65550 DNJ65549:DNU65550 DXF65549:DXQ65550 EHB65549:EHM65550 EQX65549:ERI65550 FAT65549:FBE65550 FKP65549:FLA65550 FUL65549:FUW65550 GEH65549:GES65550 GOD65549:GOO65550 GXZ65549:GYK65550 HHV65549:HIG65550 HRR65549:HSC65550 IBN65549:IBY65550 ILJ65549:ILU65550 IVF65549:IVQ65550 JFB65549:JFM65550 JOX65549:JPI65550 JYT65549:JZE65550 KIP65549:KJA65550 KSL65549:KSW65550 LCH65549:LCS65550 LMD65549:LMO65550 LVZ65549:LWK65550 MFV65549:MGG65550 MPR65549:MQC65550 MZN65549:MZY65550 NJJ65549:NJU65550 NTF65549:NTQ65550 ODB65549:ODM65550 OMX65549:ONI65550 OWT65549:OXE65550 PGP65549:PHA65550 PQL65549:PQW65550 QAH65549:QAS65550 QKD65549:QKO65550 QTZ65549:QUK65550 RDV65549:REG65550 RNR65549:ROC65550 RXN65549:RXY65550 SHJ65549:SHU65550 SRF65549:SRQ65550 TBB65549:TBM65550 TKX65549:TLI65550 TUT65549:TVE65550 UEP65549:UFA65550 UOL65549:UOW65550 UYH65549:UYS65550 VID65549:VIO65550 VRZ65549:VSK65550 WBV65549:WCG65550 WLR65549:WMC65550 WVN65549:WVY65550 F131085:Q131086 JB131085:JM131086 SX131085:TI131086 ACT131085:ADE131086 AMP131085:ANA131086 AWL131085:AWW131086 BGH131085:BGS131086 BQD131085:BQO131086 BZZ131085:CAK131086 CJV131085:CKG131086 CTR131085:CUC131086 DDN131085:DDY131086 DNJ131085:DNU131086 DXF131085:DXQ131086 EHB131085:EHM131086 EQX131085:ERI131086 FAT131085:FBE131086 FKP131085:FLA131086 FUL131085:FUW131086 GEH131085:GES131086 GOD131085:GOO131086 GXZ131085:GYK131086 HHV131085:HIG131086 HRR131085:HSC131086 IBN131085:IBY131086 ILJ131085:ILU131086 IVF131085:IVQ131086 JFB131085:JFM131086 JOX131085:JPI131086 JYT131085:JZE131086 KIP131085:KJA131086 KSL131085:KSW131086 LCH131085:LCS131086 LMD131085:LMO131086 LVZ131085:LWK131086 MFV131085:MGG131086 MPR131085:MQC131086 MZN131085:MZY131086 NJJ131085:NJU131086 NTF131085:NTQ131086 ODB131085:ODM131086 OMX131085:ONI131086 OWT131085:OXE131086 PGP131085:PHA131086 PQL131085:PQW131086 QAH131085:QAS131086 QKD131085:QKO131086 QTZ131085:QUK131086 RDV131085:REG131086 RNR131085:ROC131086 RXN131085:RXY131086 SHJ131085:SHU131086 SRF131085:SRQ131086 TBB131085:TBM131086 TKX131085:TLI131086 TUT131085:TVE131086 UEP131085:UFA131086 UOL131085:UOW131086 UYH131085:UYS131086 VID131085:VIO131086 VRZ131085:VSK131086 WBV131085:WCG131086 WLR131085:WMC131086 WVN131085:WVY131086 F196621:Q196622 JB196621:JM196622 SX196621:TI196622 ACT196621:ADE196622 AMP196621:ANA196622 AWL196621:AWW196622 BGH196621:BGS196622 BQD196621:BQO196622 BZZ196621:CAK196622 CJV196621:CKG196622 CTR196621:CUC196622 DDN196621:DDY196622 DNJ196621:DNU196622 DXF196621:DXQ196622 EHB196621:EHM196622 EQX196621:ERI196622 FAT196621:FBE196622 FKP196621:FLA196622 FUL196621:FUW196622 GEH196621:GES196622 GOD196621:GOO196622 GXZ196621:GYK196622 HHV196621:HIG196622 HRR196621:HSC196622 IBN196621:IBY196622 ILJ196621:ILU196622 IVF196621:IVQ196622 JFB196621:JFM196622 JOX196621:JPI196622 JYT196621:JZE196622 KIP196621:KJA196622 KSL196621:KSW196622 LCH196621:LCS196622 LMD196621:LMO196622 LVZ196621:LWK196622 MFV196621:MGG196622 MPR196621:MQC196622 MZN196621:MZY196622 NJJ196621:NJU196622 NTF196621:NTQ196622 ODB196621:ODM196622 OMX196621:ONI196622 OWT196621:OXE196622 PGP196621:PHA196622 PQL196621:PQW196622 QAH196621:QAS196622 QKD196621:QKO196622 QTZ196621:QUK196622 RDV196621:REG196622 RNR196621:ROC196622 RXN196621:RXY196622 SHJ196621:SHU196622 SRF196621:SRQ196622 TBB196621:TBM196622 TKX196621:TLI196622 TUT196621:TVE196622 UEP196621:UFA196622 UOL196621:UOW196622 UYH196621:UYS196622 VID196621:VIO196622 VRZ196621:VSK196622 WBV196621:WCG196622 WLR196621:WMC196622 WVN196621:WVY196622 F262157:Q262158 JB262157:JM262158 SX262157:TI262158 ACT262157:ADE262158 AMP262157:ANA262158 AWL262157:AWW262158 BGH262157:BGS262158 BQD262157:BQO262158 BZZ262157:CAK262158 CJV262157:CKG262158 CTR262157:CUC262158 DDN262157:DDY262158 DNJ262157:DNU262158 DXF262157:DXQ262158 EHB262157:EHM262158 EQX262157:ERI262158 FAT262157:FBE262158 FKP262157:FLA262158 FUL262157:FUW262158 GEH262157:GES262158 GOD262157:GOO262158 GXZ262157:GYK262158 HHV262157:HIG262158 HRR262157:HSC262158 IBN262157:IBY262158 ILJ262157:ILU262158 IVF262157:IVQ262158 JFB262157:JFM262158 JOX262157:JPI262158 JYT262157:JZE262158 KIP262157:KJA262158 KSL262157:KSW262158 LCH262157:LCS262158 LMD262157:LMO262158 LVZ262157:LWK262158 MFV262157:MGG262158 MPR262157:MQC262158 MZN262157:MZY262158 NJJ262157:NJU262158 NTF262157:NTQ262158 ODB262157:ODM262158 OMX262157:ONI262158 OWT262157:OXE262158 PGP262157:PHA262158 PQL262157:PQW262158 QAH262157:QAS262158 QKD262157:QKO262158 QTZ262157:QUK262158 RDV262157:REG262158 RNR262157:ROC262158 RXN262157:RXY262158 SHJ262157:SHU262158 SRF262157:SRQ262158 TBB262157:TBM262158 TKX262157:TLI262158 TUT262157:TVE262158 UEP262157:UFA262158 UOL262157:UOW262158 UYH262157:UYS262158 VID262157:VIO262158 VRZ262157:VSK262158 WBV262157:WCG262158 WLR262157:WMC262158 WVN262157:WVY262158 F327693:Q327694 JB327693:JM327694 SX327693:TI327694 ACT327693:ADE327694 AMP327693:ANA327694 AWL327693:AWW327694 BGH327693:BGS327694 BQD327693:BQO327694 BZZ327693:CAK327694 CJV327693:CKG327694 CTR327693:CUC327694 DDN327693:DDY327694 DNJ327693:DNU327694 DXF327693:DXQ327694 EHB327693:EHM327694 EQX327693:ERI327694 FAT327693:FBE327694 FKP327693:FLA327694 FUL327693:FUW327694 GEH327693:GES327694 GOD327693:GOO327694 GXZ327693:GYK327694 HHV327693:HIG327694 HRR327693:HSC327694 IBN327693:IBY327694 ILJ327693:ILU327694 IVF327693:IVQ327694 JFB327693:JFM327694 JOX327693:JPI327694 JYT327693:JZE327694 KIP327693:KJA327694 KSL327693:KSW327694 LCH327693:LCS327694 LMD327693:LMO327694 LVZ327693:LWK327694 MFV327693:MGG327694 MPR327693:MQC327694 MZN327693:MZY327694 NJJ327693:NJU327694 NTF327693:NTQ327694 ODB327693:ODM327694 OMX327693:ONI327694 OWT327693:OXE327694 PGP327693:PHA327694 PQL327693:PQW327694 QAH327693:QAS327694 QKD327693:QKO327694 QTZ327693:QUK327694 RDV327693:REG327694 RNR327693:ROC327694 RXN327693:RXY327694 SHJ327693:SHU327694 SRF327693:SRQ327694 TBB327693:TBM327694 TKX327693:TLI327694 TUT327693:TVE327694 UEP327693:UFA327694 UOL327693:UOW327694 UYH327693:UYS327694 VID327693:VIO327694 VRZ327693:VSK327694 WBV327693:WCG327694 WLR327693:WMC327694 WVN327693:WVY327694 F393229:Q393230 JB393229:JM393230 SX393229:TI393230 ACT393229:ADE393230 AMP393229:ANA393230 AWL393229:AWW393230 BGH393229:BGS393230 BQD393229:BQO393230 BZZ393229:CAK393230 CJV393229:CKG393230 CTR393229:CUC393230 DDN393229:DDY393230 DNJ393229:DNU393230 DXF393229:DXQ393230 EHB393229:EHM393230 EQX393229:ERI393230 FAT393229:FBE393230 FKP393229:FLA393230 FUL393229:FUW393230 GEH393229:GES393230 GOD393229:GOO393230 GXZ393229:GYK393230 HHV393229:HIG393230 HRR393229:HSC393230 IBN393229:IBY393230 ILJ393229:ILU393230 IVF393229:IVQ393230 JFB393229:JFM393230 JOX393229:JPI393230 JYT393229:JZE393230 KIP393229:KJA393230 KSL393229:KSW393230 LCH393229:LCS393230 LMD393229:LMO393230 LVZ393229:LWK393230 MFV393229:MGG393230 MPR393229:MQC393230 MZN393229:MZY393230 NJJ393229:NJU393230 NTF393229:NTQ393230 ODB393229:ODM393230 OMX393229:ONI393230 OWT393229:OXE393230 PGP393229:PHA393230 PQL393229:PQW393230 QAH393229:QAS393230 QKD393229:QKO393230 QTZ393229:QUK393230 RDV393229:REG393230 RNR393229:ROC393230 RXN393229:RXY393230 SHJ393229:SHU393230 SRF393229:SRQ393230 TBB393229:TBM393230 TKX393229:TLI393230 TUT393229:TVE393230 UEP393229:UFA393230 UOL393229:UOW393230 UYH393229:UYS393230 VID393229:VIO393230 VRZ393229:VSK393230 WBV393229:WCG393230 WLR393229:WMC393230 WVN393229:WVY393230 F458765:Q458766 JB458765:JM458766 SX458765:TI458766 ACT458765:ADE458766 AMP458765:ANA458766 AWL458765:AWW458766 BGH458765:BGS458766 BQD458765:BQO458766 BZZ458765:CAK458766 CJV458765:CKG458766 CTR458765:CUC458766 DDN458765:DDY458766 DNJ458765:DNU458766 DXF458765:DXQ458766 EHB458765:EHM458766 EQX458765:ERI458766 FAT458765:FBE458766 FKP458765:FLA458766 FUL458765:FUW458766 GEH458765:GES458766 GOD458765:GOO458766 GXZ458765:GYK458766 HHV458765:HIG458766 HRR458765:HSC458766 IBN458765:IBY458766 ILJ458765:ILU458766 IVF458765:IVQ458766 JFB458765:JFM458766 JOX458765:JPI458766 JYT458765:JZE458766 KIP458765:KJA458766 KSL458765:KSW458766 LCH458765:LCS458766 LMD458765:LMO458766 LVZ458765:LWK458766 MFV458765:MGG458766 MPR458765:MQC458766 MZN458765:MZY458766 NJJ458765:NJU458766 NTF458765:NTQ458766 ODB458765:ODM458766 OMX458765:ONI458766 OWT458765:OXE458766 PGP458765:PHA458766 PQL458765:PQW458766 QAH458765:QAS458766 QKD458765:QKO458766 QTZ458765:QUK458766 RDV458765:REG458766 RNR458765:ROC458766 RXN458765:RXY458766 SHJ458765:SHU458766 SRF458765:SRQ458766 TBB458765:TBM458766 TKX458765:TLI458766 TUT458765:TVE458766 UEP458765:UFA458766 UOL458765:UOW458766 UYH458765:UYS458766 VID458765:VIO458766 VRZ458765:VSK458766 WBV458765:WCG458766 WLR458765:WMC458766 WVN458765:WVY458766 F524301:Q524302 JB524301:JM524302 SX524301:TI524302 ACT524301:ADE524302 AMP524301:ANA524302 AWL524301:AWW524302 BGH524301:BGS524302 BQD524301:BQO524302 BZZ524301:CAK524302 CJV524301:CKG524302 CTR524301:CUC524302 DDN524301:DDY524302 DNJ524301:DNU524302 DXF524301:DXQ524302 EHB524301:EHM524302 EQX524301:ERI524302 FAT524301:FBE524302 FKP524301:FLA524302 FUL524301:FUW524302 GEH524301:GES524302 GOD524301:GOO524302 GXZ524301:GYK524302 HHV524301:HIG524302 HRR524301:HSC524302 IBN524301:IBY524302 ILJ524301:ILU524302 IVF524301:IVQ524302 JFB524301:JFM524302 JOX524301:JPI524302 JYT524301:JZE524302 KIP524301:KJA524302 KSL524301:KSW524302 LCH524301:LCS524302 LMD524301:LMO524302 LVZ524301:LWK524302 MFV524301:MGG524302 MPR524301:MQC524302 MZN524301:MZY524302 NJJ524301:NJU524302 NTF524301:NTQ524302 ODB524301:ODM524302 OMX524301:ONI524302 OWT524301:OXE524302 PGP524301:PHA524302 PQL524301:PQW524302 QAH524301:QAS524302 QKD524301:QKO524302 QTZ524301:QUK524302 RDV524301:REG524302 RNR524301:ROC524302 RXN524301:RXY524302 SHJ524301:SHU524302 SRF524301:SRQ524302 TBB524301:TBM524302 TKX524301:TLI524302 TUT524301:TVE524302 UEP524301:UFA524302 UOL524301:UOW524302 UYH524301:UYS524302 VID524301:VIO524302 VRZ524301:VSK524302 WBV524301:WCG524302 WLR524301:WMC524302 WVN524301:WVY524302 F589837:Q589838 JB589837:JM589838 SX589837:TI589838 ACT589837:ADE589838 AMP589837:ANA589838 AWL589837:AWW589838 BGH589837:BGS589838 BQD589837:BQO589838 BZZ589837:CAK589838 CJV589837:CKG589838 CTR589837:CUC589838 DDN589837:DDY589838 DNJ589837:DNU589838 DXF589837:DXQ589838 EHB589837:EHM589838 EQX589837:ERI589838 FAT589837:FBE589838 FKP589837:FLA589838 FUL589837:FUW589838 GEH589837:GES589838 GOD589837:GOO589838 GXZ589837:GYK589838 HHV589837:HIG589838 HRR589837:HSC589838 IBN589837:IBY589838 ILJ589837:ILU589838 IVF589837:IVQ589838 JFB589837:JFM589838 JOX589837:JPI589838 JYT589837:JZE589838 KIP589837:KJA589838 KSL589837:KSW589838 LCH589837:LCS589838 LMD589837:LMO589838 LVZ589837:LWK589838 MFV589837:MGG589838 MPR589837:MQC589838 MZN589837:MZY589838 NJJ589837:NJU589838 NTF589837:NTQ589838 ODB589837:ODM589838 OMX589837:ONI589838 OWT589837:OXE589838 PGP589837:PHA589838 PQL589837:PQW589838 QAH589837:QAS589838 QKD589837:QKO589838 QTZ589837:QUK589838 RDV589837:REG589838 RNR589837:ROC589838 RXN589837:RXY589838 SHJ589837:SHU589838 SRF589837:SRQ589838 TBB589837:TBM589838 TKX589837:TLI589838 TUT589837:TVE589838 UEP589837:UFA589838 UOL589837:UOW589838 UYH589837:UYS589838 VID589837:VIO589838 VRZ589837:VSK589838 WBV589837:WCG589838 WLR589837:WMC589838 WVN589837:WVY589838 F655373:Q655374 JB655373:JM655374 SX655373:TI655374 ACT655373:ADE655374 AMP655373:ANA655374 AWL655373:AWW655374 BGH655373:BGS655374 BQD655373:BQO655374 BZZ655373:CAK655374 CJV655373:CKG655374 CTR655373:CUC655374 DDN655373:DDY655374 DNJ655373:DNU655374 DXF655373:DXQ655374 EHB655373:EHM655374 EQX655373:ERI655374 FAT655373:FBE655374 FKP655373:FLA655374 FUL655373:FUW655374 GEH655373:GES655374 GOD655373:GOO655374 GXZ655373:GYK655374 HHV655373:HIG655374 HRR655373:HSC655374 IBN655373:IBY655374 ILJ655373:ILU655374 IVF655373:IVQ655374 JFB655373:JFM655374 JOX655373:JPI655374 JYT655373:JZE655374 KIP655373:KJA655374 KSL655373:KSW655374 LCH655373:LCS655374 LMD655373:LMO655374 LVZ655373:LWK655374 MFV655373:MGG655374 MPR655373:MQC655374 MZN655373:MZY655374 NJJ655373:NJU655374 NTF655373:NTQ655374 ODB655373:ODM655374 OMX655373:ONI655374 OWT655373:OXE655374 PGP655373:PHA655374 PQL655373:PQW655374 QAH655373:QAS655374 QKD655373:QKO655374 QTZ655373:QUK655374 RDV655373:REG655374 RNR655373:ROC655374 RXN655373:RXY655374 SHJ655373:SHU655374 SRF655373:SRQ655374 TBB655373:TBM655374 TKX655373:TLI655374 TUT655373:TVE655374 UEP655373:UFA655374 UOL655373:UOW655374 UYH655373:UYS655374 VID655373:VIO655374 VRZ655373:VSK655374 WBV655373:WCG655374 WLR655373:WMC655374 WVN655373:WVY655374 F720909:Q720910 JB720909:JM720910 SX720909:TI720910 ACT720909:ADE720910 AMP720909:ANA720910 AWL720909:AWW720910 BGH720909:BGS720910 BQD720909:BQO720910 BZZ720909:CAK720910 CJV720909:CKG720910 CTR720909:CUC720910 DDN720909:DDY720910 DNJ720909:DNU720910 DXF720909:DXQ720910 EHB720909:EHM720910 EQX720909:ERI720910 FAT720909:FBE720910 FKP720909:FLA720910 FUL720909:FUW720910 GEH720909:GES720910 GOD720909:GOO720910 GXZ720909:GYK720910 HHV720909:HIG720910 HRR720909:HSC720910 IBN720909:IBY720910 ILJ720909:ILU720910 IVF720909:IVQ720910 JFB720909:JFM720910 JOX720909:JPI720910 JYT720909:JZE720910 KIP720909:KJA720910 KSL720909:KSW720910 LCH720909:LCS720910 LMD720909:LMO720910 LVZ720909:LWK720910 MFV720909:MGG720910 MPR720909:MQC720910 MZN720909:MZY720910 NJJ720909:NJU720910 NTF720909:NTQ720910 ODB720909:ODM720910 OMX720909:ONI720910 OWT720909:OXE720910 PGP720909:PHA720910 PQL720909:PQW720910 QAH720909:QAS720910 QKD720909:QKO720910 QTZ720909:QUK720910 RDV720909:REG720910 RNR720909:ROC720910 RXN720909:RXY720910 SHJ720909:SHU720910 SRF720909:SRQ720910 TBB720909:TBM720910 TKX720909:TLI720910 TUT720909:TVE720910 UEP720909:UFA720910 UOL720909:UOW720910 UYH720909:UYS720910 VID720909:VIO720910 VRZ720909:VSK720910 WBV720909:WCG720910 WLR720909:WMC720910 WVN720909:WVY720910 F786445:Q786446 JB786445:JM786446 SX786445:TI786446 ACT786445:ADE786446 AMP786445:ANA786446 AWL786445:AWW786446 BGH786445:BGS786446 BQD786445:BQO786446 BZZ786445:CAK786446 CJV786445:CKG786446 CTR786445:CUC786446 DDN786445:DDY786446 DNJ786445:DNU786446 DXF786445:DXQ786446 EHB786445:EHM786446 EQX786445:ERI786446 FAT786445:FBE786446 FKP786445:FLA786446 FUL786445:FUW786446 GEH786445:GES786446 GOD786445:GOO786446 GXZ786445:GYK786446 HHV786445:HIG786446 HRR786445:HSC786446 IBN786445:IBY786446 ILJ786445:ILU786446 IVF786445:IVQ786446 JFB786445:JFM786446 JOX786445:JPI786446 JYT786445:JZE786446 KIP786445:KJA786446 KSL786445:KSW786446 LCH786445:LCS786446 LMD786445:LMO786446 LVZ786445:LWK786446 MFV786445:MGG786446 MPR786445:MQC786446 MZN786445:MZY786446 NJJ786445:NJU786446 NTF786445:NTQ786446 ODB786445:ODM786446 OMX786445:ONI786446 OWT786445:OXE786446 PGP786445:PHA786446 PQL786445:PQW786446 QAH786445:QAS786446 QKD786445:QKO786446 QTZ786445:QUK786446 RDV786445:REG786446 RNR786445:ROC786446 RXN786445:RXY786446 SHJ786445:SHU786446 SRF786445:SRQ786446 TBB786445:TBM786446 TKX786445:TLI786446 TUT786445:TVE786446 UEP786445:UFA786446 UOL786445:UOW786446 UYH786445:UYS786446 VID786445:VIO786446 VRZ786445:VSK786446 WBV786445:WCG786446 WLR786445:WMC786446 WVN786445:WVY786446 F851981:Q851982 JB851981:JM851982 SX851981:TI851982 ACT851981:ADE851982 AMP851981:ANA851982 AWL851981:AWW851982 BGH851981:BGS851982 BQD851981:BQO851982 BZZ851981:CAK851982 CJV851981:CKG851982 CTR851981:CUC851982 DDN851981:DDY851982 DNJ851981:DNU851982 DXF851981:DXQ851982 EHB851981:EHM851982 EQX851981:ERI851982 FAT851981:FBE851982 FKP851981:FLA851982 FUL851981:FUW851982 GEH851981:GES851982 GOD851981:GOO851982 GXZ851981:GYK851982 HHV851981:HIG851982 HRR851981:HSC851982 IBN851981:IBY851982 ILJ851981:ILU851982 IVF851981:IVQ851982 JFB851981:JFM851982 JOX851981:JPI851982 JYT851981:JZE851982 KIP851981:KJA851982 KSL851981:KSW851982 LCH851981:LCS851982 LMD851981:LMO851982 LVZ851981:LWK851982 MFV851981:MGG851982 MPR851981:MQC851982 MZN851981:MZY851982 NJJ851981:NJU851982 NTF851981:NTQ851982 ODB851981:ODM851982 OMX851981:ONI851982 OWT851981:OXE851982 PGP851981:PHA851982 PQL851981:PQW851982 QAH851981:QAS851982 QKD851981:QKO851982 QTZ851981:QUK851982 RDV851981:REG851982 RNR851981:ROC851982 RXN851981:RXY851982 SHJ851981:SHU851982 SRF851981:SRQ851982 TBB851981:TBM851982 TKX851981:TLI851982 TUT851981:TVE851982 UEP851981:UFA851982 UOL851981:UOW851982 UYH851981:UYS851982 VID851981:VIO851982 VRZ851981:VSK851982 WBV851981:WCG851982 WLR851981:WMC851982 WVN851981:WVY851982 F917517:Q917518 JB917517:JM917518 SX917517:TI917518 ACT917517:ADE917518 AMP917517:ANA917518 AWL917517:AWW917518 BGH917517:BGS917518 BQD917517:BQO917518 BZZ917517:CAK917518 CJV917517:CKG917518 CTR917517:CUC917518 DDN917517:DDY917518 DNJ917517:DNU917518 DXF917517:DXQ917518 EHB917517:EHM917518 EQX917517:ERI917518 FAT917517:FBE917518 FKP917517:FLA917518 FUL917517:FUW917518 GEH917517:GES917518 GOD917517:GOO917518 GXZ917517:GYK917518 HHV917517:HIG917518 HRR917517:HSC917518 IBN917517:IBY917518 ILJ917517:ILU917518 IVF917517:IVQ917518 JFB917517:JFM917518 JOX917517:JPI917518 JYT917517:JZE917518 KIP917517:KJA917518 KSL917517:KSW917518 LCH917517:LCS917518 LMD917517:LMO917518 LVZ917517:LWK917518 MFV917517:MGG917518 MPR917517:MQC917518 MZN917517:MZY917518 NJJ917517:NJU917518 NTF917517:NTQ917518 ODB917517:ODM917518 OMX917517:ONI917518 OWT917517:OXE917518 PGP917517:PHA917518 PQL917517:PQW917518 QAH917517:QAS917518 QKD917517:QKO917518 QTZ917517:QUK917518 RDV917517:REG917518 RNR917517:ROC917518 RXN917517:RXY917518 SHJ917517:SHU917518 SRF917517:SRQ917518 TBB917517:TBM917518 TKX917517:TLI917518 TUT917517:TVE917518 UEP917517:UFA917518 UOL917517:UOW917518 UYH917517:UYS917518 VID917517:VIO917518 VRZ917517:VSK917518 WBV917517:WCG917518 WLR917517:WMC917518 WVN917517:WVY917518 F983053:Q983054 JB983053:JM983054 SX983053:TI983054 ACT983053:ADE983054 AMP983053:ANA983054 AWL983053:AWW983054 BGH983053:BGS983054 BQD983053:BQO983054 BZZ983053:CAK983054 CJV983053:CKG983054 CTR983053:CUC983054 DDN983053:DDY983054 DNJ983053:DNU983054 DXF983053:DXQ983054 EHB983053:EHM983054 EQX983053:ERI983054 FAT983053:FBE983054 FKP983053:FLA983054 FUL983053:FUW983054 GEH983053:GES983054 GOD983053:GOO983054 GXZ983053:GYK983054 HHV983053:HIG983054 HRR983053:HSC983054 IBN983053:IBY983054 ILJ983053:ILU983054 IVF983053:IVQ983054 JFB983053:JFM983054 JOX983053:JPI983054 JYT983053:JZE983054 KIP983053:KJA983054 KSL983053:KSW983054 LCH983053:LCS983054 LMD983053:LMO983054 LVZ983053:LWK983054 MFV983053:MGG983054 MPR983053:MQC983054 MZN983053:MZY983054 NJJ983053:NJU983054 NTF983053:NTQ983054 ODB983053:ODM983054 OMX983053:ONI983054 OWT983053:OXE983054 PGP983053:PHA983054 PQL983053:PQW983054 QAH983053:QAS983054 QKD983053:QKO983054 QTZ983053:QUK983054 RDV983053:REG983054 RNR983053:ROC983054 RXN983053:RXY983054 SHJ983053:SHU983054 SRF983053:SRQ983054 TBB983053:TBM983054 TKX983053:TLI983054 TUT983053:TVE983054 UEP983053:UFA983054 UOL983053:UOW983054 UYH983053:UYS983054 VID983053:VIO983054 VRZ983053:VSK983054 WBV983053:WCG983054 WLR983053:WMC983054 JB9:JM32 SX9:TI32 ACT9:ADE32 AMP9:ANA32 AWL9:AWW32 BGH9:BGS32 BQD9:BQO32 BZZ9:CAK32 CJV9:CKG32 CTR9:CUC32 DDN9:DDY32 DNJ9:DNU32 DXF9:DXQ32 EHB9:EHM32 EQX9:ERI32 FAT9:FBE32 FKP9:FLA32 FUL9:FUW32 GEH9:GES32 GOD9:GOO32 GXZ9:GYK32 HHV9:HIG32 HRR9:HSC32 IBN9:IBY32 ILJ9:ILU32 IVF9:IVQ32 JFB9:JFM32 JOX9:JPI32 JYT9:JZE32 KIP9:KJA32 KSL9:KSW32 LCH9:LCS32 LMD9:LMO32 LVZ9:LWK32 MFV9:MGG32 MPR9:MQC32 MZN9:MZY32 NJJ9:NJU32 NTF9:NTQ32 ODB9:ODM32 OMX9:ONI32 OWT9:OXE32 PGP9:PHA32 PQL9:PQW32 QAH9:QAS32 QKD9:QKO32 QTZ9:QUK32 RDV9:REG32 RNR9:ROC32 RXN9:RXY32 SHJ9:SHU32 SRF9:SRQ32 TBB9:TBM32 TKX9:TLI32 TUT9:TVE32 UEP9:UFA32 UOL9:UOW32 UYH9:UYS32 VID9:VIO32 VRZ9:VSK32 WBV9:WCG32 WLR9:WMC32 WVN9:WVY32 F9:Q32" xr:uid="{14390969-6977-450E-AD0A-17701B2F15CB}">
      <formula1>0</formula1>
      <formula2>100</formula2>
    </dataValidation>
    <dataValidation type="list" allowBlank="1" showInputMessage="1" showErrorMessage="1" sqref="B74 WVJ74 WLN74 WBR74 VRV74 VHZ74 UYD74 UOH74 UEL74 TUP74 TKT74 TAX74 SRB74 SHF74 RXJ74 RNN74 RDR74 QTV74 QJZ74 QAD74 PQH74 PGL74 OWP74 OMT74 OCX74 NTB74 NJF74 MZJ74 MPN74 MFR74 LVV74 LLZ74 LCD74 KSH74 KIL74 JYP74 JOT74 JEX74 IVB74 ILF74 IBJ74 HRN74 HHR74 GXV74 GNZ74 GED74 FUH74 FKL74 FAP74 EQT74 EGX74 DXB74 DNF74 DDJ74 CTN74 CJR74 BZV74 BPZ74 BGD74 AWH74 AML74 ACP74 ST74 IX74" xr:uid="{E170D3E8-34D7-4A2B-B64E-CC9ABDC0BE15}">
      <formula1>INDIRECT($I73)</formula1>
    </dataValidation>
    <dataValidation type="list" allowBlank="1" showInputMessage="1" showErrorMessage="1" sqref="B73 WVJ73 WLN73 WBR73 VRV73 VHZ73 UYD73 UOH73 UEL73 TUP73 TKT73 TAX73 SRB73 SHF73 RXJ73 RNN73 RDR73 QTV73 QJZ73 QAD73 PQH73 PGL73 OWP73 OMT73 OCX73 NTB73 NJF73 MZJ73 MPN73 MFR73 LVV73 LLZ73 LCD73 KSH73 KIL73 JYP73 JOT73 JEX73 IVB73 ILF73 IBJ73 HRN73 HHR73 GXV73 GNZ73 GED73 FUH73 FKL73 FAP73 EQT73 EGX73 DXB73 DNF73 DDJ73 CTN73 CJR73 BZV73 BPZ73 BGD73 AWH73 AML73 ACP73 ST73 IX73" xr:uid="{2647B72C-D40D-409E-B408-A2DBB0735619}">
      <formula1>INDIRECT(#REF!)</formula1>
    </dataValidation>
  </dataValidations>
  <pageMargins left="0.82677165354330717" right="0.15748031496062992" top="0.55118110236220474" bottom="0.74803149606299213" header="0.31496062992125984" footer="0.31496062992125984"/>
  <pageSetup paperSize="5" scale="65" fitToWidth="0"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CC3240F-8786-4392-A54F-33102E9DC886}">
          <x14:formula1>
            <xm:f>INDIRECT($I9)</xm:f>
          </x14:formula1>
          <xm:sqref>B36:B37 IX36:IX37 ST36:ST37 ACP36:ACP37 AML36:AML37 AWH36:AWH37 BGD36:BGD37 BPZ36:BPZ37 BZV36:BZV37 CJR36:CJR37 CTN36:CTN37 DDJ36:DDJ37 DNF36:DNF37 DXB36:DXB37 EGX36:EGX37 EQT36:EQT37 FAP36:FAP37 FKL36:FKL37 FUH36:FUH37 GED36:GED37 GNZ36:GNZ37 GXV36:GXV37 HHR36:HHR37 HRN36:HRN37 IBJ36:IBJ37 ILF36:ILF37 IVB36:IVB37 JEX36:JEX37 JOT36:JOT37 JYP36:JYP37 KIL36:KIL37 KSH36:KSH37 LCD36:LCD37 LLZ36:LLZ37 LVV36:LVV37 MFR36:MFR37 MPN36:MPN37 MZJ36:MZJ37 NJF36:NJF37 NTB36:NTB37 OCX36:OCX37 OMT36:OMT37 OWP36:OWP37 PGL36:PGL37 PQH36:PQH37 QAD36:QAD37 QJZ36:QJZ37 QTV36:QTV37 RDR36:RDR37 RNN36:RNN37 RXJ36:RXJ37 SHF36:SHF37 SRB36:SRB37 TAX36:TAX37 TKT36:TKT37 TUP36:TUP37 UEL36:UEL37 UOH36:UOH37 UYD36:UYD37 VHZ36:VHZ37 VRV36:VRV37 WBR36:WBR37 WLN36:WLN37 WVJ36:WVJ37 B65546:B65547 IX65546:IX65547 ST65546:ST65547 ACP65546:ACP65547 AML65546:AML65547 AWH65546:AWH65547 BGD65546:BGD65547 BPZ65546:BPZ65547 BZV65546:BZV65547 CJR65546:CJR65547 CTN65546:CTN65547 DDJ65546:DDJ65547 DNF65546:DNF65547 DXB65546:DXB65547 EGX65546:EGX65547 EQT65546:EQT65547 FAP65546:FAP65547 FKL65546:FKL65547 FUH65546:FUH65547 GED65546:GED65547 GNZ65546:GNZ65547 GXV65546:GXV65547 HHR65546:HHR65547 HRN65546:HRN65547 IBJ65546:IBJ65547 ILF65546:ILF65547 IVB65546:IVB65547 JEX65546:JEX65547 JOT65546:JOT65547 JYP65546:JYP65547 KIL65546:KIL65547 KSH65546:KSH65547 LCD65546:LCD65547 LLZ65546:LLZ65547 LVV65546:LVV65547 MFR65546:MFR65547 MPN65546:MPN65547 MZJ65546:MZJ65547 NJF65546:NJF65547 NTB65546:NTB65547 OCX65546:OCX65547 OMT65546:OMT65547 OWP65546:OWP65547 PGL65546:PGL65547 PQH65546:PQH65547 QAD65546:QAD65547 QJZ65546:QJZ65547 QTV65546:QTV65547 RDR65546:RDR65547 RNN65546:RNN65547 RXJ65546:RXJ65547 SHF65546:SHF65547 SRB65546:SRB65547 TAX65546:TAX65547 TKT65546:TKT65547 TUP65546:TUP65547 UEL65546:UEL65547 UOH65546:UOH65547 UYD65546:UYD65547 VHZ65546:VHZ65547 VRV65546:VRV65547 WBR65546:WBR65547 WLN65546:WLN65547 WVJ65546:WVJ65547 B131082:B131083 IX131082:IX131083 ST131082:ST131083 ACP131082:ACP131083 AML131082:AML131083 AWH131082:AWH131083 BGD131082:BGD131083 BPZ131082:BPZ131083 BZV131082:BZV131083 CJR131082:CJR131083 CTN131082:CTN131083 DDJ131082:DDJ131083 DNF131082:DNF131083 DXB131082:DXB131083 EGX131082:EGX131083 EQT131082:EQT131083 FAP131082:FAP131083 FKL131082:FKL131083 FUH131082:FUH131083 GED131082:GED131083 GNZ131082:GNZ131083 GXV131082:GXV131083 HHR131082:HHR131083 HRN131082:HRN131083 IBJ131082:IBJ131083 ILF131082:ILF131083 IVB131082:IVB131083 JEX131082:JEX131083 JOT131082:JOT131083 JYP131082:JYP131083 KIL131082:KIL131083 KSH131082:KSH131083 LCD131082:LCD131083 LLZ131082:LLZ131083 LVV131082:LVV131083 MFR131082:MFR131083 MPN131082:MPN131083 MZJ131082:MZJ131083 NJF131082:NJF131083 NTB131082:NTB131083 OCX131082:OCX131083 OMT131082:OMT131083 OWP131082:OWP131083 PGL131082:PGL131083 PQH131082:PQH131083 QAD131082:QAD131083 QJZ131082:QJZ131083 QTV131082:QTV131083 RDR131082:RDR131083 RNN131082:RNN131083 RXJ131082:RXJ131083 SHF131082:SHF131083 SRB131082:SRB131083 TAX131082:TAX131083 TKT131082:TKT131083 TUP131082:TUP131083 UEL131082:UEL131083 UOH131082:UOH131083 UYD131082:UYD131083 VHZ131082:VHZ131083 VRV131082:VRV131083 WBR131082:WBR131083 WLN131082:WLN131083 WVJ131082:WVJ131083 B196618:B196619 IX196618:IX196619 ST196618:ST196619 ACP196618:ACP196619 AML196618:AML196619 AWH196618:AWH196619 BGD196618:BGD196619 BPZ196618:BPZ196619 BZV196618:BZV196619 CJR196618:CJR196619 CTN196618:CTN196619 DDJ196618:DDJ196619 DNF196618:DNF196619 DXB196618:DXB196619 EGX196618:EGX196619 EQT196618:EQT196619 FAP196618:FAP196619 FKL196618:FKL196619 FUH196618:FUH196619 GED196618:GED196619 GNZ196618:GNZ196619 GXV196618:GXV196619 HHR196618:HHR196619 HRN196618:HRN196619 IBJ196618:IBJ196619 ILF196618:ILF196619 IVB196618:IVB196619 JEX196618:JEX196619 JOT196618:JOT196619 JYP196618:JYP196619 KIL196618:KIL196619 KSH196618:KSH196619 LCD196618:LCD196619 LLZ196618:LLZ196619 LVV196618:LVV196619 MFR196618:MFR196619 MPN196618:MPN196619 MZJ196618:MZJ196619 NJF196618:NJF196619 NTB196618:NTB196619 OCX196618:OCX196619 OMT196618:OMT196619 OWP196618:OWP196619 PGL196618:PGL196619 PQH196618:PQH196619 QAD196618:QAD196619 QJZ196618:QJZ196619 QTV196618:QTV196619 RDR196618:RDR196619 RNN196618:RNN196619 RXJ196618:RXJ196619 SHF196618:SHF196619 SRB196618:SRB196619 TAX196618:TAX196619 TKT196618:TKT196619 TUP196618:TUP196619 UEL196618:UEL196619 UOH196618:UOH196619 UYD196618:UYD196619 VHZ196618:VHZ196619 VRV196618:VRV196619 WBR196618:WBR196619 WLN196618:WLN196619 WVJ196618:WVJ196619 B262154:B262155 IX262154:IX262155 ST262154:ST262155 ACP262154:ACP262155 AML262154:AML262155 AWH262154:AWH262155 BGD262154:BGD262155 BPZ262154:BPZ262155 BZV262154:BZV262155 CJR262154:CJR262155 CTN262154:CTN262155 DDJ262154:DDJ262155 DNF262154:DNF262155 DXB262154:DXB262155 EGX262154:EGX262155 EQT262154:EQT262155 FAP262154:FAP262155 FKL262154:FKL262155 FUH262154:FUH262155 GED262154:GED262155 GNZ262154:GNZ262155 GXV262154:GXV262155 HHR262154:HHR262155 HRN262154:HRN262155 IBJ262154:IBJ262155 ILF262154:ILF262155 IVB262154:IVB262155 JEX262154:JEX262155 JOT262154:JOT262155 JYP262154:JYP262155 KIL262154:KIL262155 KSH262154:KSH262155 LCD262154:LCD262155 LLZ262154:LLZ262155 LVV262154:LVV262155 MFR262154:MFR262155 MPN262154:MPN262155 MZJ262154:MZJ262155 NJF262154:NJF262155 NTB262154:NTB262155 OCX262154:OCX262155 OMT262154:OMT262155 OWP262154:OWP262155 PGL262154:PGL262155 PQH262154:PQH262155 QAD262154:QAD262155 QJZ262154:QJZ262155 QTV262154:QTV262155 RDR262154:RDR262155 RNN262154:RNN262155 RXJ262154:RXJ262155 SHF262154:SHF262155 SRB262154:SRB262155 TAX262154:TAX262155 TKT262154:TKT262155 TUP262154:TUP262155 UEL262154:UEL262155 UOH262154:UOH262155 UYD262154:UYD262155 VHZ262154:VHZ262155 VRV262154:VRV262155 WBR262154:WBR262155 WLN262154:WLN262155 WVJ262154:WVJ262155 B327690:B327691 IX327690:IX327691 ST327690:ST327691 ACP327690:ACP327691 AML327690:AML327691 AWH327690:AWH327691 BGD327690:BGD327691 BPZ327690:BPZ327691 BZV327690:BZV327691 CJR327690:CJR327691 CTN327690:CTN327691 DDJ327690:DDJ327691 DNF327690:DNF327691 DXB327690:DXB327691 EGX327690:EGX327691 EQT327690:EQT327691 FAP327690:FAP327691 FKL327690:FKL327691 FUH327690:FUH327691 GED327690:GED327691 GNZ327690:GNZ327691 GXV327690:GXV327691 HHR327690:HHR327691 HRN327690:HRN327691 IBJ327690:IBJ327691 ILF327690:ILF327691 IVB327690:IVB327691 JEX327690:JEX327691 JOT327690:JOT327691 JYP327690:JYP327691 KIL327690:KIL327691 KSH327690:KSH327691 LCD327690:LCD327691 LLZ327690:LLZ327691 LVV327690:LVV327691 MFR327690:MFR327691 MPN327690:MPN327691 MZJ327690:MZJ327691 NJF327690:NJF327691 NTB327690:NTB327691 OCX327690:OCX327691 OMT327690:OMT327691 OWP327690:OWP327691 PGL327690:PGL327691 PQH327690:PQH327691 QAD327690:QAD327691 QJZ327690:QJZ327691 QTV327690:QTV327691 RDR327690:RDR327691 RNN327690:RNN327691 RXJ327690:RXJ327691 SHF327690:SHF327691 SRB327690:SRB327691 TAX327690:TAX327691 TKT327690:TKT327691 TUP327690:TUP327691 UEL327690:UEL327691 UOH327690:UOH327691 UYD327690:UYD327691 VHZ327690:VHZ327691 VRV327690:VRV327691 WBR327690:WBR327691 WLN327690:WLN327691 WVJ327690:WVJ327691 B393226:B393227 IX393226:IX393227 ST393226:ST393227 ACP393226:ACP393227 AML393226:AML393227 AWH393226:AWH393227 BGD393226:BGD393227 BPZ393226:BPZ393227 BZV393226:BZV393227 CJR393226:CJR393227 CTN393226:CTN393227 DDJ393226:DDJ393227 DNF393226:DNF393227 DXB393226:DXB393227 EGX393226:EGX393227 EQT393226:EQT393227 FAP393226:FAP393227 FKL393226:FKL393227 FUH393226:FUH393227 GED393226:GED393227 GNZ393226:GNZ393227 GXV393226:GXV393227 HHR393226:HHR393227 HRN393226:HRN393227 IBJ393226:IBJ393227 ILF393226:ILF393227 IVB393226:IVB393227 JEX393226:JEX393227 JOT393226:JOT393227 JYP393226:JYP393227 KIL393226:KIL393227 KSH393226:KSH393227 LCD393226:LCD393227 LLZ393226:LLZ393227 LVV393226:LVV393227 MFR393226:MFR393227 MPN393226:MPN393227 MZJ393226:MZJ393227 NJF393226:NJF393227 NTB393226:NTB393227 OCX393226:OCX393227 OMT393226:OMT393227 OWP393226:OWP393227 PGL393226:PGL393227 PQH393226:PQH393227 QAD393226:QAD393227 QJZ393226:QJZ393227 QTV393226:QTV393227 RDR393226:RDR393227 RNN393226:RNN393227 RXJ393226:RXJ393227 SHF393226:SHF393227 SRB393226:SRB393227 TAX393226:TAX393227 TKT393226:TKT393227 TUP393226:TUP393227 UEL393226:UEL393227 UOH393226:UOH393227 UYD393226:UYD393227 VHZ393226:VHZ393227 VRV393226:VRV393227 WBR393226:WBR393227 WLN393226:WLN393227 WVJ393226:WVJ393227 B458762:B458763 IX458762:IX458763 ST458762:ST458763 ACP458762:ACP458763 AML458762:AML458763 AWH458762:AWH458763 BGD458762:BGD458763 BPZ458762:BPZ458763 BZV458762:BZV458763 CJR458762:CJR458763 CTN458762:CTN458763 DDJ458762:DDJ458763 DNF458762:DNF458763 DXB458762:DXB458763 EGX458762:EGX458763 EQT458762:EQT458763 FAP458762:FAP458763 FKL458762:FKL458763 FUH458762:FUH458763 GED458762:GED458763 GNZ458762:GNZ458763 GXV458762:GXV458763 HHR458762:HHR458763 HRN458762:HRN458763 IBJ458762:IBJ458763 ILF458762:ILF458763 IVB458762:IVB458763 JEX458762:JEX458763 JOT458762:JOT458763 JYP458762:JYP458763 KIL458762:KIL458763 KSH458762:KSH458763 LCD458762:LCD458763 LLZ458762:LLZ458763 LVV458762:LVV458763 MFR458762:MFR458763 MPN458762:MPN458763 MZJ458762:MZJ458763 NJF458762:NJF458763 NTB458762:NTB458763 OCX458762:OCX458763 OMT458762:OMT458763 OWP458762:OWP458763 PGL458762:PGL458763 PQH458762:PQH458763 QAD458762:QAD458763 QJZ458762:QJZ458763 QTV458762:QTV458763 RDR458762:RDR458763 RNN458762:RNN458763 RXJ458762:RXJ458763 SHF458762:SHF458763 SRB458762:SRB458763 TAX458762:TAX458763 TKT458762:TKT458763 TUP458762:TUP458763 UEL458762:UEL458763 UOH458762:UOH458763 UYD458762:UYD458763 VHZ458762:VHZ458763 VRV458762:VRV458763 WBR458762:WBR458763 WLN458762:WLN458763 WVJ458762:WVJ458763 B524298:B524299 IX524298:IX524299 ST524298:ST524299 ACP524298:ACP524299 AML524298:AML524299 AWH524298:AWH524299 BGD524298:BGD524299 BPZ524298:BPZ524299 BZV524298:BZV524299 CJR524298:CJR524299 CTN524298:CTN524299 DDJ524298:DDJ524299 DNF524298:DNF524299 DXB524298:DXB524299 EGX524298:EGX524299 EQT524298:EQT524299 FAP524298:FAP524299 FKL524298:FKL524299 FUH524298:FUH524299 GED524298:GED524299 GNZ524298:GNZ524299 GXV524298:GXV524299 HHR524298:HHR524299 HRN524298:HRN524299 IBJ524298:IBJ524299 ILF524298:ILF524299 IVB524298:IVB524299 JEX524298:JEX524299 JOT524298:JOT524299 JYP524298:JYP524299 KIL524298:KIL524299 KSH524298:KSH524299 LCD524298:LCD524299 LLZ524298:LLZ524299 LVV524298:LVV524299 MFR524298:MFR524299 MPN524298:MPN524299 MZJ524298:MZJ524299 NJF524298:NJF524299 NTB524298:NTB524299 OCX524298:OCX524299 OMT524298:OMT524299 OWP524298:OWP524299 PGL524298:PGL524299 PQH524298:PQH524299 QAD524298:QAD524299 QJZ524298:QJZ524299 QTV524298:QTV524299 RDR524298:RDR524299 RNN524298:RNN524299 RXJ524298:RXJ524299 SHF524298:SHF524299 SRB524298:SRB524299 TAX524298:TAX524299 TKT524298:TKT524299 TUP524298:TUP524299 UEL524298:UEL524299 UOH524298:UOH524299 UYD524298:UYD524299 VHZ524298:VHZ524299 VRV524298:VRV524299 WBR524298:WBR524299 WLN524298:WLN524299 WVJ524298:WVJ524299 B589834:B589835 IX589834:IX589835 ST589834:ST589835 ACP589834:ACP589835 AML589834:AML589835 AWH589834:AWH589835 BGD589834:BGD589835 BPZ589834:BPZ589835 BZV589834:BZV589835 CJR589834:CJR589835 CTN589834:CTN589835 DDJ589834:DDJ589835 DNF589834:DNF589835 DXB589834:DXB589835 EGX589834:EGX589835 EQT589834:EQT589835 FAP589834:FAP589835 FKL589834:FKL589835 FUH589834:FUH589835 GED589834:GED589835 GNZ589834:GNZ589835 GXV589834:GXV589835 HHR589834:HHR589835 HRN589834:HRN589835 IBJ589834:IBJ589835 ILF589834:ILF589835 IVB589834:IVB589835 JEX589834:JEX589835 JOT589834:JOT589835 JYP589834:JYP589835 KIL589834:KIL589835 KSH589834:KSH589835 LCD589834:LCD589835 LLZ589834:LLZ589835 LVV589834:LVV589835 MFR589834:MFR589835 MPN589834:MPN589835 MZJ589834:MZJ589835 NJF589834:NJF589835 NTB589834:NTB589835 OCX589834:OCX589835 OMT589834:OMT589835 OWP589834:OWP589835 PGL589834:PGL589835 PQH589834:PQH589835 QAD589834:QAD589835 QJZ589834:QJZ589835 QTV589834:QTV589835 RDR589834:RDR589835 RNN589834:RNN589835 RXJ589834:RXJ589835 SHF589834:SHF589835 SRB589834:SRB589835 TAX589834:TAX589835 TKT589834:TKT589835 TUP589834:TUP589835 UEL589834:UEL589835 UOH589834:UOH589835 UYD589834:UYD589835 VHZ589834:VHZ589835 VRV589834:VRV589835 WBR589834:WBR589835 WLN589834:WLN589835 WVJ589834:WVJ589835 B655370:B655371 IX655370:IX655371 ST655370:ST655371 ACP655370:ACP655371 AML655370:AML655371 AWH655370:AWH655371 BGD655370:BGD655371 BPZ655370:BPZ655371 BZV655370:BZV655371 CJR655370:CJR655371 CTN655370:CTN655371 DDJ655370:DDJ655371 DNF655370:DNF655371 DXB655370:DXB655371 EGX655370:EGX655371 EQT655370:EQT655371 FAP655370:FAP655371 FKL655370:FKL655371 FUH655370:FUH655371 GED655370:GED655371 GNZ655370:GNZ655371 GXV655370:GXV655371 HHR655370:HHR655371 HRN655370:HRN655371 IBJ655370:IBJ655371 ILF655370:ILF655371 IVB655370:IVB655371 JEX655370:JEX655371 JOT655370:JOT655371 JYP655370:JYP655371 KIL655370:KIL655371 KSH655370:KSH655371 LCD655370:LCD655371 LLZ655370:LLZ655371 LVV655370:LVV655371 MFR655370:MFR655371 MPN655370:MPN655371 MZJ655370:MZJ655371 NJF655370:NJF655371 NTB655370:NTB655371 OCX655370:OCX655371 OMT655370:OMT655371 OWP655370:OWP655371 PGL655370:PGL655371 PQH655370:PQH655371 QAD655370:QAD655371 QJZ655370:QJZ655371 QTV655370:QTV655371 RDR655370:RDR655371 RNN655370:RNN655371 RXJ655370:RXJ655371 SHF655370:SHF655371 SRB655370:SRB655371 TAX655370:TAX655371 TKT655370:TKT655371 TUP655370:TUP655371 UEL655370:UEL655371 UOH655370:UOH655371 UYD655370:UYD655371 VHZ655370:VHZ655371 VRV655370:VRV655371 WBR655370:WBR655371 WLN655370:WLN655371 WVJ655370:WVJ655371 B720906:B720907 IX720906:IX720907 ST720906:ST720907 ACP720906:ACP720907 AML720906:AML720907 AWH720906:AWH720907 BGD720906:BGD720907 BPZ720906:BPZ720907 BZV720906:BZV720907 CJR720906:CJR720907 CTN720906:CTN720907 DDJ720906:DDJ720907 DNF720906:DNF720907 DXB720906:DXB720907 EGX720906:EGX720907 EQT720906:EQT720907 FAP720906:FAP720907 FKL720906:FKL720907 FUH720906:FUH720907 GED720906:GED720907 GNZ720906:GNZ720907 GXV720906:GXV720907 HHR720906:HHR720907 HRN720906:HRN720907 IBJ720906:IBJ720907 ILF720906:ILF720907 IVB720906:IVB720907 JEX720906:JEX720907 JOT720906:JOT720907 JYP720906:JYP720907 KIL720906:KIL720907 KSH720906:KSH720907 LCD720906:LCD720907 LLZ720906:LLZ720907 LVV720906:LVV720907 MFR720906:MFR720907 MPN720906:MPN720907 MZJ720906:MZJ720907 NJF720906:NJF720907 NTB720906:NTB720907 OCX720906:OCX720907 OMT720906:OMT720907 OWP720906:OWP720907 PGL720906:PGL720907 PQH720906:PQH720907 QAD720906:QAD720907 QJZ720906:QJZ720907 QTV720906:QTV720907 RDR720906:RDR720907 RNN720906:RNN720907 RXJ720906:RXJ720907 SHF720906:SHF720907 SRB720906:SRB720907 TAX720906:TAX720907 TKT720906:TKT720907 TUP720906:TUP720907 UEL720906:UEL720907 UOH720906:UOH720907 UYD720906:UYD720907 VHZ720906:VHZ720907 VRV720906:VRV720907 WBR720906:WBR720907 WLN720906:WLN720907 WVJ720906:WVJ720907 B786442:B786443 IX786442:IX786443 ST786442:ST786443 ACP786442:ACP786443 AML786442:AML786443 AWH786442:AWH786443 BGD786442:BGD786443 BPZ786442:BPZ786443 BZV786442:BZV786443 CJR786442:CJR786443 CTN786442:CTN786443 DDJ786442:DDJ786443 DNF786442:DNF786443 DXB786442:DXB786443 EGX786442:EGX786443 EQT786442:EQT786443 FAP786442:FAP786443 FKL786442:FKL786443 FUH786442:FUH786443 GED786442:GED786443 GNZ786442:GNZ786443 GXV786442:GXV786443 HHR786442:HHR786443 HRN786442:HRN786443 IBJ786442:IBJ786443 ILF786442:ILF786443 IVB786442:IVB786443 JEX786442:JEX786443 JOT786442:JOT786443 JYP786442:JYP786443 KIL786442:KIL786443 KSH786442:KSH786443 LCD786442:LCD786443 LLZ786442:LLZ786443 LVV786442:LVV786443 MFR786442:MFR786443 MPN786442:MPN786443 MZJ786442:MZJ786443 NJF786442:NJF786443 NTB786442:NTB786443 OCX786442:OCX786443 OMT786442:OMT786443 OWP786442:OWP786443 PGL786442:PGL786443 PQH786442:PQH786443 QAD786442:QAD786443 QJZ786442:QJZ786443 QTV786442:QTV786443 RDR786442:RDR786443 RNN786442:RNN786443 RXJ786442:RXJ786443 SHF786442:SHF786443 SRB786442:SRB786443 TAX786442:TAX786443 TKT786442:TKT786443 TUP786442:TUP786443 UEL786442:UEL786443 UOH786442:UOH786443 UYD786442:UYD786443 VHZ786442:VHZ786443 VRV786442:VRV786443 WBR786442:WBR786443 WLN786442:WLN786443 WVJ786442:WVJ786443 B851978:B851979 IX851978:IX851979 ST851978:ST851979 ACP851978:ACP851979 AML851978:AML851979 AWH851978:AWH851979 BGD851978:BGD851979 BPZ851978:BPZ851979 BZV851978:BZV851979 CJR851978:CJR851979 CTN851978:CTN851979 DDJ851978:DDJ851979 DNF851978:DNF851979 DXB851978:DXB851979 EGX851978:EGX851979 EQT851978:EQT851979 FAP851978:FAP851979 FKL851978:FKL851979 FUH851978:FUH851979 GED851978:GED851979 GNZ851978:GNZ851979 GXV851978:GXV851979 HHR851978:HHR851979 HRN851978:HRN851979 IBJ851978:IBJ851979 ILF851978:ILF851979 IVB851978:IVB851979 JEX851978:JEX851979 JOT851978:JOT851979 JYP851978:JYP851979 KIL851978:KIL851979 KSH851978:KSH851979 LCD851978:LCD851979 LLZ851978:LLZ851979 LVV851978:LVV851979 MFR851978:MFR851979 MPN851978:MPN851979 MZJ851978:MZJ851979 NJF851978:NJF851979 NTB851978:NTB851979 OCX851978:OCX851979 OMT851978:OMT851979 OWP851978:OWP851979 PGL851978:PGL851979 PQH851978:PQH851979 QAD851978:QAD851979 QJZ851978:QJZ851979 QTV851978:QTV851979 RDR851978:RDR851979 RNN851978:RNN851979 RXJ851978:RXJ851979 SHF851978:SHF851979 SRB851978:SRB851979 TAX851978:TAX851979 TKT851978:TKT851979 TUP851978:TUP851979 UEL851978:UEL851979 UOH851978:UOH851979 UYD851978:UYD851979 VHZ851978:VHZ851979 VRV851978:VRV851979 WBR851978:WBR851979 WLN851978:WLN851979 WVJ851978:WVJ851979 B917514:B917515 IX917514:IX917515 ST917514:ST917515 ACP917514:ACP917515 AML917514:AML917515 AWH917514:AWH917515 BGD917514:BGD917515 BPZ917514:BPZ917515 BZV917514:BZV917515 CJR917514:CJR917515 CTN917514:CTN917515 DDJ917514:DDJ917515 DNF917514:DNF917515 DXB917514:DXB917515 EGX917514:EGX917515 EQT917514:EQT917515 FAP917514:FAP917515 FKL917514:FKL917515 FUH917514:FUH917515 GED917514:GED917515 GNZ917514:GNZ917515 GXV917514:GXV917515 HHR917514:HHR917515 HRN917514:HRN917515 IBJ917514:IBJ917515 ILF917514:ILF917515 IVB917514:IVB917515 JEX917514:JEX917515 JOT917514:JOT917515 JYP917514:JYP917515 KIL917514:KIL917515 KSH917514:KSH917515 LCD917514:LCD917515 LLZ917514:LLZ917515 LVV917514:LVV917515 MFR917514:MFR917515 MPN917514:MPN917515 MZJ917514:MZJ917515 NJF917514:NJF917515 NTB917514:NTB917515 OCX917514:OCX917515 OMT917514:OMT917515 OWP917514:OWP917515 PGL917514:PGL917515 PQH917514:PQH917515 QAD917514:QAD917515 QJZ917514:QJZ917515 QTV917514:QTV917515 RDR917514:RDR917515 RNN917514:RNN917515 RXJ917514:RXJ917515 SHF917514:SHF917515 SRB917514:SRB917515 TAX917514:TAX917515 TKT917514:TKT917515 TUP917514:TUP917515 UEL917514:UEL917515 UOH917514:UOH917515 UYD917514:UYD917515 VHZ917514:VHZ917515 VRV917514:VRV917515 WBR917514:WBR917515 WLN917514:WLN917515 WVJ917514:WVJ917515 B983050:B983051 IX983050:IX983051 ST983050:ST983051 ACP983050:ACP983051 AML983050:AML983051 AWH983050:AWH983051 BGD983050:BGD983051 BPZ983050:BPZ983051 BZV983050:BZV983051 CJR983050:CJR983051 CTN983050:CTN983051 DDJ983050:DDJ983051 DNF983050:DNF983051 DXB983050:DXB983051 EGX983050:EGX983051 EQT983050:EQT983051 FAP983050:FAP983051 FKL983050:FKL983051 FUH983050:FUH983051 GED983050:GED983051 GNZ983050:GNZ983051 GXV983050:GXV983051 HHR983050:HHR983051 HRN983050:HRN983051 IBJ983050:IBJ983051 ILF983050:ILF983051 IVB983050:IVB983051 JEX983050:JEX983051 JOT983050:JOT983051 JYP983050:JYP983051 KIL983050:KIL983051 KSH983050:KSH983051 LCD983050:LCD983051 LLZ983050:LLZ983051 LVV983050:LVV983051 MFR983050:MFR983051 MPN983050:MPN983051 MZJ983050:MZJ983051 NJF983050:NJF983051 NTB983050:NTB983051 OCX983050:OCX983051 OMT983050:OMT983051 OWP983050:OWP983051 PGL983050:PGL983051 PQH983050:PQH983051 QAD983050:QAD983051 QJZ983050:QJZ983051 QTV983050:QTV983051 RDR983050:RDR983051 RNN983050:RNN983051 RXJ983050:RXJ983051 SHF983050:SHF983051 SRB983050:SRB983051 TAX983050:TAX983051 TKT983050:TKT983051 TUP983050:TUP983051 UEL983050:UEL983051 UOH983050:UOH983051 UYD983050:UYD983051 VHZ983050:VHZ983051 VRV983050:VRV983051 WBR983050:WBR983051 WLN983050:WLN983051 WVJ983050:WVJ983051 IX54 ST54 ACP54 AML54 AWH54 BGD54 BPZ54 BZV54 CJR54 CTN54 DDJ54 DNF54 DXB54 EGX54 EQT54 FAP54 FKL54 FUH54 GED54 GNZ54 GXV54 HHR54 HRN54 IBJ54 ILF54 IVB54 JEX54 JOT54 JYP54 KIL54 KSH54 LCD54 LLZ54 LVV54 MFR54 MPN54 MZJ54 NJF54 NTB54 OCX54 OMT54 OWP54 PGL54 PQH54 QAD54 QJZ54 QTV54 RDR54 RNN54 RXJ54 SHF54 SRB54 TAX54 TKT54 TUP54 UEL54 UOH54 UYD54 VHZ54 VRV54 WBR54 WLN54 WVJ54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B9:B12 IX9:IX12 ST9:ST12 ACP9:ACP12 AML9:AML12 AWH9:AWH12 BGD9:BGD12 BPZ9:BPZ12 BZV9:BZV12 CJR9:CJR12 CTN9:CTN12 DDJ9:DDJ12 DNF9:DNF12 DXB9:DXB12 EGX9:EGX12 EQT9:EQT12 FAP9:FAP12 FKL9:FKL12 FUH9:FUH12 GED9:GED12 GNZ9:GNZ12 GXV9:GXV12 HHR9:HHR12 HRN9:HRN12 IBJ9:IBJ12 ILF9:ILF12 IVB9:IVB12 JEX9:JEX12 JOT9:JOT12 JYP9:JYP12 KIL9:KIL12 KSH9:KSH12 LCD9:LCD12 LLZ9:LLZ12 LVV9:LVV12 MFR9:MFR12 MPN9:MPN12 MZJ9:MZJ12 NJF9:NJF12 NTB9:NTB12 OCX9:OCX12 OMT9:OMT12 OWP9:OWP12 PGL9:PGL12 PQH9:PQH12 QAD9:QAD12 QJZ9:QJZ12 QTV9:QTV12 RDR9:RDR12 RNN9:RNN12 RXJ9:RXJ12 SHF9:SHF12 SRB9:SRB12 TAX9:TAX12 TKT9:TKT12 TUP9:TUP12 UEL9:UEL12 UOH9:UOH12 UYD9:UYD12 VHZ9:VHZ12 VRV9:VRV12 WBR9:WBR12 WLN9:WLN12 WVJ9:WVJ12 B65520:B65523 IX65520:IX65523 ST65520:ST65523 ACP65520:ACP65523 AML65520:AML65523 AWH65520:AWH65523 BGD65520:BGD65523 BPZ65520:BPZ65523 BZV65520:BZV65523 CJR65520:CJR65523 CTN65520:CTN65523 DDJ65520:DDJ65523 DNF65520:DNF65523 DXB65520:DXB65523 EGX65520:EGX65523 EQT65520:EQT65523 FAP65520:FAP65523 FKL65520:FKL65523 FUH65520:FUH65523 GED65520:GED65523 GNZ65520:GNZ65523 GXV65520:GXV65523 HHR65520:HHR65523 HRN65520:HRN65523 IBJ65520:IBJ65523 ILF65520:ILF65523 IVB65520:IVB65523 JEX65520:JEX65523 JOT65520:JOT65523 JYP65520:JYP65523 KIL65520:KIL65523 KSH65520:KSH65523 LCD65520:LCD65523 LLZ65520:LLZ65523 LVV65520:LVV65523 MFR65520:MFR65523 MPN65520:MPN65523 MZJ65520:MZJ65523 NJF65520:NJF65523 NTB65520:NTB65523 OCX65520:OCX65523 OMT65520:OMT65523 OWP65520:OWP65523 PGL65520:PGL65523 PQH65520:PQH65523 QAD65520:QAD65523 QJZ65520:QJZ65523 QTV65520:QTV65523 RDR65520:RDR65523 RNN65520:RNN65523 RXJ65520:RXJ65523 SHF65520:SHF65523 SRB65520:SRB65523 TAX65520:TAX65523 TKT65520:TKT65523 TUP65520:TUP65523 UEL65520:UEL65523 UOH65520:UOH65523 UYD65520:UYD65523 VHZ65520:VHZ65523 VRV65520:VRV65523 WBR65520:WBR65523 WLN65520:WLN65523 WVJ65520:WVJ65523 B131056:B131059 IX131056:IX131059 ST131056:ST131059 ACP131056:ACP131059 AML131056:AML131059 AWH131056:AWH131059 BGD131056:BGD131059 BPZ131056:BPZ131059 BZV131056:BZV131059 CJR131056:CJR131059 CTN131056:CTN131059 DDJ131056:DDJ131059 DNF131056:DNF131059 DXB131056:DXB131059 EGX131056:EGX131059 EQT131056:EQT131059 FAP131056:FAP131059 FKL131056:FKL131059 FUH131056:FUH131059 GED131056:GED131059 GNZ131056:GNZ131059 GXV131056:GXV131059 HHR131056:HHR131059 HRN131056:HRN131059 IBJ131056:IBJ131059 ILF131056:ILF131059 IVB131056:IVB131059 JEX131056:JEX131059 JOT131056:JOT131059 JYP131056:JYP131059 KIL131056:KIL131059 KSH131056:KSH131059 LCD131056:LCD131059 LLZ131056:LLZ131059 LVV131056:LVV131059 MFR131056:MFR131059 MPN131056:MPN131059 MZJ131056:MZJ131059 NJF131056:NJF131059 NTB131056:NTB131059 OCX131056:OCX131059 OMT131056:OMT131059 OWP131056:OWP131059 PGL131056:PGL131059 PQH131056:PQH131059 QAD131056:QAD131059 QJZ131056:QJZ131059 QTV131056:QTV131059 RDR131056:RDR131059 RNN131056:RNN131059 RXJ131056:RXJ131059 SHF131056:SHF131059 SRB131056:SRB131059 TAX131056:TAX131059 TKT131056:TKT131059 TUP131056:TUP131059 UEL131056:UEL131059 UOH131056:UOH131059 UYD131056:UYD131059 VHZ131056:VHZ131059 VRV131056:VRV131059 WBR131056:WBR131059 WLN131056:WLN131059 WVJ131056:WVJ131059 B196592:B196595 IX196592:IX196595 ST196592:ST196595 ACP196592:ACP196595 AML196592:AML196595 AWH196592:AWH196595 BGD196592:BGD196595 BPZ196592:BPZ196595 BZV196592:BZV196595 CJR196592:CJR196595 CTN196592:CTN196595 DDJ196592:DDJ196595 DNF196592:DNF196595 DXB196592:DXB196595 EGX196592:EGX196595 EQT196592:EQT196595 FAP196592:FAP196595 FKL196592:FKL196595 FUH196592:FUH196595 GED196592:GED196595 GNZ196592:GNZ196595 GXV196592:GXV196595 HHR196592:HHR196595 HRN196592:HRN196595 IBJ196592:IBJ196595 ILF196592:ILF196595 IVB196592:IVB196595 JEX196592:JEX196595 JOT196592:JOT196595 JYP196592:JYP196595 KIL196592:KIL196595 KSH196592:KSH196595 LCD196592:LCD196595 LLZ196592:LLZ196595 LVV196592:LVV196595 MFR196592:MFR196595 MPN196592:MPN196595 MZJ196592:MZJ196595 NJF196592:NJF196595 NTB196592:NTB196595 OCX196592:OCX196595 OMT196592:OMT196595 OWP196592:OWP196595 PGL196592:PGL196595 PQH196592:PQH196595 QAD196592:QAD196595 QJZ196592:QJZ196595 QTV196592:QTV196595 RDR196592:RDR196595 RNN196592:RNN196595 RXJ196592:RXJ196595 SHF196592:SHF196595 SRB196592:SRB196595 TAX196592:TAX196595 TKT196592:TKT196595 TUP196592:TUP196595 UEL196592:UEL196595 UOH196592:UOH196595 UYD196592:UYD196595 VHZ196592:VHZ196595 VRV196592:VRV196595 WBR196592:WBR196595 WLN196592:WLN196595 WVJ196592:WVJ196595 B262128:B262131 IX262128:IX262131 ST262128:ST262131 ACP262128:ACP262131 AML262128:AML262131 AWH262128:AWH262131 BGD262128:BGD262131 BPZ262128:BPZ262131 BZV262128:BZV262131 CJR262128:CJR262131 CTN262128:CTN262131 DDJ262128:DDJ262131 DNF262128:DNF262131 DXB262128:DXB262131 EGX262128:EGX262131 EQT262128:EQT262131 FAP262128:FAP262131 FKL262128:FKL262131 FUH262128:FUH262131 GED262128:GED262131 GNZ262128:GNZ262131 GXV262128:GXV262131 HHR262128:HHR262131 HRN262128:HRN262131 IBJ262128:IBJ262131 ILF262128:ILF262131 IVB262128:IVB262131 JEX262128:JEX262131 JOT262128:JOT262131 JYP262128:JYP262131 KIL262128:KIL262131 KSH262128:KSH262131 LCD262128:LCD262131 LLZ262128:LLZ262131 LVV262128:LVV262131 MFR262128:MFR262131 MPN262128:MPN262131 MZJ262128:MZJ262131 NJF262128:NJF262131 NTB262128:NTB262131 OCX262128:OCX262131 OMT262128:OMT262131 OWP262128:OWP262131 PGL262128:PGL262131 PQH262128:PQH262131 QAD262128:QAD262131 QJZ262128:QJZ262131 QTV262128:QTV262131 RDR262128:RDR262131 RNN262128:RNN262131 RXJ262128:RXJ262131 SHF262128:SHF262131 SRB262128:SRB262131 TAX262128:TAX262131 TKT262128:TKT262131 TUP262128:TUP262131 UEL262128:UEL262131 UOH262128:UOH262131 UYD262128:UYD262131 VHZ262128:VHZ262131 VRV262128:VRV262131 WBR262128:WBR262131 WLN262128:WLN262131 WVJ262128:WVJ262131 B327664:B327667 IX327664:IX327667 ST327664:ST327667 ACP327664:ACP327667 AML327664:AML327667 AWH327664:AWH327667 BGD327664:BGD327667 BPZ327664:BPZ327667 BZV327664:BZV327667 CJR327664:CJR327667 CTN327664:CTN327667 DDJ327664:DDJ327667 DNF327664:DNF327667 DXB327664:DXB327667 EGX327664:EGX327667 EQT327664:EQT327667 FAP327664:FAP327667 FKL327664:FKL327667 FUH327664:FUH327667 GED327664:GED327667 GNZ327664:GNZ327667 GXV327664:GXV327667 HHR327664:HHR327667 HRN327664:HRN327667 IBJ327664:IBJ327667 ILF327664:ILF327667 IVB327664:IVB327667 JEX327664:JEX327667 JOT327664:JOT327667 JYP327664:JYP327667 KIL327664:KIL327667 KSH327664:KSH327667 LCD327664:LCD327667 LLZ327664:LLZ327667 LVV327664:LVV327667 MFR327664:MFR327667 MPN327664:MPN327667 MZJ327664:MZJ327667 NJF327664:NJF327667 NTB327664:NTB327667 OCX327664:OCX327667 OMT327664:OMT327667 OWP327664:OWP327667 PGL327664:PGL327667 PQH327664:PQH327667 QAD327664:QAD327667 QJZ327664:QJZ327667 QTV327664:QTV327667 RDR327664:RDR327667 RNN327664:RNN327667 RXJ327664:RXJ327667 SHF327664:SHF327667 SRB327664:SRB327667 TAX327664:TAX327667 TKT327664:TKT327667 TUP327664:TUP327667 UEL327664:UEL327667 UOH327664:UOH327667 UYD327664:UYD327667 VHZ327664:VHZ327667 VRV327664:VRV327667 WBR327664:WBR327667 WLN327664:WLN327667 WVJ327664:WVJ327667 B393200:B393203 IX393200:IX393203 ST393200:ST393203 ACP393200:ACP393203 AML393200:AML393203 AWH393200:AWH393203 BGD393200:BGD393203 BPZ393200:BPZ393203 BZV393200:BZV393203 CJR393200:CJR393203 CTN393200:CTN393203 DDJ393200:DDJ393203 DNF393200:DNF393203 DXB393200:DXB393203 EGX393200:EGX393203 EQT393200:EQT393203 FAP393200:FAP393203 FKL393200:FKL393203 FUH393200:FUH393203 GED393200:GED393203 GNZ393200:GNZ393203 GXV393200:GXV393203 HHR393200:HHR393203 HRN393200:HRN393203 IBJ393200:IBJ393203 ILF393200:ILF393203 IVB393200:IVB393203 JEX393200:JEX393203 JOT393200:JOT393203 JYP393200:JYP393203 KIL393200:KIL393203 KSH393200:KSH393203 LCD393200:LCD393203 LLZ393200:LLZ393203 LVV393200:LVV393203 MFR393200:MFR393203 MPN393200:MPN393203 MZJ393200:MZJ393203 NJF393200:NJF393203 NTB393200:NTB393203 OCX393200:OCX393203 OMT393200:OMT393203 OWP393200:OWP393203 PGL393200:PGL393203 PQH393200:PQH393203 QAD393200:QAD393203 QJZ393200:QJZ393203 QTV393200:QTV393203 RDR393200:RDR393203 RNN393200:RNN393203 RXJ393200:RXJ393203 SHF393200:SHF393203 SRB393200:SRB393203 TAX393200:TAX393203 TKT393200:TKT393203 TUP393200:TUP393203 UEL393200:UEL393203 UOH393200:UOH393203 UYD393200:UYD393203 VHZ393200:VHZ393203 VRV393200:VRV393203 WBR393200:WBR393203 WLN393200:WLN393203 WVJ393200:WVJ393203 B458736:B458739 IX458736:IX458739 ST458736:ST458739 ACP458736:ACP458739 AML458736:AML458739 AWH458736:AWH458739 BGD458736:BGD458739 BPZ458736:BPZ458739 BZV458736:BZV458739 CJR458736:CJR458739 CTN458736:CTN458739 DDJ458736:DDJ458739 DNF458736:DNF458739 DXB458736:DXB458739 EGX458736:EGX458739 EQT458736:EQT458739 FAP458736:FAP458739 FKL458736:FKL458739 FUH458736:FUH458739 GED458736:GED458739 GNZ458736:GNZ458739 GXV458736:GXV458739 HHR458736:HHR458739 HRN458736:HRN458739 IBJ458736:IBJ458739 ILF458736:ILF458739 IVB458736:IVB458739 JEX458736:JEX458739 JOT458736:JOT458739 JYP458736:JYP458739 KIL458736:KIL458739 KSH458736:KSH458739 LCD458736:LCD458739 LLZ458736:LLZ458739 LVV458736:LVV458739 MFR458736:MFR458739 MPN458736:MPN458739 MZJ458736:MZJ458739 NJF458736:NJF458739 NTB458736:NTB458739 OCX458736:OCX458739 OMT458736:OMT458739 OWP458736:OWP458739 PGL458736:PGL458739 PQH458736:PQH458739 QAD458736:QAD458739 QJZ458736:QJZ458739 QTV458736:QTV458739 RDR458736:RDR458739 RNN458736:RNN458739 RXJ458736:RXJ458739 SHF458736:SHF458739 SRB458736:SRB458739 TAX458736:TAX458739 TKT458736:TKT458739 TUP458736:TUP458739 UEL458736:UEL458739 UOH458736:UOH458739 UYD458736:UYD458739 VHZ458736:VHZ458739 VRV458736:VRV458739 WBR458736:WBR458739 WLN458736:WLN458739 WVJ458736:WVJ458739 B524272:B524275 IX524272:IX524275 ST524272:ST524275 ACP524272:ACP524275 AML524272:AML524275 AWH524272:AWH524275 BGD524272:BGD524275 BPZ524272:BPZ524275 BZV524272:BZV524275 CJR524272:CJR524275 CTN524272:CTN524275 DDJ524272:DDJ524275 DNF524272:DNF524275 DXB524272:DXB524275 EGX524272:EGX524275 EQT524272:EQT524275 FAP524272:FAP524275 FKL524272:FKL524275 FUH524272:FUH524275 GED524272:GED524275 GNZ524272:GNZ524275 GXV524272:GXV524275 HHR524272:HHR524275 HRN524272:HRN524275 IBJ524272:IBJ524275 ILF524272:ILF524275 IVB524272:IVB524275 JEX524272:JEX524275 JOT524272:JOT524275 JYP524272:JYP524275 KIL524272:KIL524275 KSH524272:KSH524275 LCD524272:LCD524275 LLZ524272:LLZ524275 LVV524272:LVV524275 MFR524272:MFR524275 MPN524272:MPN524275 MZJ524272:MZJ524275 NJF524272:NJF524275 NTB524272:NTB524275 OCX524272:OCX524275 OMT524272:OMT524275 OWP524272:OWP524275 PGL524272:PGL524275 PQH524272:PQH524275 QAD524272:QAD524275 QJZ524272:QJZ524275 QTV524272:QTV524275 RDR524272:RDR524275 RNN524272:RNN524275 RXJ524272:RXJ524275 SHF524272:SHF524275 SRB524272:SRB524275 TAX524272:TAX524275 TKT524272:TKT524275 TUP524272:TUP524275 UEL524272:UEL524275 UOH524272:UOH524275 UYD524272:UYD524275 VHZ524272:VHZ524275 VRV524272:VRV524275 WBR524272:WBR524275 WLN524272:WLN524275 WVJ524272:WVJ524275 B589808:B589811 IX589808:IX589811 ST589808:ST589811 ACP589808:ACP589811 AML589808:AML589811 AWH589808:AWH589811 BGD589808:BGD589811 BPZ589808:BPZ589811 BZV589808:BZV589811 CJR589808:CJR589811 CTN589808:CTN589811 DDJ589808:DDJ589811 DNF589808:DNF589811 DXB589808:DXB589811 EGX589808:EGX589811 EQT589808:EQT589811 FAP589808:FAP589811 FKL589808:FKL589811 FUH589808:FUH589811 GED589808:GED589811 GNZ589808:GNZ589811 GXV589808:GXV589811 HHR589808:HHR589811 HRN589808:HRN589811 IBJ589808:IBJ589811 ILF589808:ILF589811 IVB589808:IVB589811 JEX589808:JEX589811 JOT589808:JOT589811 JYP589808:JYP589811 KIL589808:KIL589811 KSH589808:KSH589811 LCD589808:LCD589811 LLZ589808:LLZ589811 LVV589808:LVV589811 MFR589808:MFR589811 MPN589808:MPN589811 MZJ589808:MZJ589811 NJF589808:NJF589811 NTB589808:NTB589811 OCX589808:OCX589811 OMT589808:OMT589811 OWP589808:OWP589811 PGL589808:PGL589811 PQH589808:PQH589811 QAD589808:QAD589811 QJZ589808:QJZ589811 QTV589808:QTV589811 RDR589808:RDR589811 RNN589808:RNN589811 RXJ589808:RXJ589811 SHF589808:SHF589811 SRB589808:SRB589811 TAX589808:TAX589811 TKT589808:TKT589811 TUP589808:TUP589811 UEL589808:UEL589811 UOH589808:UOH589811 UYD589808:UYD589811 VHZ589808:VHZ589811 VRV589808:VRV589811 WBR589808:WBR589811 WLN589808:WLN589811 WVJ589808:WVJ589811 B655344:B655347 IX655344:IX655347 ST655344:ST655347 ACP655344:ACP655347 AML655344:AML655347 AWH655344:AWH655347 BGD655344:BGD655347 BPZ655344:BPZ655347 BZV655344:BZV655347 CJR655344:CJR655347 CTN655344:CTN655347 DDJ655344:DDJ655347 DNF655344:DNF655347 DXB655344:DXB655347 EGX655344:EGX655347 EQT655344:EQT655347 FAP655344:FAP655347 FKL655344:FKL655347 FUH655344:FUH655347 GED655344:GED655347 GNZ655344:GNZ655347 GXV655344:GXV655347 HHR655344:HHR655347 HRN655344:HRN655347 IBJ655344:IBJ655347 ILF655344:ILF655347 IVB655344:IVB655347 JEX655344:JEX655347 JOT655344:JOT655347 JYP655344:JYP655347 KIL655344:KIL655347 KSH655344:KSH655347 LCD655344:LCD655347 LLZ655344:LLZ655347 LVV655344:LVV655347 MFR655344:MFR655347 MPN655344:MPN655347 MZJ655344:MZJ655347 NJF655344:NJF655347 NTB655344:NTB655347 OCX655344:OCX655347 OMT655344:OMT655347 OWP655344:OWP655347 PGL655344:PGL655347 PQH655344:PQH655347 QAD655344:QAD655347 QJZ655344:QJZ655347 QTV655344:QTV655347 RDR655344:RDR655347 RNN655344:RNN655347 RXJ655344:RXJ655347 SHF655344:SHF655347 SRB655344:SRB655347 TAX655344:TAX655347 TKT655344:TKT655347 TUP655344:TUP655347 UEL655344:UEL655347 UOH655344:UOH655347 UYD655344:UYD655347 VHZ655344:VHZ655347 VRV655344:VRV655347 WBR655344:WBR655347 WLN655344:WLN655347 WVJ655344:WVJ655347 B720880:B720883 IX720880:IX720883 ST720880:ST720883 ACP720880:ACP720883 AML720880:AML720883 AWH720880:AWH720883 BGD720880:BGD720883 BPZ720880:BPZ720883 BZV720880:BZV720883 CJR720880:CJR720883 CTN720880:CTN720883 DDJ720880:DDJ720883 DNF720880:DNF720883 DXB720880:DXB720883 EGX720880:EGX720883 EQT720880:EQT720883 FAP720880:FAP720883 FKL720880:FKL720883 FUH720880:FUH720883 GED720880:GED720883 GNZ720880:GNZ720883 GXV720880:GXV720883 HHR720880:HHR720883 HRN720880:HRN720883 IBJ720880:IBJ720883 ILF720880:ILF720883 IVB720880:IVB720883 JEX720880:JEX720883 JOT720880:JOT720883 JYP720880:JYP720883 KIL720880:KIL720883 KSH720880:KSH720883 LCD720880:LCD720883 LLZ720880:LLZ720883 LVV720880:LVV720883 MFR720880:MFR720883 MPN720880:MPN720883 MZJ720880:MZJ720883 NJF720880:NJF720883 NTB720880:NTB720883 OCX720880:OCX720883 OMT720880:OMT720883 OWP720880:OWP720883 PGL720880:PGL720883 PQH720880:PQH720883 QAD720880:QAD720883 QJZ720880:QJZ720883 QTV720880:QTV720883 RDR720880:RDR720883 RNN720880:RNN720883 RXJ720880:RXJ720883 SHF720880:SHF720883 SRB720880:SRB720883 TAX720880:TAX720883 TKT720880:TKT720883 TUP720880:TUP720883 UEL720880:UEL720883 UOH720880:UOH720883 UYD720880:UYD720883 VHZ720880:VHZ720883 VRV720880:VRV720883 WBR720880:WBR720883 WLN720880:WLN720883 WVJ720880:WVJ720883 B786416:B786419 IX786416:IX786419 ST786416:ST786419 ACP786416:ACP786419 AML786416:AML786419 AWH786416:AWH786419 BGD786416:BGD786419 BPZ786416:BPZ786419 BZV786416:BZV786419 CJR786416:CJR786419 CTN786416:CTN786419 DDJ786416:DDJ786419 DNF786416:DNF786419 DXB786416:DXB786419 EGX786416:EGX786419 EQT786416:EQT786419 FAP786416:FAP786419 FKL786416:FKL786419 FUH786416:FUH786419 GED786416:GED786419 GNZ786416:GNZ786419 GXV786416:GXV786419 HHR786416:HHR786419 HRN786416:HRN786419 IBJ786416:IBJ786419 ILF786416:ILF786419 IVB786416:IVB786419 JEX786416:JEX786419 JOT786416:JOT786419 JYP786416:JYP786419 KIL786416:KIL786419 KSH786416:KSH786419 LCD786416:LCD786419 LLZ786416:LLZ786419 LVV786416:LVV786419 MFR786416:MFR786419 MPN786416:MPN786419 MZJ786416:MZJ786419 NJF786416:NJF786419 NTB786416:NTB786419 OCX786416:OCX786419 OMT786416:OMT786419 OWP786416:OWP786419 PGL786416:PGL786419 PQH786416:PQH786419 QAD786416:QAD786419 QJZ786416:QJZ786419 QTV786416:QTV786419 RDR786416:RDR786419 RNN786416:RNN786419 RXJ786416:RXJ786419 SHF786416:SHF786419 SRB786416:SRB786419 TAX786416:TAX786419 TKT786416:TKT786419 TUP786416:TUP786419 UEL786416:UEL786419 UOH786416:UOH786419 UYD786416:UYD786419 VHZ786416:VHZ786419 VRV786416:VRV786419 WBR786416:WBR786419 WLN786416:WLN786419 WVJ786416:WVJ786419 B851952:B851955 IX851952:IX851955 ST851952:ST851955 ACP851952:ACP851955 AML851952:AML851955 AWH851952:AWH851955 BGD851952:BGD851955 BPZ851952:BPZ851955 BZV851952:BZV851955 CJR851952:CJR851955 CTN851952:CTN851955 DDJ851952:DDJ851955 DNF851952:DNF851955 DXB851952:DXB851955 EGX851952:EGX851955 EQT851952:EQT851955 FAP851952:FAP851955 FKL851952:FKL851955 FUH851952:FUH851955 GED851952:GED851955 GNZ851952:GNZ851955 GXV851952:GXV851955 HHR851952:HHR851955 HRN851952:HRN851955 IBJ851952:IBJ851955 ILF851952:ILF851955 IVB851952:IVB851955 JEX851952:JEX851955 JOT851952:JOT851955 JYP851952:JYP851955 KIL851952:KIL851955 KSH851952:KSH851955 LCD851952:LCD851955 LLZ851952:LLZ851955 LVV851952:LVV851955 MFR851952:MFR851955 MPN851952:MPN851955 MZJ851952:MZJ851955 NJF851952:NJF851955 NTB851952:NTB851955 OCX851952:OCX851955 OMT851952:OMT851955 OWP851952:OWP851955 PGL851952:PGL851955 PQH851952:PQH851955 QAD851952:QAD851955 QJZ851952:QJZ851955 QTV851952:QTV851955 RDR851952:RDR851955 RNN851952:RNN851955 RXJ851952:RXJ851955 SHF851952:SHF851955 SRB851952:SRB851955 TAX851952:TAX851955 TKT851952:TKT851955 TUP851952:TUP851955 UEL851952:UEL851955 UOH851952:UOH851955 UYD851952:UYD851955 VHZ851952:VHZ851955 VRV851952:VRV851955 WBR851952:WBR851955 WLN851952:WLN851955 WVJ851952:WVJ851955 B917488:B917491 IX917488:IX917491 ST917488:ST917491 ACP917488:ACP917491 AML917488:AML917491 AWH917488:AWH917491 BGD917488:BGD917491 BPZ917488:BPZ917491 BZV917488:BZV917491 CJR917488:CJR917491 CTN917488:CTN917491 DDJ917488:DDJ917491 DNF917488:DNF917491 DXB917488:DXB917491 EGX917488:EGX917491 EQT917488:EQT917491 FAP917488:FAP917491 FKL917488:FKL917491 FUH917488:FUH917491 GED917488:GED917491 GNZ917488:GNZ917491 GXV917488:GXV917491 HHR917488:HHR917491 HRN917488:HRN917491 IBJ917488:IBJ917491 ILF917488:ILF917491 IVB917488:IVB917491 JEX917488:JEX917491 JOT917488:JOT917491 JYP917488:JYP917491 KIL917488:KIL917491 KSH917488:KSH917491 LCD917488:LCD917491 LLZ917488:LLZ917491 LVV917488:LVV917491 MFR917488:MFR917491 MPN917488:MPN917491 MZJ917488:MZJ917491 NJF917488:NJF917491 NTB917488:NTB917491 OCX917488:OCX917491 OMT917488:OMT917491 OWP917488:OWP917491 PGL917488:PGL917491 PQH917488:PQH917491 QAD917488:QAD917491 QJZ917488:QJZ917491 QTV917488:QTV917491 RDR917488:RDR917491 RNN917488:RNN917491 RXJ917488:RXJ917491 SHF917488:SHF917491 SRB917488:SRB917491 TAX917488:TAX917491 TKT917488:TKT917491 TUP917488:TUP917491 UEL917488:UEL917491 UOH917488:UOH917491 UYD917488:UYD917491 VHZ917488:VHZ917491 VRV917488:VRV917491 WBR917488:WBR917491 WLN917488:WLN917491 WVJ917488:WVJ917491 B983024:B983027 IX983024:IX983027 ST983024:ST983027 ACP983024:ACP983027 AML983024:AML983027 AWH983024:AWH983027 BGD983024:BGD983027 BPZ983024:BPZ983027 BZV983024:BZV983027 CJR983024:CJR983027 CTN983024:CTN983027 DDJ983024:DDJ983027 DNF983024:DNF983027 DXB983024:DXB983027 EGX983024:EGX983027 EQT983024:EQT983027 FAP983024:FAP983027 FKL983024:FKL983027 FUH983024:FUH983027 GED983024:GED983027 GNZ983024:GNZ983027 GXV983024:GXV983027 HHR983024:HHR983027 HRN983024:HRN983027 IBJ983024:IBJ983027 ILF983024:ILF983027 IVB983024:IVB983027 JEX983024:JEX983027 JOT983024:JOT983027 JYP983024:JYP983027 KIL983024:KIL983027 KSH983024:KSH983027 LCD983024:LCD983027 LLZ983024:LLZ983027 LVV983024:LVV983027 MFR983024:MFR983027 MPN983024:MPN983027 MZJ983024:MZJ983027 NJF983024:NJF983027 NTB983024:NTB983027 OCX983024:OCX983027 OMT983024:OMT983027 OWP983024:OWP983027 PGL983024:PGL983027 PQH983024:PQH983027 QAD983024:QAD983027 QJZ983024:QJZ983027 QTV983024:QTV983027 RDR983024:RDR983027 RNN983024:RNN983027 RXJ983024:RXJ983027 SHF983024:SHF983027 SRB983024:SRB983027 TAX983024:TAX983027 TKT983024:TKT983027 TUP983024:TUP983027 UEL983024:UEL983027 UOH983024:UOH983027 UYD983024:UYD983027 VHZ983024:VHZ983027 VRV983024:VRV983027 WBR983024:WBR983027 WLN983024:WLN983027 WVJ983024:WVJ983027 B96:B97 IX96:IX97 ST96:ST97 ACP96:ACP97 AML96:AML97 AWH96:AWH97 BGD96:BGD97 BPZ96:BPZ97 BZV96:BZV97 CJR96:CJR97 CTN96:CTN97 DDJ96:DDJ97 DNF96:DNF97 DXB96:DXB97 EGX96:EGX97 EQT96:EQT97 FAP96:FAP97 FKL96:FKL97 FUH96:FUH97 GED96:GED97 GNZ96:GNZ97 GXV96:GXV97 HHR96:HHR97 HRN96:HRN97 IBJ96:IBJ97 ILF96:ILF97 IVB96:IVB97 JEX96:JEX97 JOT96:JOT97 JYP96:JYP97 KIL96:KIL97 KSH96:KSH97 LCD96:LCD97 LLZ96:LLZ97 LVV96:LVV97 MFR96:MFR97 MPN96:MPN97 MZJ96:MZJ97 NJF96:NJF97 NTB96:NTB97 OCX96:OCX97 OMT96:OMT97 OWP96:OWP97 PGL96:PGL97 PQH96:PQH97 QAD96:QAD97 QJZ96:QJZ97 QTV96:QTV97 RDR96:RDR97 RNN96:RNN97 RXJ96:RXJ97 SHF96:SHF97 SRB96:SRB97 TAX96:TAX97 TKT96:TKT97 TUP96:TUP97 UEL96:UEL97 UOH96:UOH97 UYD96:UYD97 VHZ96:VHZ97 VRV96:VRV97 WBR96:WBR97 WLN96:WLN97 WVJ96:WVJ97 B65591:B65592 IX65591:IX65592 ST65591:ST65592 ACP65591:ACP65592 AML65591:AML65592 AWH65591:AWH65592 BGD65591:BGD65592 BPZ65591:BPZ65592 BZV65591:BZV65592 CJR65591:CJR65592 CTN65591:CTN65592 DDJ65591:DDJ65592 DNF65591:DNF65592 DXB65591:DXB65592 EGX65591:EGX65592 EQT65591:EQT65592 FAP65591:FAP65592 FKL65591:FKL65592 FUH65591:FUH65592 GED65591:GED65592 GNZ65591:GNZ65592 GXV65591:GXV65592 HHR65591:HHR65592 HRN65591:HRN65592 IBJ65591:IBJ65592 ILF65591:ILF65592 IVB65591:IVB65592 JEX65591:JEX65592 JOT65591:JOT65592 JYP65591:JYP65592 KIL65591:KIL65592 KSH65591:KSH65592 LCD65591:LCD65592 LLZ65591:LLZ65592 LVV65591:LVV65592 MFR65591:MFR65592 MPN65591:MPN65592 MZJ65591:MZJ65592 NJF65591:NJF65592 NTB65591:NTB65592 OCX65591:OCX65592 OMT65591:OMT65592 OWP65591:OWP65592 PGL65591:PGL65592 PQH65591:PQH65592 QAD65591:QAD65592 QJZ65591:QJZ65592 QTV65591:QTV65592 RDR65591:RDR65592 RNN65591:RNN65592 RXJ65591:RXJ65592 SHF65591:SHF65592 SRB65591:SRB65592 TAX65591:TAX65592 TKT65591:TKT65592 TUP65591:TUP65592 UEL65591:UEL65592 UOH65591:UOH65592 UYD65591:UYD65592 VHZ65591:VHZ65592 VRV65591:VRV65592 WBR65591:WBR65592 WLN65591:WLN65592 WVJ65591:WVJ65592 B131127:B131128 IX131127:IX131128 ST131127:ST131128 ACP131127:ACP131128 AML131127:AML131128 AWH131127:AWH131128 BGD131127:BGD131128 BPZ131127:BPZ131128 BZV131127:BZV131128 CJR131127:CJR131128 CTN131127:CTN131128 DDJ131127:DDJ131128 DNF131127:DNF131128 DXB131127:DXB131128 EGX131127:EGX131128 EQT131127:EQT131128 FAP131127:FAP131128 FKL131127:FKL131128 FUH131127:FUH131128 GED131127:GED131128 GNZ131127:GNZ131128 GXV131127:GXV131128 HHR131127:HHR131128 HRN131127:HRN131128 IBJ131127:IBJ131128 ILF131127:ILF131128 IVB131127:IVB131128 JEX131127:JEX131128 JOT131127:JOT131128 JYP131127:JYP131128 KIL131127:KIL131128 KSH131127:KSH131128 LCD131127:LCD131128 LLZ131127:LLZ131128 LVV131127:LVV131128 MFR131127:MFR131128 MPN131127:MPN131128 MZJ131127:MZJ131128 NJF131127:NJF131128 NTB131127:NTB131128 OCX131127:OCX131128 OMT131127:OMT131128 OWP131127:OWP131128 PGL131127:PGL131128 PQH131127:PQH131128 QAD131127:QAD131128 QJZ131127:QJZ131128 QTV131127:QTV131128 RDR131127:RDR131128 RNN131127:RNN131128 RXJ131127:RXJ131128 SHF131127:SHF131128 SRB131127:SRB131128 TAX131127:TAX131128 TKT131127:TKT131128 TUP131127:TUP131128 UEL131127:UEL131128 UOH131127:UOH131128 UYD131127:UYD131128 VHZ131127:VHZ131128 VRV131127:VRV131128 WBR131127:WBR131128 WLN131127:WLN131128 WVJ131127:WVJ131128 B196663:B196664 IX196663:IX196664 ST196663:ST196664 ACP196663:ACP196664 AML196663:AML196664 AWH196663:AWH196664 BGD196663:BGD196664 BPZ196663:BPZ196664 BZV196663:BZV196664 CJR196663:CJR196664 CTN196663:CTN196664 DDJ196663:DDJ196664 DNF196663:DNF196664 DXB196663:DXB196664 EGX196663:EGX196664 EQT196663:EQT196664 FAP196663:FAP196664 FKL196663:FKL196664 FUH196663:FUH196664 GED196663:GED196664 GNZ196663:GNZ196664 GXV196663:GXV196664 HHR196663:HHR196664 HRN196663:HRN196664 IBJ196663:IBJ196664 ILF196663:ILF196664 IVB196663:IVB196664 JEX196663:JEX196664 JOT196663:JOT196664 JYP196663:JYP196664 KIL196663:KIL196664 KSH196663:KSH196664 LCD196663:LCD196664 LLZ196663:LLZ196664 LVV196663:LVV196664 MFR196663:MFR196664 MPN196663:MPN196664 MZJ196663:MZJ196664 NJF196663:NJF196664 NTB196663:NTB196664 OCX196663:OCX196664 OMT196663:OMT196664 OWP196663:OWP196664 PGL196663:PGL196664 PQH196663:PQH196664 QAD196663:QAD196664 QJZ196663:QJZ196664 QTV196663:QTV196664 RDR196663:RDR196664 RNN196663:RNN196664 RXJ196663:RXJ196664 SHF196663:SHF196664 SRB196663:SRB196664 TAX196663:TAX196664 TKT196663:TKT196664 TUP196663:TUP196664 UEL196663:UEL196664 UOH196663:UOH196664 UYD196663:UYD196664 VHZ196663:VHZ196664 VRV196663:VRV196664 WBR196663:WBR196664 WLN196663:WLN196664 WVJ196663:WVJ196664 B262199:B262200 IX262199:IX262200 ST262199:ST262200 ACP262199:ACP262200 AML262199:AML262200 AWH262199:AWH262200 BGD262199:BGD262200 BPZ262199:BPZ262200 BZV262199:BZV262200 CJR262199:CJR262200 CTN262199:CTN262200 DDJ262199:DDJ262200 DNF262199:DNF262200 DXB262199:DXB262200 EGX262199:EGX262200 EQT262199:EQT262200 FAP262199:FAP262200 FKL262199:FKL262200 FUH262199:FUH262200 GED262199:GED262200 GNZ262199:GNZ262200 GXV262199:GXV262200 HHR262199:HHR262200 HRN262199:HRN262200 IBJ262199:IBJ262200 ILF262199:ILF262200 IVB262199:IVB262200 JEX262199:JEX262200 JOT262199:JOT262200 JYP262199:JYP262200 KIL262199:KIL262200 KSH262199:KSH262200 LCD262199:LCD262200 LLZ262199:LLZ262200 LVV262199:LVV262200 MFR262199:MFR262200 MPN262199:MPN262200 MZJ262199:MZJ262200 NJF262199:NJF262200 NTB262199:NTB262200 OCX262199:OCX262200 OMT262199:OMT262200 OWP262199:OWP262200 PGL262199:PGL262200 PQH262199:PQH262200 QAD262199:QAD262200 QJZ262199:QJZ262200 QTV262199:QTV262200 RDR262199:RDR262200 RNN262199:RNN262200 RXJ262199:RXJ262200 SHF262199:SHF262200 SRB262199:SRB262200 TAX262199:TAX262200 TKT262199:TKT262200 TUP262199:TUP262200 UEL262199:UEL262200 UOH262199:UOH262200 UYD262199:UYD262200 VHZ262199:VHZ262200 VRV262199:VRV262200 WBR262199:WBR262200 WLN262199:WLN262200 WVJ262199:WVJ262200 B327735:B327736 IX327735:IX327736 ST327735:ST327736 ACP327735:ACP327736 AML327735:AML327736 AWH327735:AWH327736 BGD327735:BGD327736 BPZ327735:BPZ327736 BZV327735:BZV327736 CJR327735:CJR327736 CTN327735:CTN327736 DDJ327735:DDJ327736 DNF327735:DNF327736 DXB327735:DXB327736 EGX327735:EGX327736 EQT327735:EQT327736 FAP327735:FAP327736 FKL327735:FKL327736 FUH327735:FUH327736 GED327735:GED327736 GNZ327735:GNZ327736 GXV327735:GXV327736 HHR327735:HHR327736 HRN327735:HRN327736 IBJ327735:IBJ327736 ILF327735:ILF327736 IVB327735:IVB327736 JEX327735:JEX327736 JOT327735:JOT327736 JYP327735:JYP327736 KIL327735:KIL327736 KSH327735:KSH327736 LCD327735:LCD327736 LLZ327735:LLZ327736 LVV327735:LVV327736 MFR327735:MFR327736 MPN327735:MPN327736 MZJ327735:MZJ327736 NJF327735:NJF327736 NTB327735:NTB327736 OCX327735:OCX327736 OMT327735:OMT327736 OWP327735:OWP327736 PGL327735:PGL327736 PQH327735:PQH327736 QAD327735:QAD327736 QJZ327735:QJZ327736 QTV327735:QTV327736 RDR327735:RDR327736 RNN327735:RNN327736 RXJ327735:RXJ327736 SHF327735:SHF327736 SRB327735:SRB327736 TAX327735:TAX327736 TKT327735:TKT327736 TUP327735:TUP327736 UEL327735:UEL327736 UOH327735:UOH327736 UYD327735:UYD327736 VHZ327735:VHZ327736 VRV327735:VRV327736 WBR327735:WBR327736 WLN327735:WLN327736 WVJ327735:WVJ327736 B393271:B393272 IX393271:IX393272 ST393271:ST393272 ACP393271:ACP393272 AML393271:AML393272 AWH393271:AWH393272 BGD393271:BGD393272 BPZ393271:BPZ393272 BZV393271:BZV393272 CJR393271:CJR393272 CTN393271:CTN393272 DDJ393271:DDJ393272 DNF393271:DNF393272 DXB393271:DXB393272 EGX393271:EGX393272 EQT393271:EQT393272 FAP393271:FAP393272 FKL393271:FKL393272 FUH393271:FUH393272 GED393271:GED393272 GNZ393271:GNZ393272 GXV393271:GXV393272 HHR393271:HHR393272 HRN393271:HRN393272 IBJ393271:IBJ393272 ILF393271:ILF393272 IVB393271:IVB393272 JEX393271:JEX393272 JOT393271:JOT393272 JYP393271:JYP393272 KIL393271:KIL393272 KSH393271:KSH393272 LCD393271:LCD393272 LLZ393271:LLZ393272 LVV393271:LVV393272 MFR393271:MFR393272 MPN393271:MPN393272 MZJ393271:MZJ393272 NJF393271:NJF393272 NTB393271:NTB393272 OCX393271:OCX393272 OMT393271:OMT393272 OWP393271:OWP393272 PGL393271:PGL393272 PQH393271:PQH393272 QAD393271:QAD393272 QJZ393271:QJZ393272 QTV393271:QTV393272 RDR393271:RDR393272 RNN393271:RNN393272 RXJ393271:RXJ393272 SHF393271:SHF393272 SRB393271:SRB393272 TAX393271:TAX393272 TKT393271:TKT393272 TUP393271:TUP393272 UEL393271:UEL393272 UOH393271:UOH393272 UYD393271:UYD393272 VHZ393271:VHZ393272 VRV393271:VRV393272 WBR393271:WBR393272 WLN393271:WLN393272 WVJ393271:WVJ393272 B458807:B458808 IX458807:IX458808 ST458807:ST458808 ACP458807:ACP458808 AML458807:AML458808 AWH458807:AWH458808 BGD458807:BGD458808 BPZ458807:BPZ458808 BZV458807:BZV458808 CJR458807:CJR458808 CTN458807:CTN458808 DDJ458807:DDJ458808 DNF458807:DNF458808 DXB458807:DXB458808 EGX458807:EGX458808 EQT458807:EQT458808 FAP458807:FAP458808 FKL458807:FKL458808 FUH458807:FUH458808 GED458807:GED458808 GNZ458807:GNZ458808 GXV458807:GXV458808 HHR458807:HHR458808 HRN458807:HRN458808 IBJ458807:IBJ458808 ILF458807:ILF458808 IVB458807:IVB458808 JEX458807:JEX458808 JOT458807:JOT458808 JYP458807:JYP458808 KIL458807:KIL458808 KSH458807:KSH458808 LCD458807:LCD458808 LLZ458807:LLZ458808 LVV458807:LVV458808 MFR458807:MFR458808 MPN458807:MPN458808 MZJ458807:MZJ458808 NJF458807:NJF458808 NTB458807:NTB458808 OCX458807:OCX458808 OMT458807:OMT458808 OWP458807:OWP458808 PGL458807:PGL458808 PQH458807:PQH458808 QAD458807:QAD458808 QJZ458807:QJZ458808 QTV458807:QTV458808 RDR458807:RDR458808 RNN458807:RNN458808 RXJ458807:RXJ458808 SHF458807:SHF458808 SRB458807:SRB458808 TAX458807:TAX458808 TKT458807:TKT458808 TUP458807:TUP458808 UEL458807:UEL458808 UOH458807:UOH458808 UYD458807:UYD458808 VHZ458807:VHZ458808 VRV458807:VRV458808 WBR458807:WBR458808 WLN458807:WLN458808 WVJ458807:WVJ458808 B524343:B524344 IX524343:IX524344 ST524343:ST524344 ACP524343:ACP524344 AML524343:AML524344 AWH524343:AWH524344 BGD524343:BGD524344 BPZ524343:BPZ524344 BZV524343:BZV524344 CJR524343:CJR524344 CTN524343:CTN524344 DDJ524343:DDJ524344 DNF524343:DNF524344 DXB524343:DXB524344 EGX524343:EGX524344 EQT524343:EQT524344 FAP524343:FAP524344 FKL524343:FKL524344 FUH524343:FUH524344 GED524343:GED524344 GNZ524343:GNZ524344 GXV524343:GXV524344 HHR524343:HHR524344 HRN524343:HRN524344 IBJ524343:IBJ524344 ILF524343:ILF524344 IVB524343:IVB524344 JEX524343:JEX524344 JOT524343:JOT524344 JYP524343:JYP524344 KIL524343:KIL524344 KSH524343:KSH524344 LCD524343:LCD524344 LLZ524343:LLZ524344 LVV524343:LVV524344 MFR524343:MFR524344 MPN524343:MPN524344 MZJ524343:MZJ524344 NJF524343:NJF524344 NTB524343:NTB524344 OCX524343:OCX524344 OMT524343:OMT524344 OWP524343:OWP524344 PGL524343:PGL524344 PQH524343:PQH524344 QAD524343:QAD524344 QJZ524343:QJZ524344 QTV524343:QTV524344 RDR524343:RDR524344 RNN524343:RNN524344 RXJ524343:RXJ524344 SHF524343:SHF524344 SRB524343:SRB524344 TAX524343:TAX524344 TKT524343:TKT524344 TUP524343:TUP524344 UEL524343:UEL524344 UOH524343:UOH524344 UYD524343:UYD524344 VHZ524343:VHZ524344 VRV524343:VRV524344 WBR524343:WBR524344 WLN524343:WLN524344 WVJ524343:WVJ524344 B589879:B589880 IX589879:IX589880 ST589879:ST589880 ACP589879:ACP589880 AML589879:AML589880 AWH589879:AWH589880 BGD589879:BGD589880 BPZ589879:BPZ589880 BZV589879:BZV589880 CJR589879:CJR589880 CTN589879:CTN589880 DDJ589879:DDJ589880 DNF589879:DNF589880 DXB589879:DXB589880 EGX589879:EGX589880 EQT589879:EQT589880 FAP589879:FAP589880 FKL589879:FKL589880 FUH589879:FUH589880 GED589879:GED589880 GNZ589879:GNZ589880 GXV589879:GXV589880 HHR589879:HHR589880 HRN589879:HRN589880 IBJ589879:IBJ589880 ILF589879:ILF589880 IVB589879:IVB589880 JEX589879:JEX589880 JOT589879:JOT589880 JYP589879:JYP589880 KIL589879:KIL589880 KSH589879:KSH589880 LCD589879:LCD589880 LLZ589879:LLZ589880 LVV589879:LVV589880 MFR589879:MFR589880 MPN589879:MPN589880 MZJ589879:MZJ589880 NJF589879:NJF589880 NTB589879:NTB589880 OCX589879:OCX589880 OMT589879:OMT589880 OWP589879:OWP589880 PGL589879:PGL589880 PQH589879:PQH589880 QAD589879:QAD589880 QJZ589879:QJZ589880 QTV589879:QTV589880 RDR589879:RDR589880 RNN589879:RNN589880 RXJ589879:RXJ589880 SHF589879:SHF589880 SRB589879:SRB589880 TAX589879:TAX589880 TKT589879:TKT589880 TUP589879:TUP589880 UEL589879:UEL589880 UOH589879:UOH589880 UYD589879:UYD589880 VHZ589879:VHZ589880 VRV589879:VRV589880 WBR589879:WBR589880 WLN589879:WLN589880 WVJ589879:WVJ589880 B655415:B655416 IX655415:IX655416 ST655415:ST655416 ACP655415:ACP655416 AML655415:AML655416 AWH655415:AWH655416 BGD655415:BGD655416 BPZ655415:BPZ655416 BZV655415:BZV655416 CJR655415:CJR655416 CTN655415:CTN655416 DDJ655415:DDJ655416 DNF655415:DNF655416 DXB655415:DXB655416 EGX655415:EGX655416 EQT655415:EQT655416 FAP655415:FAP655416 FKL655415:FKL655416 FUH655415:FUH655416 GED655415:GED655416 GNZ655415:GNZ655416 GXV655415:GXV655416 HHR655415:HHR655416 HRN655415:HRN655416 IBJ655415:IBJ655416 ILF655415:ILF655416 IVB655415:IVB655416 JEX655415:JEX655416 JOT655415:JOT655416 JYP655415:JYP655416 KIL655415:KIL655416 KSH655415:KSH655416 LCD655415:LCD655416 LLZ655415:LLZ655416 LVV655415:LVV655416 MFR655415:MFR655416 MPN655415:MPN655416 MZJ655415:MZJ655416 NJF655415:NJF655416 NTB655415:NTB655416 OCX655415:OCX655416 OMT655415:OMT655416 OWP655415:OWP655416 PGL655415:PGL655416 PQH655415:PQH655416 QAD655415:QAD655416 QJZ655415:QJZ655416 QTV655415:QTV655416 RDR655415:RDR655416 RNN655415:RNN655416 RXJ655415:RXJ655416 SHF655415:SHF655416 SRB655415:SRB655416 TAX655415:TAX655416 TKT655415:TKT655416 TUP655415:TUP655416 UEL655415:UEL655416 UOH655415:UOH655416 UYD655415:UYD655416 VHZ655415:VHZ655416 VRV655415:VRV655416 WBR655415:WBR655416 WLN655415:WLN655416 WVJ655415:WVJ655416 B720951:B720952 IX720951:IX720952 ST720951:ST720952 ACP720951:ACP720952 AML720951:AML720952 AWH720951:AWH720952 BGD720951:BGD720952 BPZ720951:BPZ720952 BZV720951:BZV720952 CJR720951:CJR720952 CTN720951:CTN720952 DDJ720951:DDJ720952 DNF720951:DNF720952 DXB720951:DXB720952 EGX720951:EGX720952 EQT720951:EQT720952 FAP720951:FAP720952 FKL720951:FKL720952 FUH720951:FUH720952 GED720951:GED720952 GNZ720951:GNZ720952 GXV720951:GXV720952 HHR720951:HHR720952 HRN720951:HRN720952 IBJ720951:IBJ720952 ILF720951:ILF720952 IVB720951:IVB720952 JEX720951:JEX720952 JOT720951:JOT720952 JYP720951:JYP720952 KIL720951:KIL720952 KSH720951:KSH720952 LCD720951:LCD720952 LLZ720951:LLZ720952 LVV720951:LVV720952 MFR720951:MFR720952 MPN720951:MPN720952 MZJ720951:MZJ720952 NJF720951:NJF720952 NTB720951:NTB720952 OCX720951:OCX720952 OMT720951:OMT720952 OWP720951:OWP720952 PGL720951:PGL720952 PQH720951:PQH720952 QAD720951:QAD720952 QJZ720951:QJZ720952 QTV720951:QTV720952 RDR720951:RDR720952 RNN720951:RNN720952 RXJ720951:RXJ720952 SHF720951:SHF720952 SRB720951:SRB720952 TAX720951:TAX720952 TKT720951:TKT720952 TUP720951:TUP720952 UEL720951:UEL720952 UOH720951:UOH720952 UYD720951:UYD720952 VHZ720951:VHZ720952 VRV720951:VRV720952 WBR720951:WBR720952 WLN720951:WLN720952 WVJ720951:WVJ720952 B786487:B786488 IX786487:IX786488 ST786487:ST786488 ACP786487:ACP786488 AML786487:AML786488 AWH786487:AWH786488 BGD786487:BGD786488 BPZ786487:BPZ786488 BZV786487:BZV786488 CJR786487:CJR786488 CTN786487:CTN786488 DDJ786487:DDJ786488 DNF786487:DNF786488 DXB786487:DXB786488 EGX786487:EGX786488 EQT786487:EQT786488 FAP786487:FAP786488 FKL786487:FKL786488 FUH786487:FUH786488 GED786487:GED786488 GNZ786487:GNZ786488 GXV786487:GXV786488 HHR786487:HHR786488 HRN786487:HRN786488 IBJ786487:IBJ786488 ILF786487:ILF786488 IVB786487:IVB786488 JEX786487:JEX786488 JOT786487:JOT786488 JYP786487:JYP786488 KIL786487:KIL786488 KSH786487:KSH786488 LCD786487:LCD786488 LLZ786487:LLZ786488 LVV786487:LVV786488 MFR786487:MFR786488 MPN786487:MPN786488 MZJ786487:MZJ786488 NJF786487:NJF786488 NTB786487:NTB786488 OCX786487:OCX786488 OMT786487:OMT786488 OWP786487:OWP786488 PGL786487:PGL786488 PQH786487:PQH786488 QAD786487:QAD786488 QJZ786487:QJZ786488 QTV786487:QTV786488 RDR786487:RDR786488 RNN786487:RNN786488 RXJ786487:RXJ786488 SHF786487:SHF786488 SRB786487:SRB786488 TAX786487:TAX786488 TKT786487:TKT786488 TUP786487:TUP786488 UEL786487:UEL786488 UOH786487:UOH786488 UYD786487:UYD786488 VHZ786487:VHZ786488 VRV786487:VRV786488 WBR786487:WBR786488 WLN786487:WLN786488 WVJ786487:WVJ786488 B852023:B852024 IX852023:IX852024 ST852023:ST852024 ACP852023:ACP852024 AML852023:AML852024 AWH852023:AWH852024 BGD852023:BGD852024 BPZ852023:BPZ852024 BZV852023:BZV852024 CJR852023:CJR852024 CTN852023:CTN852024 DDJ852023:DDJ852024 DNF852023:DNF852024 DXB852023:DXB852024 EGX852023:EGX852024 EQT852023:EQT852024 FAP852023:FAP852024 FKL852023:FKL852024 FUH852023:FUH852024 GED852023:GED852024 GNZ852023:GNZ852024 GXV852023:GXV852024 HHR852023:HHR852024 HRN852023:HRN852024 IBJ852023:IBJ852024 ILF852023:ILF852024 IVB852023:IVB852024 JEX852023:JEX852024 JOT852023:JOT852024 JYP852023:JYP852024 KIL852023:KIL852024 KSH852023:KSH852024 LCD852023:LCD852024 LLZ852023:LLZ852024 LVV852023:LVV852024 MFR852023:MFR852024 MPN852023:MPN852024 MZJ852023:MZJ852024 NJF852023:NJF852024 NTB852023:NTB852024 OCX852023:OCX852024 OMT852023:OMT852024 OWP852023:OWP852024 PGL852023:PGL852024 PQH852023:PQH852024 QAD852023:QAD852024 QJZ852023:QJZ852024 QTV852023:QTV852024 RDR852023:RDR852024 RNN852023:RNN852024 RXJ852023:RXJ852024 SHF852023:SHF852024 SRB852023:SRB852024 TAX852023:TAX852024 TKT852023:TKT852024 TUP852023:TUP852024 UEL852023:UEL852024 UOH852023:UOH852024 UYD852023:UYD852024 VHZ852023:VHZ852024 VRV852023:VRV852024 WBR852023:WBR852024 WLN852023:WLN852024 WVJ852023:WVJ852024 B917559:B917560 IX917559:IX917560 ST917559:ST917560 ACP917559:ACP917560 AML917559:AML917560 AWH917559:AWH917560 BGD917559:BGD917560 BPZ917559:BPZ917560 BZV917559:BZV917560 CJR917559:CJR917560 CTN917559:CTN917560 DDJ917559:DDJ917560 DNF917559:DNF917560 DXB917559:DXB917560 EGX917559:EGX917560 EQT917559:EQT917560 FAP917559:FAP917560 FKL917559:FKL917560 FUH917559:FUH917560 GED917559:GED917560 GNZ917559:GNZ917560 GXV917559:GXV917560 HHR917559:HHR917560 HRN917559:HRN917560 IBJ917559:IBJ917560 ILF917559:ILF917560 IVB917559:IVB917560 JEX917559:JEX917560 JOT917559:JOT917560 JYP917559:JYP917560 KIL917559:KIL917560 KSH917559:KSH917560 LCD917559:LCD917560 LLZ917559:LLZ917560 LVV917559:LVV917560 MFR917559:MFR917560 MPN917559:MPN917560 MZJ917559:MZJ917560 NJF917559:NJF917560 NTB917559:NTB917560 OCX917559:OCX917560 OMT917559:OMT917560 OWP917559:OWP917560 PGL917559:PGL917560 PQH917559:PQH917560 QAD917559:QAD917560 QJZ917559:QJZ917560 QTV917559:QTV917560 RDR917559:RDR917560 RNN917559:RNN917560 RXJ917559:RXJ917560 SHF917559:SHF917560 SRB917559:SRB917560 TAX917559:TAX917560 TKT917559:TKT917560 TUP917559:TUP917560 UEL917559:UEL917560 UOH917559:UOH917560 UYD917559:UYD917560 VHZ917559:VHZ917560 VRV917559:VRV917560 WBR917559:WBR917560 WLN917559:WLN917560 WVJ917559:WVJ917560 B983095:B983096 IX983095:IX983096 ST983095:ST983096 ACP983095:ACP983096 AML983095:AML983096 AWH983095:AWH983096 BGD983095:BGD983096 BPZ983095:BPZ983096 BZV983095:BZV983096 CJR983095:CJR983096 CTN983095:CTN983096 DDJ983095:DDJ983096 DNF983095:DNF983096 DXB983095:DXB983096 EGX983095:EGX983096 EQT983095:EQT983096 FAP983095:FAP983096 FKL983095:FKL983096 FUH983095:FUH983096 GED983095:GED983096 GNZ983095:GNZ983096 GXV983095:GXV983096 HHR983095:HHR983096 HRN983095:HRN983096 IBJ983095:IBJ983096 ILF983095:ILF983096 IVB983095:IVB983096 JEX983095:JEX983096 JOT983095:JOT983096 JYP983095:JYP983096 KIL983095:KIL983096 KSH983095:KSH983096 LCD983095:LCD983096 LLZ983095:LLZ983096 LVV983095:LVV983096 MFR983095:MFR983096 MPN983095:MPN983096 MZJ983095:MZJ983096 NJF983095:NJF983096 NTB983095:NTB983096 OCX983095:OCX983096 OMT983095:OMT983096 OWP983095:OWP983096 PGL983095:PGL983096 PQH983095:PQH983096 QAD983095:QAD983096 QJZ983095:QJZ983096 QTV983095:QTV983096 RDR983095:RDR983096 RNN983095:RNN983096 RXJ983095:RXJ983096 SHF983095:SHF983096 SRB983095:SRB983096 TAX983095:TAX983096 TKT983095:TKT983096 TUP983095:TUP983096 UEL983095:UEL983096 UOH983095:UOH983096 UYD983095:UYD983096 VHZ983095:VHZ983096 VRV983095:VRV983096 WBR983095:WBR983096 WLN983095:WLN983096 WVJ983095:WVJ983096 B99 IX99 ST99 ACP99 AML99 AWH99 BGD99 BPZ99 BZV99 CJR99 CTN99 DDJ99 DNF99 DXB99 EGX99 EQT99 FAP99 FKL99 FUH99 GED99 GNZ99 GXV99 HHR99 HRN99 IBJ99 ILF99 IVB99 JEX99 JOT99 JYP99 KIL99 KSH99 LCD99 LLZ99 LVV99 MFR99 MPN99 MZJ99 NJF99 NTB99 OCX99 OMT99 OWP99 PGL99 PQH99 QAD99 QJZ99 QTV99 RDR99 RNN99 RXJ99 SHF99 SRB99 TAX99 TKT99 TUP99 UEL99 UOH99 UYD99 VHZ99 VRV99 WBR99 WLN99 WVJ99 B65594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B131130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B196666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B262202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B327738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B393274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B458810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B524346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B589882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B655418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B720954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B786490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B852026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B917562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B983098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B65596 IX65596 ST65596 ACP65596 AML65596 AWH65596 BGD65596 BPZ65596 BZV65596 CJR65596 CTN65596 DDJ65596 DNF65596 DXB65596 EGX65596 EQT65596 FAP65596 FKL65596 FUH65596 GED65596 GNZ65596 GXV65596 HHR65596 HRN65596 IBJ65596 ILF65596 IVB65596 JEX65596 JOT65596 JYP65596 KIL65596 KSH65596 LCD65596 LLZ65596 LVV65596 MFR65596 MPN65596 MZJ65596 NJF65596 NTB65596 OCX65596 OMT65596 OWP65596 PGL65596 PQH65596 QAD65596 QJZ65596 QTV65596 RDR65596 RNN65596 RXJ65596 SHF65596 SRB65596 TAX65596 TKT65596 TUP65596 UEL65596 UOH65596 UYD65596 VHZ65596 VRV65596 WBR65596 WLN65596 WVJ65596 B131132 IX131132 ST131132 ACP131132 AML131132 AWH131132 BGD131132 BPZ131132 BZV131132 CJR131132 CTN131132 DDJ131132 DNF131132 DXB131132 EGX131132 EQT131132 FAP131132 FKL131132 FUH131132 GED131132 GNZ131132 GXV131132 HHR131132 HRN131132 IBJ131132 ILF131132 IVB131132 JEX131132 JOT131132 JYP131132 KIL131132 KSH131132 LCD131132 LLZ131132 LVV131132 MFR131132 MPN131132 MZJ131132 NJF131132 NTB131132 OCX131132 OMT131132 OWP131132 PGL131132 PQH131132 QAD131132 QJZ131132 QTV131132 RDR131132 RNN131132 RXJ131132 SHF131132 SRB131132 TAX131132 TKT131132 TUP131132 UEL131132 UOH131132 UYD131132 VHZ131132 VRV131132 WBR131132 WLN131132 WVJ131132 B196668 IX196668 ST196668 ACP196668 AML196668 AWH196668 BGD196668 BPZ196668 BZV196668 CJR196668 CTN196668 DDJ196668 DNF196668 DXB196668 EGX196668 EQT196668 FAP196668 FKL196668 FUH196668 GED196668 GNZ196668 GXV196668 HHR196668 HRN196668 IBJ196668 ILF196668 IVB196668 JEX196668 JOT196668 JYP196668 KIL196668 KSH196668 LCD196668 LLZ196668 LVV196668 MFR196668 MPN196668 MZJ196668 NJF196668 NTB196668 OCX196668 OMT196668 OWP196668 PGL196668 PQH196668 QAD196668 QJZ196668 QTV196668 RDR196668 RNN196668 RXJ196668 SHF196668 SRB196668 TAX196668 TKT196668 TUP196668 UEL196668 UOH196668 UYD196668 VHZ196668 VRV196668 WBR196668 WLN196668 WVJ196668 B262204 IX262204 ST262204 ACP262204 AML262204 AWH262204 BGD262204 BPZ262204 BZV262204 CJR262204 CTN262204 DDJ262204 DNF262204 DXB262204 EGX262204 EQT262204 FAP262204 FKL262204 FUH262204 GED262204 GNZ262204 GXV262204 HHR262204 HRN262204 IBJ262204 ILF262204 IVB262204 JEX262204 JOT262204 JYP262204 KIL262204 KSH262204 LCD262204 LLZ262204 LVV262204 MFR262204 MPN262204 MZJ262204 NJF262204 NTB262204 OCX262204 OMT262204 OWP262204 PGL262204 PQH262204 QAD262204 QJZ262204 QTV262204 RDR262204 RNN262204 RXJ262204 SHF262204 SRB262204 TAX262204 TKT262204 TUP262204 UEL262204 UOH262204 UYD262204 VHZ262204 VRV262204 WBR262204 WLN262204 WVJ262204 B327740 IX327740 ST327740 ACP327740 AML327740 AWH327740 BGD327740 BPZ327740 BZV327740 CJR327740 CTN327740 DDJ327740 DNF327740 DXB327740 EGX327740 EQT327740 FAP327740 FKL327740 FUH327740 GED327740 GNZ327740 GXV327740 HHR327740 HRN327740 IBJ327740 ILF327740 IVB327740 JEX327740 JOT327740 JYP327740 KIL327740 KSH327740 LCD327740 LLZ327740 LVV327740 MFR327740 MPN327740 MZJ327740 NJF327740 NTB327740 OCX327740 OMT327740 OWP327740 PGL327740 PQH327740 QAD327740 QJZ327740 QTV327740 RDR327740 RNN327740 RXJ327740 SHF327740 SRB327740 TAX327740 TKT327740 TUP327740 UEL327740 UOH327740 UYD327740 VHZ327740 VRV327740 WBR327740 WLN327740 WVJ327740 B393276 IX393276 ST393276 ACP393276 AML393276 AWH393276 BGD393276 BPZ393276 BZV393276 CJR393276 CTN393276 DDJ393276 DNF393276 DXB393276 EGX393276 EQT393276 FAP393276 FKL393276 FUH393276 GED393276 GNZ393276 GXV393276 HHR393276 HRN393276 IBJ393276 ILF393276 IVB393276 JEX393276 JOT393276 JYP393276 KIL393276 KSH393276 LCD393276 LLZ393276 LVV393276 MFR393276 MPN393276 MZJ393276 NJF393276 NTB393276 OCX393276 OMT393276 OWP393276 PGL393276 PQH393276 QAD393276 QJZ393276 QTV393276 RDR393276 RNN393276 RXJ393276 SHF393276 SRB393276 TAX393276 TKT393276 TUP393276 UEL393276 UOH393276 UYD393276 VHZ393276 VRV393276 WBR393276 WLN393276 WVJ393276 B458812 IX458812 ST458812 ACP458812 AML458812 AWH458812 BGD458812 BPZ458812 BZV458812 CJR458812 CTN458812 DDJ458812 DNF458812 DXB458812 EGX458812 EQT458812 FAP458812 FKL458812 FUH458812 GED458812 GNZ458812 GXV458812 HHR458812 HRN458812 IBJ458812 ILF458812 IVB458812 JEX458812 JOT458812 JYP458812 KIL458812 KSH458812 LCD458812 LLZ458812 LVV458812 MFR458812 MPN458812 MZJ458812 NJF458812 NTB458812 OCX458812 OMT458812 OWP458812 PGL458812 PQH458812 QAD458812 QJZ458812 QTV458812 RDR458812 RNN458812 RXJ458812 SHF458812 SRB458812 TAX458812 TKT458812 TUP458812 UEL458812 UOH458812 UYD458812 VHZ458812 VRV458812 WBR458812 WLN458812 WVJ458812 B524348 IX524348 ST524348 ACP524348 AML524348 AWH524348 BGD524348 BPZ524348 BZV524348 CJR524348 CTN524348 DDJ524348 DNF524348 DXB524348 EGX524348 EQT524348 FAP524348 FKL524348 FUH524348 GED524348 GNZ524348 GXV524348 HHR524348 HRN524348 IBJ524348 ILF524348 IVB524348 JEX524348 JOT524348 JYP524348 KIL524348 KSH524348 LCD524348 LLZ524348 LVV524348 MFR524348 MPN524348 MZJ524348 NJF524348 NTB524348 OCX524348 OMT524348 OWP524348 PGL524348 PQH524348 QAD524348 QJZ524348 QTV524348 RDR524348 RNN524348 RXJ524348 SHF524348 SRB524348 TAX524348 TKT524348 TUP524348 UEL524348 UOH524348 UYD524348 VHZ524348 VRV524348 WBR524348 WLN524348 WVJ524348 B589884 IX589884 ST589884 ACP589884 AML589884 AWH589884 BGD589884 BPZ589884 BZV589884 CJR589884 CTN589884 DDJ589884 DNF589884 DXB589884 EGX589884 EQT589884 FAP589884 FKL589884 FUH589884 GED589884 GNZ589884 GXV589884 HHR589884 HRN589884 IBJ589884 ILF589884 IVB589884 JEX589884 JOT589884 JYP589884 KIL589884 KSH589884 LCD589884 LLZ589884 LVV589884 MFR589884 MPN589884 MZJ589884 NJF589884 NTB589884 OCX589884 OMT589884 OWP589884 PGL589884 PQH589884 QAD589884 QJZ589884 QTV589884 RDR589884 RNN589884 RXJ589884 SHF589884 SRB589884 TAX589884 TKT589884 TUP589884 UEL589884 UOH589884 UYD589884 VHZ589884 VRV589884 WBR589884 WLN589884 WVJ589884 B655420 IX655420 ST655420 ACP655420 AML655420 AWH655420 BGD655420 BPZ655420 BZV655420 CJR655420 CTN655420 DDJ655420 DNF655420 DXB655420 EGX655420 EQT655420 FAP655420 FKL655420 FUH655420 GED655420 GNZ655420 GXV655420 HHR655420 HRN655420 IBJ655420 ILF655420 IVB655420 JEX655420 JOT655420 JYP655420 KIL655420 KSH655420 LCD655420 LLZ655420 LVV655420 MFR655420 MPN655420 MZJ655420 NJF655420 NTB655420 OCX655420 OMT655420 OWP655420 PGL655420 PQH655420 QAD655420 QJZ655420 QTV655420 RDR655420 RNN655420 RXJ655420 SHF655420 SRB655420 TAX655420 TKT655420 TUP655420 UEL655420 UOH655420 UYD655420 VHZ655420 VRV655420 WBR655420 WLN655420 WVJ655420 B720956 IX720956 ST720956 ACP720956 AML720956 AWH720956 BGD720956 BPZ720956 BZV720956 CJR720956 CTN720956 DDJ720956 DNF720956 DXB720956 EGX720956 EQT720956 FAP720956 FKL720956 FUH720956 GED720956 GNZ720956 GXV720956 HHR720956 HRN720956 IBJ720956 ILF720956 IVB720956 JEX720956 JOT720956 JYP720956 KIL720956 KSH720956 LCD720956 LLZ720956 LVV720956 MFR720956 MPN720956 MZJ720956 NJF720956 NTB720956 OCX720956 OMT720956 OWP720956 PGL720956 PQH720956 QAD720956 QJZ720956 QTV720956 RDR720956 RNN720956 RXJ720956 SHF720956 SRB720956 TAX720956 TKT720956 TUP720956 UEL720956 UOH720956 UYD720956 VHZ720956 VRV720956 WBR720956 WLN720956 WVJ720956 B786492 IX786492 ST786492 ACP786492 AML786492 AWH786492 BGD786492 BPZ786492 BZV786492 CJR786492 CTN786492 DDJ786492 DNF786492 DXB786492 EGX786492 EQT786492 FAP786492 FKL786492 FUH786492 GED786492 GNZ786492 GXV786492 HHR786492 HRN786492 IBJ786492 ILF786492 IVB786492 JEX786492 JOT786492 JYP786492 KIL786492 KSH786492 LCD786492 LLZ786492 LVV786492 MFR786492 MPN786492 MZJ786492 NJF786492 NTB786492 OCX786492 OMT786492 OWP786492 PGL786492 PQH786492 QAD786492 QJZ786492 QTV786492 RDR786492 RNN786492 RXJ786492 SHF786492 SRB786492 TAX786492 TKT786492 TUP786492 UEL786492 UOH786492 UYD786492 VHZ786492 VRV786492 WBR786492 WLN786492 WVJ786492 B852028 IX852028 ST852028 ACP852028 AML852028 AWH852028 BGD852028 BPZ852028 BZV852028 CJR852028 CTN852028 DDJ852028 DNF852028 DXB852028 EGX852028 EQT852028 FAP852028 FKL852028 FUH852028 GED852028 GNZ852028 GXV852028 HHR852028 HRN852028 IBJ852028 ILF852028 IVB852028 JEX852028 JOT852028 JYP852028 KIL852028 KSH852028 LCD852028 LLZ852028 LVV852028 MFR852028 MPN852028 MZJ852028 NJF852028 NTB852028 OCX852028 OMT852028 OWP852028 PGL852028 PQH852028 QAD852028 QJZ852028 QTV852028 RDR852028 RNN852028 RXJ852028 SHF852028 SRB852028 TAX852028 TKT852028 TUP852028 UEL852028 UOH852028 UYD852028 VHZ852028 VRV852028 WBR852028 WLN852028 WVJ852028 B917564 IX917564 ST917564 ACP917564 AML917564 AWH917564 BGD917564 BPZ917564 BZV917564 CJR917564 CTN917564 DDJ917564 DNF917564 DXB917564 EGX917564 EQT917564 FAP917564 FKL917564 FUH917564 GED917564 GNZ917564 GXV917564 HHR917564 HRN917564 IBJ917564 ILF917564 IVB917564 JEX917564 JOT917564 JYP917564 KIL917564 KSH917564 LCD917564 LLZ917564 LVV917564 MFR917564 MPN917564 MZJ917564 NJF917564 NTB917564 OCX917564 OMT917564 OWP917564 PGL917564 PQH917564 QAD917564 QJZ917564 QTV917564 RDR917564 RNN917564 RXJ917564 SHF917564 SRB917564 TAX917564 TKT917564 TUP917564 UEL917564 UOH917564 UYD917564 VHZ917564 VRV917564 WBR917564 WLN917564 WVJ917564 B983100 IX983100 ST983100 ACP983100 AML983100 AWH983100 BGD983100 BPZ983100 BZV983100 CJR983100 CTN983100 DDJ983100 DNF983100 DXB983100 EGX983100 EQT983100 FAP983100 FKL983100 FUH983100 GED983100 GNZ983100 GXV983100 HHR983100 HRN983100 IBJ983100 ILF983100 IVB983100 JEX983100 JOT983100 JYP983100 KIL983100 KSH983100 LCD983100 LLZ983100 LVV983100 MFR983100 MPN983100 MZJ983100 NJF983100 NTB983100 OCX983100 OMT983100 OWP983100 PGL983100 PQH983100 QAD983100 QJZ983100 QTV983100 RDR983100 RNN983100 RXJ983100 SHF983100 SRB983100 TAX983100 TKT983100 TUP983100 UEL983100 UOH983100 UYD983100 VHZ983100 VRV983100 WBR983100 WLN983100 WVJ983100 B88 IX88 ST88 ACP88 AML88 AWH88 BGD88 BPZ88 BZV88 CJR88 CTN88 DDJ88 DNF88 DXB88 EGX88 EQT88 FAP88 FKL88 FUH88 GED88 GNZ88 GXV88 HHR88 HRN88 IBJ88 ILF88 IVB88 JEX88 JOT88 JYP88 KIL88 KSH88 LCD88 LLZ88 LVV88 MFR88 MPN88 MZJ88 NJF88 NTB88 OCX88 OMT88 OWP88 PGL88 PQH88 QAD88 QJZ88 QTV88 RDR88 RNN88 RXJ88 SHF88 SRB88 TAX88 TKT88 TUP88 UEL88 UOH88 UYD88 VHZ88 VRV88 WBR88 WLN88 WVJ88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B65570:B65572 IX65570:IX65572 ST65570:ST65572 ACP65570:ACP65572 AML65570:AML65572 AWH65570:AWH65572 BGD65570:BGD65572 BPZ65570:BPZ65572 BZV65570:BZV65572 CJR65570:CJR65572 CTN65570:CTN65572 DDJ65570:DDJ65572 DNF65570:DNF65572 DXB65570:DXB65572 EGX65570:EGX65572 EQT65570:EQT65572 FAP65570:FAP65572 FKL65570:FKL65572 FUH65570:FUH65572 GED65570:GED65572 GNZ65570:GNZ65572 GXV65570:GXV65572 HHR65570:HHR65572 HRN65570:HRN65572 IBJ65570:IBJ65572 ILF65570:ILF65572 IVB65570:IVB65572 JEX65570:JEX65572 JOT65570:JOT65572 JYP65570:JYP65572 KIL65570:KIL65572 KSH65570:KSH65572 LCD65570:LCD65572 LLZ65570:LLZ65572 LVV65570:LVV65572 MFR65570:MFR65572 MPN65570:MPN65572 MZJ65570:MZJ65572 NJF65570:NJF65572 NTB65570:NTB65572 OCX65570:OCX65572 OMT65570:OMT65572 OWP65570:OWP65572 PGL65570:PGL65572 PQH65570:PQH65572 QAD65570:QAD65572 QJZ65570:QJZ65572 QTV65570:QTV65572 RDR65570:RDR65572 RNN65570:RNN65572 RXJ65570:RXJ65572 SHF65570:SHF65572 SRB65570:SRB65572 TAX65570:TAX65572 TKT65570:TKT65572 TUP65570:TUP65572 UEL65570:UEL65572 UOH65570:UOH65572 UYD65570:UYD65572 VHZ65570:VHZ65572 VRV65570:VRV65572 WBR65570:WBR65572 WLN65570:WLN65572 WVJ65570:WVJ65572 B131106:B131108 IX131106:IX131108 ST131106:ST131108 ACP131106:ACP131108 AML131106:AML131108 AWH131106:AWH131108 BGD131106:BGD131108 BPZ131106:BPZ131108 BZV131106:BZV131108 CJR131106:CJR131108 CTN131106:CTN131108 DDJ131106:DDJ131108 DNF131106:DNF131108 DXB131106:DXB131108 EGX131106:EGX131108 EQT131106:EQT131108 FAP131106:FAP131108 FKL131106:FKL131108 FUH131106:FUH131108 GED131106:GED131108 GNZ131106:GNZ131108 GXV131106:GXV131108 HHR131106:HHR131108 HRN131106:HRN131108 IBJ131106:IBJ131108 ILF131106:ILF131108 IVB131106:IVB131108 JEX131106:JEX131108 JOT131106:JOT131108 JYP131106:JYP131108 KIL131106:KIL131108 KSH131106:KSH131108 LCD131106:LCD131108 LLZ131106:LLZ131108 LVV131106:LVV131108 MFR131106:MFR131108 MPN131106:MPN131108 MZJ131106:MZJ131108 NJF131106:NJF131108 NTB131106:NTB131108 OCX131106:OCX131108 OMT131106:OMT131108 OWP131106:OWP131108 PGL131106:PGL131108 PQH131106:PQH131108 QAD131106:QAD131108 QJZ131106:QJZ131108 QTV131106:QTV131108 RDR131106:RDR131108 RNN131106:RNN131108 RXJ131106:RXJ131108 SHF131106:SHF131108 SRB131106:SRB131108 TAX131106:TAX131108 TKT131106:TKT131108 TUP131106:TUP131108 UEL131106:UEL131108 UOH131106:UOH131108 UYD131106:UYD131108 VHZ131106:VHZ131108 VRV131106:VRV131108 WBR131106:WBR131108 WLN131106:WLN131108 WVJ131106:WVJ131108 B196642:B196644 IX196642:IX196644 ST196642:ST196644 ACP196642:ACP196644 AML196642:AML196644 AWH196642:AWH196644 BGD196642:BGD196644 BPZ196642:BPZ196644 BZV196642:BZV196644 CJR196642:CJR196644 CTN196642:CTN196644 DDJ196642:DDJ196644 DNF196642:DNF196644 DXB196642:DXB196644 EGX196642:EGX196644 EQT196642:EQT196644 FAP196642:FAP196644 FKL196642:FKL196644 FUH196642:FUH196644 GED196642:GED196644 GNZ196642:GNZ196644 GXV196642:GXV196644 HHR196642:HHR196644 HRN196642:HRN196644 IBJ196642:IBJ196644 ILF196642:ILF196644 IVB196642:IVB196644 JEX196642:JEX196644 JOT196642:JOT196644 JYP196642:JYP196644 KIL196642:KIL196644 KSH196642:KSH196644 LCD196642:LCD196644 LLZ196642:LLZ196644 LVV196642:LVV196644 MFR196642:MFR196644 MPN196642:MPN196644 MZJ196642:MZJ196644 NJF196642:NJF196644 NTB196642:NTB196644 OCX196642:OCX196644 OMT196642:OMT196644 OWP196642:OWP196644 PGL196642:PGL196644 PQH196642:PQH196644 QAD196642:QAD196644 QJZ196642:QJZ196644 QTV196642:QTV196644 RDR196642:RDR196644 RNN196642:RNN196644 RXJ196642:RXJ196644 SHF196642:SHF196644 SRB196642:SRB196644 TAX196642:TAX196644 TKT196642:TKT196644 TUP196642:TUP196644 UEL196642:UEL196644 UOH196642:UOH196644 UYD196642:UYD196644 VHZ196642:VHZ196644 VRV196642:VRV196644 WBR196642:WBR196644 WLN196642:WLN196644 WVJ196642:WVJ196644 B262178:B262180 IX262178:IX262180 ST262178:ST262180 ACP262178:ACP262180 AML262178:AML262180 AWH262178:AWH262180 BGD262178:BGD262180 BPZ262178:BPZ262180 BZV262178:BZV262180 CJR262178:CJR262180 CTN262178:CTN262180 DDJ262178:DDJ262180 DNF262178:DNF262180 DXB262178:DXB262180 EGX262178:EGX262180 EQT262178:EQT262180 FAP262178:FAP262180 FKL262178:FKL262180 FUH262178:FUH262180 GED262178:GED262180 GNZ262178:GNZ262180 GXV262178:GXV262180 HHR262178:HHR262180 HRN262178:HRN262180 IBJ262178:IBJ262180 ILF262178:ILF262180 IVB262178:IVB262180 JEX262178:JEX262180 JOT262178:JOT262180 JYP262178:JYP262180 KIL262178:KIL262180 KSH262178:KSH262180 LCD262178:LCD262180 LLZ262178:LLZ262180 LVV262178:LVV262180 MFR262178:MFR262180 MPN262178:MPN262180 MZJ262178:MZJ262180 NJF262178:NJF262180 NTB262178:NTB262180 OCX262178:OCX262180 OMT262178:OMT262180 OWP262178:OWP262180 PGL262178:PGL262180 PQH262178:PQH262180 QAD262178:QAD262180 QJZ262178:QJZ262180 QTV262178:QTV262180 RDR262178:RDR262180 RNN262178:RNN262180 RXJ262178:RXJ262180 SHF262178:SHF262180 SRB262178:SRB262180 TAX262178:TAX262180 TKT262178:TKT262180 TUP262178:TUP262180 UEL262178:UEL262180 UOH262178:UOH262180 UYD262178:UYD262180 VHZ262178:VHZ262180 VRV262178:VRV262180 WBR262178:WBR262180 WLN262178:WLN262180 WVJ262178:WVJ262180 B327714:B327716 IX327714:IX327716 ST327714:ST327716 ACP327714:ACP327716 AML327714:AML327716 AWH327714:AWH327716 BGD327714:BGD327716 BPZ327714:BPZ327716 BZV327714:BZV327716 CJR327714:CJR327716 CTN327714:CTN327716 DDJ327714:DDJ327716 DNF327714:DNF327716 DXB327714:DXB327716 EGX327714:EGX327716 EQT327714:EQT327716 FAP327714:FAP327716 FKL327714:FKL327716 FUH327714:FUH327716 GED327714:GED327716 GNZ327714:GNZ327716 GXV327714:GXV327716 HHR327714:HHR327716 HRN327714:HRN327716 IBJ327714:IBJ327716 ILF327714:ILF327716 IVB327714:IVB327716 JEX327714:JEX327716 JOT327714:JOT327716 JYP327714:JYP327716 KIL327714:KIL327716 KSH327714:KSH327716 LCD327714:LCD327716 LLZ327714:LLZ327716 LVV327714:LVV327716 MFR327714:MFR327716 MPN327714:MPN327716 MZJ327714:MZJ327716 NJF327714:NJF327716 NTB327714:NTB327716 OCX327714:OCX327716 OMT327714:OMT327716 OWP327714:OWP327716 PGL327714:PGL327716 PQH327714:PQH327716 QAD327714:QAD327716 QJZ327714:QJZ327716 QTV327714:QTV327716 RDR327714:RDR327716 RNN327714:RNN327716 RXJ327714:RXJ327716 SHF327714:SHF327716 SRB327714:SRB327716 TAX327714:TAX327716 TKT327714:TKT327716 TUP327714:TUP327716 UEL327714:UEL327716 UOH327714:UOH327716 UYD327714:UYD327716 VHZ327714:VHZ327716 VRV327714:VRV327716 WBR327714:WBR327716 WLN327714:WLN327716 WVJ327714:WVJ327716 B393250:B393252 IX393250:IX393252 ST393250:ST393252 ACP393250:ACP393252 AML393250:AML393252 AWH393250:AWH393252 BGD393250:BGD393252 BPZ393250:BPZ393252 BZV393250:BZV393252 CJR393250:CJR393252 CTN393250:CTN393252 DDJ393250:DDJ393252 DNF393250:DNF393252 DXB393250:DXB393252 EGX393250:EGX393252 EQT393250:EQT393252 FAP393250:FAP393252 FKL393250:FKL393252 FUH393250:FUH393252 GED393250:GED393252 GNZ393250:GNZ393252 GXV393250:GXV393252 HHR393250:HHR393252 HRN393250:HRN393252 IBJ393250:IBJ393252 ILF393250:ILF393252 IVB393250:IVB393252 JEX393250:JEX393252 JOT393250:JOT393252 JYP393250:JYP393252 KIL393250:KIL393252 KSH393250:KSH393252 LCD393250:LCD393252 LLZ393250:LLZ393252 LVV393250:LVV393252 MFR393250:MFR393252 MPN393250:MPN393252 MZJ393250:MZJ393252 NJF393250:NJF393252 NTB393250:NTB393252 OCX393250:OCX393252 OMT393250:OMT393252 OWP393250:OWP393252 PGL393250:PGL393252 PQH393250:PQH393252 QAD393250:QAD393252 QJZ393250:QJZ393252 QTV393250:QTV393252 RDR393250:RDR393252 RNN393250:RNN393252 RXJ393250:RXJ393252 SHF393250:SHF393252 SRB393250:SRB393252 TAX393250:TAX393252 TKT393250:TKT393252 TUP393250:TUP393252 UEL393250:UEL393252 UOH393250:UOH393252 UYD393250:UYD393252 VHZ393250:VHZ393252 VRV393250:VRV393252 WBR393250:WBR393252 WLN393250:WLN393252 WVJ393250:WVJ393252 B458786:B458788 IX458786:IX458788 ST458786:ST458788 ACP458786:ACP458788 AML458786:AML458788 AWH458786:AWH458788 BGD458786:BGD458788 BPZ458786:BPZ458788 BZV458786:BZV458788 CJR458786:CJR458788 CTN458786:CTN458788 DDJ458786:DDJ458788 DNF458786:DNF458788 DXB458786:DXB458788 EGX458786:EGX458788 EQT458786:EQT458788 FAP458786:FAP458788 FKL458786:FKL458788 FUH458786:FUH458788 GED458786:GED458788 GNZ458786:GNZ458788 GXV458786:GXV458788 HHR458786:HHR458788 HRN458786:HRN458788 IBJ458786:IBJ458788 ILF458786:ILF458788 IVB458786:IVB458788 JEX458786:JEX458788 JOT458786:JOT458788 JYP458786:JYP458788 KIL458786:KIL458788 KSH458786:KSH458788 LCD458786:LCD458788 LLZ458786:LLZ458788 LVV458786:LVV458788 MFR458786:MFR458788 MPN458786:MPN458788 MZJ458786:MZJ458788 NJF458786:NJF458788 NTB458786:NTB458788 OCX458786:OCX458788 OMT458786:OMT458788 OWP458786:OWP458788 PGL458786:PGL458788 PQH458786:PQH458788 QAD458786:QAD458788 QJZ458786:QJZ458788 QTV458786:QTV458788 RDR458786:RDR458788 RNN458786:RNN458788 RXJ458786:RXJ458788 SHF458786:SHF458788 SRB458786:SRB458788 TAX458786:TAX458788 TKT458786:TKT458788 TUP458786:TUP458788 UEL458786:UEL458788 UOH458786:UOH458788 UYD458786:UYD458788 VHZ458786:VHZ458788 VRV458786:VRV458788 WBR458786:WBR458788 WLN458786:WLN458788 WVJ458786:WVJ458788 B524322:B524324 IX524322:IX524324 ST524322:ST524324 ACP524322:ACP524324 AML524322:AML524324 AWH524322:AWH524324 BGD524322:BGD524324 BPZ524322:BPZ524324 BZV524322:BZV524324 CJR524322:CJR524324 CTN524322:CTN524324 DDJ524322:DDJ524324 DNF524322:DNF524324 DXB524322:DXB524324 EGX524322:EGX524324 EQT524322:EQT524324 FAP524322:FAP524324 FKL524322:FKL524324 FUH524322:FUH524324 GED524322:GED524324 GNZ524322:GNZ524324 GXV524322:GXV524324 HHR524322:HHR524324 HRN524322:HRN524324 IBJ524322:IBJ524324 ILF524322:ILF524324 IVB524322:IVB524324 JEX524322:JEX524324 JOT524322:JOT524324 JYP524322:JYP524324 KIL524322:KIL524324 KSH524322:KSH524324 LCD524322:LCD524324 LLZ524322:LLZ524324 LVV524322:LVV524324 MFR524322:MFR524324 MPN524322:MPN524324 MZJ524322:MZJ524324 NJF524322:NJF524324 NTB524322:NTB524324 OCX524322:OCX524324 OMT524322:OMT524324 OWP524322:OWP524324 PGL524322:PGL524324 PQH524322:PQH524324 QAD524322:QAD524324 QJZ524322:QJZ524324 QTV524322:QTV524324 RDR524322:RDR524324 RNN524322:RNN524324 RXJ524322:RXJ524324 SHF524322:SHF524324 SRB524322:SRB524324 TAX524322:TAX524324 TKT524322:TKT524324 TUP524322:TUP524324 UEL524322:UEL524324 UOH524322:UOH524324 UYD524322:UYD524324 VHZ524322:VHZ524324 VRV524322:VRV524324 WBR524322:WBR524324 WLN524322:WLN524324 WVJ524322:WVJ524324 B589858:B589860 IX589858:IX589860 ST589858:ST589860 ACP589858:ACP589860 AML589858:AML589860 AWH589858:AWH589860 BGD589858:BGD589860 BPZ589858:BPZ589860 BZV589858:BZV589860 CJR589858:CJR589860 CTN589858:CTN589860 DDJ589858:DDJ589860 DNF589858:DNF589860 DXB589858:DXB589860 EGX589858:EGX589860 EQT589858:EQT589860 FAP589858:FAP589860 FKL589858:FKL589860 FUH589858:FUH589860 GED589858:GED589860 GNZ589858:GNZ589860 GXV589858:GXV589860 HHR589858:HHR589860 HRN589858:HRN589860 IBJ589858:IBJ589860 ILF589858:ILF589860 IVB589858:IVB589860 JEX589858:JEX589860 JOT589858:JOT589860 JYP589858:JYP589860 KIL589858:KIL589860 KSH589858:KSH589860 LCD589858:LCD589860 LLZ589858:LLZ589860 LVV589858:LVV589860 MFR589858:MFR589860 MPN589858:MPN589860 MZJ589858:MZJ589860 NJF589858:NJF589860 NTB589858:NTB589860 OCX589858:OCX589860 OMT589858:OMT589860 OWP589858:OWP589860 PGL589858:PGL589860 PQH589858:PQH589860 QAD589858:QAD589860 QJZ589858:QJZ589860 QTV589858:QTV589860 RDR589858:RDR589860 RNN589858:RNN589860 RXJ589858:RXJ589860 SHF589858:SHF589860 SRB589858:SRB589860 TAX589858:TAX589860 TKT589858:TKT589860 TUP589858:TUP589860 UEL589858:UEL589860 UOH589858:UOH589860 UYD589858:UYD589860 VHZ589858:VHZ589860 VRV589858:VRV589860 WBR589858:WBR589860 WLN589858:WLN589860 WVJ589858:WVJ589860 B655394:B655396 IX655394:IX655396 ST655394:ST655396 ACP655394:ACP655396 AML655394:AML655396 AWH655394:AWH655396 BGD655394:BGD655396 BPZ655394:BPZ655396 BZV655394:BZV655396 CJR655394:CJR655396 CTN655394:CTN655396 DDJ655394:DDJ655396 DNF655394:DNF655396 DXB655394:DXB655396 EGX655394:EGX655396 EQT655394:EQT655396 FAP655394:FAP655396 FKL655394:FKL655396 FUH655394:FUH655396 GED655394:GED655396 GNZ655394:GNZ655396 GXV655394:GXV655396 HHR655394:HHR655396 HRN655394:HRN655396 IBJ655394:IBJ655396 ILF655394:ILF655396 IVB655394:IVB655396 JEX655394:JEX655396 JOT655394:JOT655396 JYP655394:JYP655396 KIL655394:KIL655396 KSH655394:KSH655396 LCD655394:LCD655396 LLZ655394:LLZ655396 LVV655394:LVV655396 MFR655394:MFR655396 MPN655394:MPN655396 MZJ655394:MZJ655396 NJF655394:NJF655396 NTB655394:NTB655396 OCX655394:OCX655396 OMT655394:OMT655396 OWP655394:OWP655396 PGL655394:PGL655396 PQH655394:PQH655396 QAD655394:QAD655396 QJZ655394:QJZ655396 QTV655394:QTV655396 RDR655394:RDR655396 RNN655394:RNN655396 RXJ655394:RXJ655396 SHF655394:SHF655396 SRB655394:SRB655396 TAX655394:TAX655396 TKT655394:TKT655396 TUP655394:TUP655396 UEL655394:UEL655396 UOH655394:UOH655396 UYD655394:UYD655396 VHZ655394:VHZ655396 VRV655394:VRV655396 WBR655394:WBR655396 WLN655394:WLN655396 WVJ655394:WVJ655396 B720930:B720932 IX720930:IX720932 ST720930:ST720932 ACP720930:ACP720932 AML720930:AML720932 AWH720930:AWH720932 BGD720930:BGD720932 BPZ720930:BPZ720932 BZV720930:BZV720932 CJR720930:CJR720932 CTN720930:CTN720932 DDJ720930:DDJ720932 DNF720930:DNF720932 DXB720930:DXB720932 EGX720930:EGX720932 EQT720930:EQT720932 FAP720930:FAP720932 FKL720930:FKL720932 FUH720930:FUH720932 GED720930:GED720932 GNZ720930:GNZ720932 GXV720930:GXV720932 HHR720930:HHR720932 HRN720930:HRN720932 IBJ720930:IBJ720932 ILF720930:ILF720932 IVB720930:IVB720932 JEX720930:JEX720932 JOT720930:JOT720932 JYP720930:JYP720932 KIL720930:KIL720932 KSH720930:KSH720932 LCD720930:LCD720932 LLZ720930:LLZ720932 LVV720930:LVV720932 MFR720930:MFR720932 MPN720930:MPN720932 MZJ720930:MZJ720932 NJF720930:NJF720932 NTB720930:NTB720932 OCX720930:OCX720932 OMT720930:OMT720932 OWP720930:OWP720932 PGL720930:PGL720932 PQH720930:PQH720932 QAD720930:QAD720932 QJZ720930:QJZ720932 QTV720930:QTV720932 RDR720930:RDR720932 RNN720930:RNN720932 RXJ720930:RXJ720932 SHF720930:SHF720932 SRB720930:SRB720932 TAX720930:TAX720932 TKT720930:TKT720932 TUP720930:TUP720932 UEL720930:UEL720932 UOH720930:UOH720932 UYD720930:UYD720932 VHZ720930:VHZ720932 VRV720930:VRV720932 WBR720930:WBR720932 WLN720930:WLN720932 WVJ720930:WVJ720932 B786466:B786468 IX786466:IX786468 ST786466:ST786468 ACP786466:ACP786468 AML786466:AML786468 AWH786466:AWH786468 BGD786466:BGD786468 BPZ786466:BPZ786468 BZV786466:BZV786468 CJR786466:CJR786468 CTN786466:CTN786468 DDJ786466:DDJ786468 DNF786466:DNF786468 DXB786466:DXB786468 EGX786466:EGX786468 EQT786466:EQT786468 FAP786466:FAP786468 FKL786466:FKL786468 FUH786466:FUH786468 GED786466:GED786468 GNZ786466:GNZ786468 GXV786466:GXV786468 HHR786466:HHR786468 HRN786466:HRN786468 IBJ786466:IBJ786468 ILF786466:ILF786468 IVB786466:IVB786468 JEX786466:JEX786468 JOT786466:JOT786468 JYP786466:JYP786468 KIL786466:KIL786468 KSH786466:KSH786468 LCD786466:LCD786468 LLZ786466:LLZ786468 LVV786466:LVV786468 MFR786466:MFR786468 MPN786466:MPN786468 MZJ786466:MZJ786468 NJF786466:NJF786468 NTB786466:NTB786468 OCX786466:OCX786468 OMT786466:OMT786468 OWP786466:OWP786468 PGL786466:PGL786468 PQH786466:PQH786468 QAD786466:QAD786468 QJZ786466:QJZ786468 QTV786466:QTV786468 RDR786466:RDR786468 RNN786466:RNN786468 RXJ786466:RXJ786468 SHF786466:SHF786468 SRB786466:SRB786468 TAX786466:TAX786468 TKT786466:TKT786468 TUP786466:TUP786468 UEL786466:UEL786468 UOH786466:UOH786468 UYD786466:UYD786468 VHZ786466:VHZ786468 VRV786466:VRV786468 WBR786466:WBR786468 WLN786466:WLN786468 WVJ786466:WVJ786468 B852002:B852004 IX852002:IX852004 ST852002:ST852004 ACP852002:ACP852004 AML852002:AML852004 AWH852002:AWH852004 BGD852002:BGD852004 BPZ852002:BPZ852004 BZV852002:BZV852004 CJR852002:CJR852004 CTN852002:CTN852004 DDJ852002:DDJ852004 DNF852002:DNF852004 DXB852002:DXB852004 EGX852002:EGX852004 EQT852002:EQT852004 FAP852002:FAP852004 FKL852002:FKL852004 FUH852002:FUH852004 GED852002:GED852004 GNZ852002:GNZ852004 GXV852002:GXV852004 HHR852002:HHR852004 HRN852002:HRN852004 IBJ852002:IBJ852004 ILF852002:ILF852004 IVB852002:IVB852004 JEX852002:JEX852004 JOT852002:JOT852004 JYP852002:JYP852004 KIL852002:KIL852004 KSH852002:KSH852004 LCD852002:LCD852004 LLZ852002:LLZ852004 LVV852002:LVV852004 MFR852002:MFR852004 MPN852002:MPN852004 MZJ852002:MZJ852004 NJF852002:NJF852004 NTB852002:NTB852004 OCX852002:OCX852004 OMT852002:OMT852004 OWP852002:OWP852004 PGL852002:PGL852004 PQH852002:PQH852004 QAD852002:QAD852004 QJZ852002:QJZ852004 QTV852002:QTV852004 RDR852002:RDR852004 RNN852002:RNN852004 RXJ852002:RXJ852004 SHF852002:SHF852004 SRB852002:SRB852004 TAX852002:TAX852004 TKT852002:TKT852004 TUP852002:TUP852004 UEL852002:UEL852004 UOH852002:UOH852004 UYD852002:UYD852004 VHZ852002:VHZ852004 VRV852002:VRV852004 WBR852002:WBR852004 WLN852002:WLN852004 WVJ852002:WVJ852004 B917538:B917540 IX917538:IX917540 ST917538:ST917540 ACP917538:ACP917540 AML917538:AML917540 AWH917538:AWH917540 BGD917538:BGD917540 BPZ917538:BPZ917540 BZV917538:BZV917540 CJR917538:CJR917540 CTN917538:CTN917540 DDJ917538:DDJ917540 DNF917538:DNF917540 DXB917538:DXB917540 EGX917538:EGX917540 EQT917538:EQT917540 FAP917538:FAP917540 FKL917538:FKL917540 FUH917538:FUH917540 GED917538:GED917540 GNZ917538:GNZ917540 GXV917538:GXV917540 HHR917538:HHR917540 HRN917538:HRN917540 IBJ917538:IBJ917540 ILF917538:ILF917540 IVB917538:IVB917540 JEX917538:JEX917540 JOT917538:JOT917540 JYP917538:JYP917540 KIL917538:KIL917540 KSH917538:KSH917540 LCD917538:LCD917540 LLZ917538:LLZ917540 LVV917538:LVV917540 MFR917538:MFR917540 MPN917538:MPN917540 MZJ917538:MZJ917540 NJF917538:NJF917540 NTB917538:NTB917540 OCX917538:OCX917540 OMT917538:OMT917540 OWP917538:OWP917540 PGL917538:PGL917540 PQH917538:PQH917540 QAD917538:QAD917540 QJZ917538:QJZ917540 QTV917538:QTV917540 RDR917538:RDR917540 RNN917538:RNN917540 RXJ917538:RXJ917540 SHF917538:SHF917540 SRB917538:SRB917540 TAX917538:TAX917540 TKT917538:TKT917540 TUP917538:TUP917540 UEL917538:UEL917540 UOH917538:UOH917540 UYD917538:UYD917540 VHZ917538:VHZ917540 VRV917538:VRV917540 WBR917538:WBR917540 WLN917538:WLN917540 WVJ917538:WVJ917540 B983074:B983076 IX983074:IX983076 ST983074:ST983076 ACP983074:ACP983076 AML983074:AML983076 AWH983074:AWH983076 BGD983074:BGD983076 BPZ983074:BPZ983076 BZV983074:BZV983076 CJR983074:CJR983076 CTN983074:CTN983076 DDJ983074:DDJ983076 DNF983074:DNF983076 DXB983074:DXB983076 EGX983074:EGX983076 EQT983074:EQT983076 FAP983074:FAP983076 FKL983074:FKL983076 FUH983074:FUH983076 GED983074:GED983076 GNZ983074:GNZ983076 GXV983074:GXV983076 HHR983074:HHR983076 HRN983074:HRN983076 IBJ983074:IBJ983076 ILF983074:ILF983076 IVB983074:IVB983076 JEX983074:JEX983076 JOT983074:JOT983076 JYP983074:JYP983076 KIL983074:KIL983076 KSH983074:KSH983076 LCD983074:LCD983076 LLZ983074:LLZ983076 LVV983074:LVV983076 MFR983074:MFR983076 MPN983074:MPN983076 MZJ983074:MZJ983076 NJF983074:NJF983076 NTB983074:NTB983076 OCX983074:OCX983076 OMT983074:OMT983076 OWP983074:OWP983076 PGL983074:PGL983076 PQH983074:PQH983076 QAD983074:QAD983076 QJZ983074:QJZ983076 QTV983074:QTV983076 RDR983074:RDR983076 RNN983074:RNN983076 RXJ983074:RXJ983076 SHF983074:SHF983076 SRB983074:SRB983076 TAX983074:TAX983076 TKT983074:TKT983076 TUP983074:TUP983076 UEL983074:UEL983076 UOH983074:UOH983076 UYD983074:UYD983076 VHZ983074:VHZ983076 VRV983074:VRV983076 WBR983074:WBR983076 WLN983074:WLN983076 WVJ983074:WVJ983076 B116:B117 IX116:IX117 ST116:ST117 ACP116:ACP117 AML116:AML117 AWH116:AWH117 BGD116:BGD117 BPZ116:BPZ117 BZV116:BZV117 CJR116:CJR117 CTN116:CTN117 DDJ116:DDJ117 DNF116:DNF117 DXB116:DXB117 EGX116:EGX117 EQT116:EQT117 FAP116:FAP117 FKL116:FKL117 FUH116:FUH117 GED116:GED117 GNZ116:GNZ117 GXV116:GXV117 HHR116:HHR117 HRN116:HRN117 IBJ116:IBJ117 ILF116:ILF117 IVB116:IVB117 JEX116:JEX117 JOT116:JOT117 JYP116:JYP117 KIL116:KIL117 KSH116:KSH117 LCD116:LCD117 LLZ116:LLZ117 LVV116:LVV117 MFR116:MFR117 MPN116:MPN117 MZJ116:MZJ117 NJF116:NJF117 NTB116:NTB117 OCX116:OCX117 OMT116:OMT117 OWP116:OWP117 PGL116:PGL117 PQH116:PQH117 QAD116:QAD117 QJZ116:QJZ117 QTV116:QTV117 RDR116:RDR117 RNN116:RNN117 RXJ116:RXJ117 SHF116:SHF117 SRB116:SRB117 TAX116:TAX117 TKT116:TKT117 TUP116:TUP117 UEL116:UEL117 UOH116:UOH117 UYD116:UYD117 VHZ116:VHZ117 VRV116:VRV117 WBR116:WBR117 WLN116:WLN117 WVJ116:WVJ117 B65611:B65612 IX65611:IX65612 ST65611:ST65612 ACP65611:ACP65612 AML65611:AML65612 AWH65611:AWH65612 BGD65611:BGD65612 BPZ65611:BPZ65612 BZV65611:BZV65612 CJR65611:CJR65612 CTN65611:CTN65612 DDJ65611:DDJ65612 DNF65611:DNF65612 DXB65611:DXB65612 EGX65611:EGX65612 EQT65611:EQT65612 FAP65611:FAP65612 FKL65611:FKL65612 FUH65611:FUH65612 GED65611:GED65612 GNZ65611:GNZ65612 GXV65611:GXV65612 HHR65611:HHR65612 HRN65611:HRN65612 IBJ65611:IBJ65612 ILF65611:ILF65612 IVB65611:IVB65612 JEX65611:JEX65612 JOT65611:JOT65612 JYP65611:JYP65612 KIL65611:KIL65612 KSH65611:KSH65612 LCD65611:LCD65612 LLZ65611:LLZ65612 LVV65611:LVV65612 MFR65611:MFR65612 MPN65611:MPN65612 MZJ65611:MZJ65612 NJF65611:NJF65612 NTB65611:NTB65612 OCX65611:OCX65612 OMT65611:OMT65612 OWP65611:OWP65612 PGL65611:PGL65612 PQH65611:PQH65612 QAD65611:QAD65612 QJZ65611:QJZ65612 QTV65611:QTV65612 RDR65611:RDR65612 RNN65611:RNN65612 RXJ65611:RXJ65612 SHF65611:SHF65612 SRB65611:SRB65612 TAX65611:TAX65612 TKT65611:TKT65612 TUP65611:TUP65612 UEL65611:UEL65612 UOH65611:UOH65612 UYD65611:UYD65612 VHZ65611:VHZ65612 VRV65611:VRV65612 WBR65611:WBR65612 WLN65611:WLN65612 WVJ65611:WVJ65612 B131147:B131148 IX131147:IX131148 ST131147:ST131148 ACP131147:ACP131148 AML131147:AML131148 AWH131147:AWH131148 BGD131147:BGD131148 BPZ131147:BPZ131148 BZV131147:BZV131148 CJR131147:CJR131148 CTN131147:CTN131148 DDJ131147:DDJ131148 DNF131147:DNF131148 DXB131147:DXB131148 EGX131147:EGX131148 EQT131147:EQT131148 FAP131147:FAP131148 FKL131147:FKL131148 FUH131147:FUH131148 GED131147:GED131148 GNZ131147:GNZ131148 GXV131147:GXV131148 HHR131147:HHR131148 HRN131147:HRN131148 IBJ131147:IBJ131148 ILF131147:ILF131148 IVB131147:IVB131148 JEX131147:JEX131148 JOT131147:JOT131148 JYP131147:JYP131148 KIL131147:KIL131148 KSH131147:KSH131148 LCD131147:LCD131148 LLZ131147:LLZ131148 LVV131147:LVV131148 MFR131147:MFR131148 MPN131147:MPN131148 MZJ131147:MZJ131148 NJF131147:NJF131148 NTB131147:NTB131148 OCX131147:OCX131148 OMT131147:OMT131148 OWP131147:OWP131148 PGL131147:PGL131148 PQH131147:PQH131148 QAD131147:QAD131148 QJZ131147:QJZ131148 QTV131147:QTV131148 RDR131147:RDR131148 RNN131147:RNN131148 RXJ131147:RXJ131148 SHF131147:SHF131148 SRB131147:SRB131148 TAX131147:TAX131148 TKT131147:TKT131148 TUP131147:TUP131148 UEL131147:UEL131148 UOH131147:UOH131148 UYD131147:UYD131148 VHZ131147:VHZ131148 VRV131147:VRV131148 WBR131147:WBR131148 WLN131147:WLN131148 WVJ131147:WVJ131148 B196683:B196684 IX196683:IX196684 ST196683:ST196684 ACP196683:ACP196684 AML196683:AML196684 AWH196683:AWH196684 BGD196683:BGD196684 BPZ196683:BPZ196684 BZV196683:BZV196684 CJR196683:CJR196684 CTN196683:CTN196684 DDJ196683:DDJ196684 DNF196683:DNF196684 DXB196683:DXB196684 EGX196683:EGX196684 EQT196683:EQT196684 FAP196683:FAP196684 FKL196683:FKL196684 FUH196683:FUH196684 GED196683:GED196684 GNZ196683:GNZ196684 GXV196683:GXV196684 HHR196683:HHR196684 HRN196683:HRN196684 IBJ196683:IBJ196684 ILF196683:ILF196684 IVB196683:IVB196684 JEX196683:JEX196684 JOT196683:JOT196684 JYP196683:JYP196684 KIL196683:KIL196684 KSH196683:KSH196684 LCD196683:LCD196684 LLZ196683:LLZ196684 LVV196683:LVV196684 MFR196683:MFR196684 MPN196683:MPN196684 MZJ196683:MZJ196684 NJF196683:NJF196684 NTB196683:NTB196684 OCX196683:OCX196684 OMT196683:OMT196684 OWP196683:OWP196684 PGL196683:PGL196684 PQH196683:PQH196684 QAD196683:QAD196684 QJZ196683:QJZ196684 QTV196683:QTV196684 RDR196683:RDR196684 RNN196683:RNN196684 RXJ196683:RXJ196684 SHF196683:SHF196684 SRB196683:SRB196684 TAX196683:TAX196684 TKT196683:TKT196684 TUP196683:TUP196684 UEL196683:UEL196684 UOH196683:UOH196684 UYD196683:UYD196684 VHZ196683:VHZ196684 VRV196683:VRV196684 WBR196683:WBR196684 WLN196683:WLN196684 WVJ196683:WVJ196684 B262219:B262220 IX262219:IX262220 ST262219:ST262220 ACP262219:ACP262220 AML262219:AML262220 AWH262219:AWH262220 BGD262219:BGD262220 BPZ262219:BPZ262220 BZV262219:BZV262220 CJR262219:CJR262220 CTN262219:CTN262220 DDJ262219:DDJ262220 DNF262219:DNF262220 DXB262219:DXB262220 EGX262219:EGX262220 EQT262219:EQT262220 FAP262219:FAP262220 FKL262219:FKL262220 FUH262219:FUH262220 GED262219:GED262220 GNZ262219:GNZ262220 GXV262219:GXV262220 HHR262219:HHR262220 HRN262219:HRN262220 IBJ262219:IBJ262220 ILF262219:ILF262220 IVB262219:IVB262220 JEX262219:JEX262220 JOT262219:JOT262220 JYP262219:JYP262220 KIL262219:KIL262220 KSH262219:KSH262220 LCD262219:LCD262220 LLZ262219:LLZ262220 LVV262219:LVV262220 MFR262219:MFR262220 MPN262219:MPN262220 MZJ262219:MZJ262220 NJF262219:NJF262220 NTB262219:NTB262220 OCX262219:OCX262220 OMT262219:OMT262220 OWP262219:OWP262220 PGL262219:PGL262220 PQH262219:PQH262220 QAD262219:QAD262220 QJZ262219:QJZ262220 QTV262219:QTV262220 RDR262219:RDR262220 RNN262219:RNN262220 RXJ262219:RXJ262220 SHF262219:SHF262220 SRB262219:SRB262220 TAX262219:TAX262220 TKT262219:TKT262220 TUP262219:TUP262220 UEL262219:UEL262220 UOH262219:UOH262220 UYD262219:UYD262220 VHZ262219:VHZ262220 VRV262219:VRV262220 WBR262219:WBR262220 WLN262219:WLN262220 WVJ262219:WVJ262220 B327755:B327756 IX327755:IX327756 ST327755:ST327756 ACP327755:ACP327756 AML327755:AML327756 AWH327755:AWH327756 BGD327755:BGD327756 BPZ327755:BPZ327756 BZV327755:BZV327756 CJR327755:CJR327756 CTN327755:CTN327756 DDJ327755:DDJ327756 DNF327755:DNF327756 DXB327755:DXB327756 EGX327755:EGX327756 EQT327755:EQT327756 FAP327755:FAP327756 FKL327755:FKL327756 FUH327755:FUH327756 GED327755:GED327756 GNZ327755:GNZ327756 GXV327755:GXV327756 HHR327755:HHR327756 HRN327755:HRN327756 IBJ327755:IBJ327756 ILF327755:ILF327756 IVB327755:IVB327756 JEX327755:JEX327756 JOT327755:JOT327756 JYP327755:JYP327756 KIL327755:KIL327756 KSH327755:KSH327756 LCD327755:LCD327756 LLZ327755:LLZ327756 LVV327755:LVV327756 MFR327755:MFR327756 MPN327755:MPN327756 MZJ327755:MZJ327756 NJF327755:NJF327756 NTB327755:NTB327756 OCX327755:OCX327756 OMT327755:OMT327756 OWP327755:OWP327756 PGL327755:PGL327756 PQH327755:PQH327756 QAD327755:QAD327756 QJZ327755:QJZ327756 QTV327755:QTV327756 RDR327755:RDR327756 RNN327755:RNN327756 RXJ327755:RXJ327756 SHF327755:SHF327756 SRB327755:SRB327756 TAX327755:TAX327756 TKT327755:TKT327756 TUP327755:TUP327756 UEL327755:UEL327756 UOH327755:UOH327756 UYD327755:UYD327756 VHZ327755:VHZ327756 VRV327755:VRV327756 WBR327755:WBR327756 WLN327755:WLN327756 WVJ327755:WVJ327756 B393291:B393292 IX393291:IX393292 ST393291:ST393292 ACP393291:ACP393292 AML393291:AML393292 AWH393291:AWH393292 BGD393291:BGD393292 BPZ393291:BPZ393292 BZV393291:BZV393292 CJR393291:CJR393292 CTN393291:CTN393292 DDJ393291:DDJ393292 DNF393291:DNF393292 DXB393291:DXB393292 EGX393291:EGX393292 EQT393291:EQT393292 FAP393291:FAP393292 FKL393291:FKL393292 FUH393291:FUH393292 GED393291:GED393292 GNZ393291:GNZ393292 GXV393291:GXV393292 HHR393291:HHR393292 HRN393291:HRN393292 IBJ393291:IBJ393292 ILF393291:ILF393292 IVB393291:IVB393292 JEX393291:JEX393292 JOT393291:JOT393292 JYP393291:JYP393292 KIL393291:KIL393292 KSH393291:KSH393292 LCD393291:LCD393292 LLZ393291:LLZ393292 LVV393291:LVV393292 MFR393291:MFR393292 MPN393291:MPN393292 MZJ393291:MZJ393292 NJF393291:NJF393292 NTB393291:NTB393292 OCX393291:OCX393292 OMT393291:OMT393292 OWP393291:OWP393292 PGL393291:PGL393292 PQH393291:PQH393292 QAD393291:QAD393292 QJZ393291:QJZ393292 QTV393291:QTV393292 RDR393291:RDR393292 RNN393291:RNN393292 RXJ393291:RXJ393292 SHF393291:SHF393292 SRB393291:SRB393292 TAX393291:TAX393292 TKT393291:TKT393292 TUP393291:TUP393292 UEL393291:UEL393292 UOH393291:UOH393292 UYD393291:UYD393292 VHZ393291:VHZ393292 VRV393291:VRV393292 WBR393291:WBR393292 WLN393291:WLN393292 WVJ393291:WVJ393292 B458827:B458828 IX458827:IX458828 ST458827:ST458828 ACP458827:ACP458828 AML458827:AML458828 AWH458827:AWH458828 BGD458827:BGD458828 BPZ458827:BPZ458828 BZV458827:BZV458828 CJR458827:CJR458828 CTN458827:CTN458828 DDJ458827:DDJ458828 DNF458827:DNF458828 DXB458827:DXB458828 EGX458827:EGX458828 EQT458827:EQT458828 FAP458827:FAP458828 FKL458827:FKL458828 FUH458827:FUH458828 GED458827:GED458828 GNZ458827:GNZ458828 GXV458827:GXV458828 HHR458827:HHR458828 HRN458827:HRN458828 IBJ458827:IBJ458828 ILF458827:ILF458828 IVB458827:IVB458828 JEX458827:JEX458828 JOT458827:JOT458828 JYP458827:JYP458828 KIL458827:KIL458828 KSH458827:KSH458828 LCD458827:LCD458828 LLZ458827:LLZ458828 LVV458827:LVV458828 MFR458827:MFR458828 MPN458827:MPN458828 MZJ458827:MZJ458828 NJF458827:NJF458828 NTB458827:NTB458828 OCX458827:OCX458828 OMT458827:OMT458828 OWP458827:OWP458828 PGL458827:PGL458828 PQH458827:PQH458828 QAD458827:QAD458828 QJZ458827:QJZ458828 QTV458827:QTV458828 RDR458827:RDR458828 RNN458827:RNN458828 RXJ458827:RXJ458828 SHF458827:SHF458828 SRB458827:SRB458828 TAX458827:TAX458828 TKT458827:TKT458828 TUP458827:TUP458828 UEL458827:UEL458828 UOH458827:UOH458828 UYD458827:UYD458828 VHZ458827:VHZ458828 VRV458827:VRV458828 WBR458827:WBR458828 WLN458827:WLN458828 WVJ458827:WVJ458828 B524363:B524364 IX524363:IX524364 ST524363:ST524364 ACP524363:ACP524364 AML524363:AML524364 AWH524363:AWH524364 BGD524363:BGD524364 BPZ524363:BPZ524364 BZV524363:BZV524364 CJR524363:CJR524364 CTN524363:CTN524364 DDJ524363:DDJ524364 DNF524363:DNF524364 DXB524363:DXB524364 EGX524363:EGX524364 EQT524363:EQT524364 FAP524363:FAP524364 FKL524363:FKL524364 FUH524363:FUH524364 GED524363:GED524364 GNZ524363:GNZ524364 GXV524363:GXV524364 HHR524363:HHR524364 HRN524363:HRN524364 IBJ524363:IBJ524364 ILF524363:ILF524364 IVB524363:IVB524364 JEX524363:JEX524364 JOT524363:JOT524364 JYP524363:JYP524364 KIL524363:KIL524364 KSH524363:KSH524364 LCD524363:LCD524364 LLZ524363:LLZ524364 LVV524363:LVV524364 MFR524363:MFR524364 MPN524363:MPN524364 MZJ524363:MZJ524364 NJF524363:NJF524364 NTB524363:NTB524364 OCX524363:OCX524364 OMT524363:OMT524364 OWP524363:OWP524364 PGL524363:PGL524364 PQH524363:PQH524364 QAD524363:QAD524364 QJZ524363:QJZ524364 QTV524363:QTV524364 RDR524363:RDR524364 RNN524363:RNN524364 RXJ524363:RXJ524364 SHF524363:SHF524364 SRB524363:SRB524364 TAX524363:TAX524364 TKT524363:TKT524364 TUP524363:TUP524364 UEL524363:UEL524364 UOH524363:UOH524364 UYD524363:UYD524364 VHZ524363:VHZ524364 VRV524363:VRV524364 WBR524363:WBR524364 WLN524363:WLN524364 WVJ524363:WVJ524364 B589899:B589900 IX589899:IX589900 ST589899:ST589900 ACP589899:ACP589900 AML589899:AML589900 AWH589899:AWH589900 BGD589899:BGD589900 BPZ589899:BPZ589900 BZV589899:BZV589900 CJR589899:CJR589900 CTN589899:CTN589900 DDJ589899:DDJ589900 DNF589899:DNF589900 DXB589899:DXB589900 EGX589899:EGX589900 EQT589899:EQT589900 FAP589899:FAP589900 FKL589899:FKL589900 FUH589899:FUH589900 GED589899:GED589900 GNZ589899:GNZ589900 GXV589899:GXV589900 HHR589899:HHR589900 HRN589899:HRN589900 IBJ589899:IBJ589900 ILF589899:ILF589900 IVB589899:IVB589900 JEX589899:JEX589900 JOT589899:JOT589900 JYP589899:JYP589900 KIL589899:KIL589900 KSH589899:KSH589900 LCD589899:LCD589900 LLZ589899:LLZ589900 LVV589899:LVV589900 MFR589899:MFR589900 MPN589899:MPN589900 MZJ589899:MZJ589900 NJF589899:NJF589900 NTB589899:NTB589900 OCX589899:OCX589900 OMT589899:OMT589900 OWP589899:OWP589900 PGL589899:PGL589900 PQH589899:PQH589900 QAD589899:QAD589900 QJZ589899:QJZ589900 QTV589899:QTV589900 RDR589899:RDR589900 RNN589899:RNN589900 RXJ589899:RXJ589900 SHF589899:SHF589900 SRB589899:SRB589900 TAX589899:TAX589900 TKT589899:TKT589900 TUP589899:TUP589900 UEL589899:UEL589900 UOH589899:UOH589900 UYD589899:UYD589900 VHZ589899:VHZ589900 VRV589899:VRV589900 WBR589899:WBR589900 WLN589899:WLN589900 WVJ589899:WVJ589900 B655435:B655436 IX655435:IX655436 ST655435:ST655436 ACP655435:ACP655436 AML655435:AML655436 AWH655435:AWH655436 BGD655435:BGD655436 BPZ655435:BPZ655436 BZV655435:BZV655436 CJR655435:CJR655436 CTN655435:CTN655436 DDJ655435:DDJ655436 DNF655435:DNF655436 DXB655435:DXB655436 EGX655435:EGX655436 EQT655435:EQT655436 FAP655435:FAP655436 FKL655435:FKL655436 FUH655435:FUH655436 GED655435:GED655436 GNZ655435:GNZ655436 GXV655435:GXV655436 HHR655435:HHR655436 HRN655435:HRN655436 IBJ655435:IBJ655436 ILF655435:ILF655436 IVB655435:IVB655436 JEX655435:JEX655436 JOT655435:JOT655436 JYP655435:JYP655436 KIL655435:KIL655436 KSH655435:KSH655436 LCD655435:LCD655436 LLZ655435:LLZ655436 LVV655435:LVV655436 MFR655435:MFR655436 MPN655435:MPN655436 MZJ655435:MZJ655436 NJF655435:NJF655436 NTB655435:NTB655436 OCX655435:OCX655436 OMT655435:OMT655436 OWP655435:OWP655436 PGL655435:PGL655436 PQH655435:PQH655436 QAD655435:QAD655436 QJZ655435:QJZ655436 QTV655435:QTV655436 RDR655435:RDR655436 RNN655435:RNN655436 RXJ655435:RXJ655436 SHF655435:SHF655436 SRB655435:SRB655436 TAX655435:TAX655436 TKT655435:TKT655436 TUP655435:TUP655436 UEL655435:UEL655436 UOH655435:UOH655436 UYD655435:UYD655436 VHZ655435:VHZ655436 VRV655435:VRV655436 WBR655435:WBR655436 WLN655435:WLN655436 WVJ655435:WVJ655436 B720971:B720972 IX720971:IX720972 ST720971:ST720972 ACP720971:ACP720972 AML720971:AML720972 AWH720971:AWH720972 BGD720971:BGD720972 BPZ720971:BPZ720972 BZV720971:BZV720972 CJR720971:CJR720972 CTN720971:CTN720972 DDJ720971:DDJ720972 DNF720971:DNF720972 DXB720971:DXB720972 EGX720971:EGX720972 EQT720971:EQT720972 FAP720971:FAP720972 FKL720971:FKL720972 FUH720971:FUH720972 GED720971:GED720972 GNZ720971:GNZ720972 GXV720971:GXV720972 HHR720971:HHR720972 HRN720971:HRN720972 IBJ720971:IBJ720972 ILF720971:ILF720972 IVB720971:IVB720972 JEX720971:JEX720972 JOT720971:JOT720972 JYP720971:JYP720972 KIL720971:KIL720972 KSH720971:KSH720972 LCD720971:LCD720972 LLZ720971:LLZ720972 LVV720971:LVV720972 MFR720971:MFR720972 MPN720971:MPN720972 MZJ720971:MZJ720972 NJF720971:NJF720972 NTB720971:NTB720972 OCX720971:OCX720972 OMT720971:OMT720972 OWP720971:OWP720972 PGL720971:PGL720972 PQH720971:PQH720972 QAD720971:QAD720972 QJZ720971:QJZ720972 QTV720971:QTV720972 RDR720971:RDR720972 RNN720971:RNN720972 RXJ720971:RXJ720972 SHF720971:SHF720972 SRB720971:SRB720972 TAX720971:TAX720972 TKT720971:TKT720972 TUP720971:TUP720972 UEL720971:UEL720972 UOH720971:UOH720972 UYD720971:UYD720972 VHZ720971:VHZ720972 VRV720971:VRV720972 WBR720971:WBR720972 WLN720971:WLN720972 WVJ720971:WVJ720972 B786507:B786508 IX786507:IX786508 ST786507:ST786508 ACP786507:ACP786508 AML786507:AML786508 AWH786507:AWH786508 BGD786507:BGD786508 BPZ786507:BPZ786508 BZV786507:BZV786508 CJR786507:CJR786508 CTN786507:CTN786508 DDJ786507:DDJ786508 DNF786507:DNF786508 DXB786507:DXB786508 EGX786507:EGX786508 EQT786507:EQT786508 FAP786507:FAP786508 FKL786507:FKL786508 FUH786507:FUH786508 GED786507:GED786508 GNZ786507:GNZ786508 GXV786507:GXV786508 HHR786507:HHR786508 HRN786507:HRN786508 IBJ786507:IBJ786508 ILF786507:ILF786508 IVB786507:IVB786508 JEX786507:JEX786508 JOT786507:JOT786508 JYP786507:JYP786508 KIL786507:KIL786508 KSH786507:KSH786508 LCD786507:LCD786508 LLZ786507:LLZ786508 LVV786507:LVV786508 MFR786507:MFR786508 MPN786507:MPN786508 MZJ786507:MZJ786508 NJF786507:NJF786508 NTB786507:NTB786508 OCX786507:OCX786508 OMT786507:OMT786508 OWP786507:OWP786508 PGL786507:PGL786508 PQH786507:PQH786508 QAD786507:QAD786508 QJZ786507:QJZ786508 QTV786507:QTV786508 RDR786507:RDR786508 RNN786507:RNN786508 RXJ786507:RXJ786508 SHF786507:SHF786508 SRB786507:SRB786508 TAX786507:TAX786508 TKT786507:TKT786508 TUP786507:TUP786508 UEL786507:UEL786508 UOH786507:UOH786508 UYD786507:UYD786508 VHZ786507:VHZ786508 VRV786507:VRV786508 WBR786507:WBR786508 WLN786507:WLN786508 WVJ786507:WVJ786508 B852043:B852044 IX852043:IX852044 ST852043:ST852044 ACP852043:ACP852044 AML852043:AML852044 AWH852043:AWH852044 BGD852043:BGD852044 BPZ852043:BPZ852044 BZV852043:BZV852044 CJR852043:CJR852044 CTN852043:CTN852044 DDJ852043:DDJ852044 DNF852043:DNF852044 DXB852043:DXB852044 EGX852043:EGX852044 EQT852043:EQT852044 FAP852043:FAP852044 FKL852043:FKL852044 FUH852043:FUH852044 GED852043:GED852044 GNZ852043:GNZ852044 GXV852043:GXV852044 HHR852043:HHR852044 HRN852043:HRN852044 IBJ852043:IBJ852044 ILF852043:ILF852044 IVB852043:IVB852044 JEX852043:JEX852044 JOT852043:JOT852044 JYP852043:JYP852044 KIL852043:KIL852044 KSH852043:KSH852044 LCD852043:LCD852044 LLZ852043:LLZ852044 LVV852043:LVV852044 MFR852043:MFR852044 MPN852043:MPN852044 MZJ852043:MZJ852044 NJF852043:NJF852044 NTB852043:NTB852044 OCX852043:OCX852044 OMT852043:OMT852044 OWP852043:OWP852044 PGL852043:PGL852044 PQH852043:PQH852044 QAD852043:QAD852044 QJZ852043:QJZ852044 QTV852043:QTV852044 RDR852043:RDR852044 RNN852043:RNN852044 RXJ852043:RXJ852044 SHF852043:SHF852044 SRB852043:SRB852044 TAX852043:TAX852044 TKT852043:TKT852044 TUP852043:TUP852044 UEL852043:UEL852044 UOH852043:UOH852044 UYD852043:UYD852044 VHZ852043:VHZ852044 VRV852043:VRV852044 WBR852043:WBR852044 WLN852043:WLN852044 WVJ852043:WVJ852044 B917579:B917580 IX917579:IX917580 ST917579:ST917580 ACP917579:ACP917580 AML917579:AML917580 AWH917579:AWH917580 BGD917579:BGD917580 BPZ917579:BPZ917580 BZV917579:BZV917580 CJR917579:CJR917580 CTN917579:CTN917580 DDJ917579:DDJ917580 DNF917579:DNF917580 DXB917579:DXB917580 EGX917579:EGX917580 EQT917579:EQT917580 FAP917579:FAP917580 FKL917579:FKL917580 FUH917579:FUH917580 GED917579:GED917580 GNZ917579:GNZ917580 GXV917579:GXV917580 HHR917579:HHR917580 HRN917579:HRN917580 IBJ917579:IBJ917580 ILF917579:ILF917580 IVB917579:IVB917580 JEX917579:JEX917580 JOT917579:JOT917580 JYP917579:JYP917580 KIL917579:KIL917580 KSH917579:KSH917580 LCD917579:LCD917580 LLZ917579:LLZ917580 LVV917579:LVV917580 MFR917579:MFR917580 MPN917579:MPN917580 MZJ917579:MZJ917580 NJF917579:NJF917580 NTB917579:NTB917580 OCX917579:OCX917580 OMT917579:OMT917580 OWP917579:OWP917580 PGL917579:PGL917580 PQH917579:PQH917580 QAD917579:QAD917580 QJZ917579:QJZ917580 QTV917579:QTV917580 RDR917579:RDR917580 RNN917579:RNN917580 RXJ917579:RXJ917580 SHF917579:SHF917580 SRB917579:SRB917580 TAX917579:TAX917580 TKT917579:TKT917580 TUP917579:TUP917580 UEL917579:UEL917580 UOH917579:UOH917580 UYD917579:UYD917580 VHZ917579:VHZ917580 VRV917579:VRV917580 WBR917579:WBR917580 WLN917579:WLN917580 WVJ917579:WVJ917580 B983115:B983116 IX983115:IX983116 ST983115:ST983116 ACP983115:ACP983116 AML983115:AML983116 AWH983115:AWH983116 BGD983115:BGD983116 BPZ983115:BPZ983116 BZV983115:BZV983116 CJR983115:CJR983116 CTN983115:CTN983116 DDJ983115:DDJ983116 DNF983115:DNF983116 DXB983115:DXB983116 EGX983115:EGX983116 EQT983115:EQT983116 FAP983115:FAP983116 FKL983115:FKL983116 FUH983115:FUH983116 GED983115:GED983116 GNZ983115:GNZ983116 GXV983115:GXV983116 HHR983115:HHR983116 HRN983115:HRN983116 IBJ983115:IBJ983116 ILF983115:ILF983116 IVB983115:IVB983116 JEX983115:JEX983116 JOT983115:JOT983116 JYP983115:JYP983116 KIL983115:KIL983116 KSH983115:KSH983116 LCD983115:LCD983116 LLZ983115:LLZ983116 LVV983115:LVV983116 MFR983115:MFR983116 MPN983115:MPN983116 MZJ983115:MZJ983116 NJF983115:NJF983116 NTB983115:NTB983116 OCX983115:OCX983116 OMT983115:OMT983116 OWP983115:OWP983116 PGL983115:PGL983116 PQH983115:PQH983116 QAD983115:QAD983116 QJZ983115:QJZ983116 QTV983115:QTV983116 RDR983115:RDR983116 RNN983115:RNN983116 RXJ983115:RXJ983116 SHF983115:SHF983116 SRB983115:SRB983116 TAX983115:TAX983116 TKT983115:TKT983116 TUP983115:TUP983116 UEL983115:UEL983116 UOH983115:UOH983116 UYD983115:UYD983116 VHZ983115:VHZ983116 VRV983115:VRV983116 WBR983115:WBR983116 WLN983115:WLN983116 WVJ983115:WVJ983116 B125 IX125 ST125 ACP125 AML125 AWH125 BGD125 BPZ125 BZV125 CJR125 CTN125 DDJ125 DNF125 DXB125 EGX125 EQT125 FAP125 FKL125 FUH125 GED125 GNZ125 GXV125 HHR125 HRN125 IBJ125 ILF125 IVB125 JEX125 JOT125 JYP125 KIL125 KSH125 LCD125 LLZ125 LVV125 MFR125 MPN125 MZJ125 NJF125 NTB125 OCX125 OMT125 OWP125 PGL125 PQH125 QAD125 QJZ125 QTV125 RDR125 RNN125 RXJ125 SHF125 SRB125 TAX125 TKT125 TUP125 UEL125 UOH125 UYD125 VHZ125 VRV125 WBR125 WLN125 WVJ125 B65620 IX65620 ST65620 ACP65620 AML65620 AWH65620 BGD65620 BPZ65620 BZV65620 CJR65620 CTN65620 DDJ65620 DNF65620 DXB65620 EGX65620 EQT65620 FAP65620 FKL65620 FUH65620 GED65620 GNZ65620 GXV65620 HHR65620 HRN65620 IBJ65620 ILF65620 IVB65620 JEX65620 JOT65620 JYP65620 KIL65620 KSH65620 LCD65620 LLZ65620 LVV65620 MFR65620 MPN65620 MZJ65620 NJF65620 NTB65620 OCX65620 OMT65620 OWP65620 PGL65620 PQH65620 QAD65620 QJZ65620 QTV65620 RDR65620 RNN65620 RXJ65620 SHF65620 SRB65620 TAX65620 TKT65620 TUP65620 UEL65620 UOH65620 UYD65620 VHZ65620 VRV65620 WBR65620 WLN65620 WVJ65620 B131156 IX131156 ST131156 ACP131156 AML131156 AWH131156 BGD131156 BPZ131156 BZV131156 CJR131156 CTN131156 DDJ131156 DNF131156 DXB131156 EGX131156 EQT131156 FAP131156 FKL131156 FUH131156 GED131156 GNZ131156 GXV131156 HHR131156 HRN131156 IBJ131156 ILF131156 IVB131156 JEX131156 JOT131156 JYP131156 KIL131156 KSH131156 LCD131156 LLZ131156 LVV131156 MFR131156 MPN131156 MZJ131156 NJF131156 NTB131156 OCX131156 OMT131156 OWP131156 PGL131156 PQH131156 QAD131156 QJZ131156 QTV131156 RDR131156 RNN131156 RXJ131156 SHF131156 SRB131156 TAX131156 TKT131156 TUP131156 UEL131156 UOH131156 UYD131156 VHZ131156 VRV131156 WBR131156 WLN131156 WVJ131156 B196692 IX196692 ST196692 ACP196692 AML196692 AWH196692 BGD196692 BPZ196692 BZV196692 CJR196692 CTN196692 DDJ196692 DNF196692 DXB196692 EGX196692 EQT196692 FAP196692 FKL196692 FUH196692 GED196692 GNZ196692 GXV196692 HHR196692 HRN196692 IBJ196692 ILF196692 IVB196692 JEX196692 JOT196692 JYP196692 KIL196692 KSH196692 LCD196692 LLZ196692 LVV196692 MFR196692 MPN196692 MZJ196692 NJF196692 NTB196692 OCX196692 OMT196692 OWP196692 PGL196692 PQH196692 QAD196692 QJZ196692 QTV196692 RDR196692 RNN196692 RXJ196692 SHF196692 SRB196692 TAX196692 TKT196692 TUP196692 UEL196692 UOH196692 UYD196692 VHZ196692 VRV196692 WBR196692 WLN196692 WVJ196692 B262228 IX262228 ST262228 ACP262228 AML262228 AWH262228 BGD262228 BPZ262228 BZV262228 CJR262228 CTN262228 DDJ262228 DNF262228 DXB262228 EGX262228 EQT262228 FAP262228 FKL262228 FUH262228 GED262228 GNZ262228 GXV262228 HHR262228 HRN262228 IBJ262228 ILF262228 IVB262228 JEX262228 JOT262228 JYP262228 KIL262228 KSH262228 LCD262228 LLZ262228 LVV262228 MFR262228 MPN262228 MZJ262228 NJF262228 NTB262228 OCX262228 OMT262228 OWP262228 PGL262228 PQH262228 QAD262228 QJZ262228 QTV262228 RDR262228 RNN262228 RXJ262228 SHF262228 SRB262228 TAX262228 TKT262228 TUP262228 UEL262228 UOH262228 UYD262228 VHZ262228 VRV262228 WBR262228 WLN262228 WVJ262228 B327764 IX327764 ST327764 ACP327764 AML327764 AWH327764 BGD327764 BPZ327764 BZV327764 CJR327764 CTN327764 DDJ327764 DNF327764 DXB327764 EGX327764 EQT327764 FAP327764 FKL327764 FUH327764 GED327764 GNZ327764 GXV327764 HHR327764 HRN327764 IBJ327764 ILF327764 IVB327764 JEX327764 JOT327764 JYP327764 KIL327764 KSH327764 LCD327764 LLZ327764 LVV327764 MFR327764 MPN327764 MZJ327764 NJF327764 NTB327764 OCX327764 OMT327764 OWP327764 PGL327764 PQH327764 QAD327764 QJZ327764 QTV327764 RDR327764 RNN327764 RXJ327764 SHF327764 SRB327764 TAX327764 TKT327764 TUP327764 UEL327764 UOH327764 UYD327764 VHZ327764 VRV327764 WBR327764 WLN327764 WVJ327764 B393300 IX393300 ST393300 ACP393300 AML393300 AWH393300 BGD393300 BPZ393300 BZV393300 CJR393300 CTN393300 DDJ393300 DNF393300 DXB393300 EGX393300 EQT393300 FAP393300 FKL393300 FUH393300 GED393300 GNZ393300 GXV393300 HHR393300 HRN393300 IBJ393300 ILF393300 IVB393300 JEX393300 JOT393300 JYP393300 KIL393300 KSH393300 LCD393300 LLZ393300 LVV393300 MFR393300 MPN393300 MZJ393300 NJF393300 NTB393300 OCX393300 OMT393300 OWP393300 PGL393300 PQH393300 QAD393300 QJZ393300 QTV393300 RDR393300 RNN393300 RXJ393300 SHF393300 SRB393300 TAX393300 TKT393300 TUP393300 UEL393300 UOH393300 UYD393300 VHZ393300 VRV393300 WBR393300 WLN393300 WVJ393300 B458836 IX458836 ST458836 ACP458836 AML458836 AWH458836 BGD458836 BPZ458836 BZV458836 CJR458836 CTN458836 DDJ458836 DNF458836 DXB458836 EGX458836 EQT458836 FAP458836 FKL458836 FUH458836 GED458836 GNZ458836 GXV458836 HHR458836 HRN458836 IBJ458836 ILF458836 IVB458836 JEX458836 JOT458836 JYP458836 KIL458836 KSH458836 LCD458836 LLZ458836 LVV458836 MFR458836 MPN458836 MZJ458836 NJF458836 NTB458836 OCX458836 OMT458836 OWP458836 PGL458836 PQH458836 QAD458836 QJZ458836 QTV458836 RDR458836 RNN458836 RXJ458836 SHF458836 SRB458836 TAX458836 TKT458836 TUP458836 UEL458836 UOH458836 UYD458836 VHZ458836 VRV458836 WBR458836 WLN458836 WVJ458836 B524372 IX524372 ST524372 ACP524372 AML524372 AWH524372 BGD524372 BPZ524372 BZV524372 CJR524372 CTN524372 DDJ524372 DNF524372 DXB524372 EGX524372 EQT524372 FAP524372 FKL524372 FUH524372 GED524372 GNZ524372 GXV524372 HHR524372 HRN524372 IBJ524372 ILF524372 IVB524372 JEX524372 JOT524372 JYP524372 KIL524372 KSH524372 LCD524372 LLZ524372 LVV524372 MFR524372 MPN524372 MZJ524372 NJF524372 NTB524372 OCX524372 OMT524372 OWP524372 PGL524372 PQH524372 QAD524372 QJZ524372 QTV524372 RDR524372 RNN524372 RXJ524372 SHF524372 SRB524372 TAX524372 TKT524372 TUP524372 UEL524372 UOH524372 UYD524372 VHZ524372 VRV524372 WBR524372 WLN524372 WVJ524372 B589908 IX589908 ST589908 ACP589908 AML589908 AWH589908 BGD589908 BPZ589908 BZV589908 CJR589908 CTN589908 DDJ589908 DNF589908 DXB589908 EGX589908 EQT589908 FAP589908 FKL589908 FUH589908 GED589908 GNZ589908 GXV589908 HHR589908 HRN589908 IBJ589908 ILF589908 IVB589908 JEX589908 JOT589908 JYP589908 KIL589908 KSH589908 LCD589908 LLZ589908 LVV589908 MFR589908 MPN589908 MZJ589908 NJF589908 NTB589908 OCX589908 OMT589908 OWP589908 PGL589908 PQH589908 QAD589908 QJZ589908 QTV589908 RDR589908 RNN589908 RXJ589908 SHF589908 SRB589908 TAX589908 TKT589908 TUP589908 UEL589908 UOH589908 UYD589908 VHZ589908 VRV589908 WBR589908 WLN589908 WVJ589908 B655444 IX655444 ST655444 ACP655444 AML655444 AWH655444 BGD655444 BPZ655444 BZV655444 CJR655444 CTN655444 DDJ655444 DNF655444 DXB655444 EGX655444 EQT655444 FAP655444 FKL655444 FUH655444 GED655444 GNZ655444 GXV655444 HHR655444 HRN655444 IBJ655444 ILF655444 IVB655444 JEX655444 JOT655444 JYP655444 KIL655444 KSH655444 LCD655444 LLZ655444 LVV655444 MFR655444 MPN655444 MZJ655444 NJF655444 NTB655444 OCX655444 OMT655444 OWP655444 PGL655444 PQH655444 QAD655444 QJZ655444 QTV655444 RDR655444 RNN655444 RXJ655444 SHF655444 SRB655444 TAX655444 TKT655444 TUP655444 UEL655444 UOH655444 UYD655444 VHZ655444 VRV655444 WBR655444 WLN655444 WVJ655444 B720980 IX720980 ST720980 ACP720980 AML720980 AWH720980 BGD720980 BPZ720980 BZV720980 CJR720980 CTN720980 DDJ720980 DNF720980 DXB720980 EGX720980 EQT720980 FAP720980 FKL720980 FUH720980 GED720980 GNZ720980 GXV720980 HHR720980 HRN720980 IBJ720980 ILF720980 IVB720980 JEX720980 JOT720980 JYP720980 KIL720980 KSH720980 LCD720980 LLZ720980 LVV720980 MFR720980 MPN720980 MZJ720980 NJF720980 NTB720980 OCX720980 OMT720980 OWP720980 PGL720980 PQH720980 QAD720980 QJZ720980 QTV720980 RDR720980 RNN720980 RXJ720980 SHF720980 SRB720980 TAX720980 TKT720980 TUP720980 UEL720980 UOH720980 UYD720980 VHZ720980 VRV720980 WBR720980 WLN720980 WVJ720980 B786516 IX786516 ST786516 ACP786516 AML786516 AWH786516 BGD786516 BPZ786516 BZV786516 CJR786516 CTN786516 DDJ786516 DNF786516 DXB786516 EGX786516 EQT786516 FAP786516 FKL786516 FUH786516 GED786516 GNZ786516 GXV786516 HHR786516 HRN786516 IBJ786516 ILF786516 IVB786516 JEX786516 JOT786516 JYP786516 KIL786516 KSH786516 LCD786516 LLZ786516 LVV786516 MFR786516 MPN786516 MZJ786516 NJF786516 NTB786516 OCX786516 OMT786516 OWP786516 PGL786516 PQH786516 QAD786516 QJZ786516 QTV786516 RDR786516 RNN786516 RXJ786516 SHF786516 SRB786516 TAX786516 TKT786516 TUP786516 UEL786516 UOH786516 UYD786516 VHZ786516 VRV786516 WBR786516 WLN786516 WVJ786516 B852052 IX852052 ST852052 ACP852052 AML852052 AWH852052 BGD852052 BPZ852052 BZV852052 CJR852052 CTN852052 DDJ852052 DNF852052 DXB852052 EGX852052 EQT852052 FAP852052 FKL852052 FUH852052 GED852052 GNZ852052 GXV852052 HHR852052 HRN852052 IBJ852052 ILF852052 IVB852052 JEX852052 JOT852052 JYP852052 KIL852052 KSH852052 LCD852052 LLZ852052 LVV852052 MFR852052 MPN852052 MZJ852052 NJF852052 NTB852052 OCX852052 OMT852052 OWP852052 PGL852052 PQH852052 QAD852052 QJZ852052 QTV852052 RDR852052 RNN852052 RXJ852052 SHF852052 SRB852052 TAX852052 TKT852052 TUP852052 UEL852052 UOH852052 UYD852052 VHZ852052 VRV852052 WBR852052 WLN852052 WVJ852052 B917588 IX917588 ST917588 ACP917588 AML917588 AWH917588 BGD917588 BPZ917588 BZV917588 CJR917588 CTN917588 DDJ917588 DNF917588 DXB917588 EGX917588 EQT917588 FAP917588 FKL917588 FUH917588 GED917588 GNZ917588 GXV917588 HHR917588 HRN917588 IBJ917588 ILF917588 IVB917588 JEX917588 JOT917588 JYP917588 KIL917588 KSH917588 LCD917588 LLZ917588 LVV917588 MFR917588 MPN917588 MZJ917588 NJF917588 NTB917588 OCX917588 OMT917588 OWP917588 PGL917588 PQH917588 QAD917588 QJZ917588 QTV917588 RDR917588 RNN917588 RXJ917588 SHF917588 SRB917588 TAX917588 TKT917588 TUP917588 UEL917588 UOH917588 UYD917588 VHZ917588 VRV917588 WBR917588 WLN917588 WVJ917588 B983124 IX983124 ST983124 ACP983124 AML983124 AWH983124 BGD983124 BPZ983124 BZV983124 CJR983124 CTN983124 DDJ983124 DNF983124 DXB983124 EGX983124 EQT983124 FAP983124 FKL983124 FUH983124 GED983124 GNZ983124 GXV983124 HHR983124 HRN983124 IBJ983124 ILF983124 IVB983124 JEX983124 JOT983124 JYP983124 KIL983124 KSH983124 LCD983124 LLZ983124 LVV983124 MFR983124 MPN983124 MZJ983124 NJF983124 NTB983124 OCX983124 OMT983124 OWP983124 PGL983124 PQH983124 QAD983124 QJZ983124 QTV983124 RDR983124 RNN983124 RXJ983124 SHF983124 SRB983124 TAX983124 TKT983124 TUP983124 UEL983124 UOH983124 UYD983124 VHZ983124 VRV983124 WBR983124 WLN983124 WVJ983124 B143:B146 IX143:IX146 ST143:ST146 ACP143:ACP146 AML143:AML146 AWH143:AWH146 BGD143:BGD146 BPZ143:BPZ146 BZV143:BZV146 CJR143:CJR146 CTN143:CTN146 DDJ143:DDJ146 DNF143:DNF146 DXB143:DXB146 EGX143:EGX146 EQT143:EQT146 FAP143:FAP146 FKL143:FKL146 FUH143:FUH146 GED143:GED146 GNZ143:GNZ146 GXV143:GXV146 HHR143:HHR146 HRN143:HRN146 IBJ143:IBJ146 ILF143:ILF146 IVB143:IVB146 JEX143:JEX146 JOT143:JOT146 JYP143:JYP146 KIL143:KIL146 KSH143:KSH146 LCD143:LCD146 LLZ143:LLZ146 LVV143:LVV146 MFR143:MFR146 MPN143:MPN146 MZJ143:MZJ146 NJF143:NJF146 NTB143:NTB146 OCX143:OCX146 OMT143:OMT146 OWP143:OWP146 PGL143:PGL146 PQH143:PQH146 QAD143:QAD146 QJZ143:QJZ146 QTV143:QTV146 RDR143:RDR146 RNN143:RNN146 RXJ143:RXJ146 SHF143:SHF146 SRB143:SRB146 TAX143:TAX146 TKT143:TKT146 TUP143:TUP146 UEL143:UEL146 UOH143:UOH146 UYD143:UYD146 VHZ143:VHZ146 VRV143:VRV146 WBR143:WBR146 WLN143:WLN146 WVJ143:WVJ146 B65638:B65641 IX65638:IX65641 ST65638:ST65641 ACP65638:ACP65641 AML65638:AML65641 AWH65638:AWH65641 BGD65638:BGD65641 BPZ65638:BPZ65641 BZV65638:BZV65641 CJR65638:CJR65641 CTN65638:CTN65641 DDJ65638:DDJ65641 DNF65638:DNF65641 DXB65638:DXB65641 EGX65638:EGX65641 EQT65638:EQT65641 FAP65638:FAP65641 FKL65638:FKL65641 FUH65638:FUH65641 GED65638:GED65641 GNZ65638:GNZ65641 GXV65638:GXV65641 HHR65638:HHR65641 HRN65638:HRN65641 IBJ65638:IBJ65641 ILF65638:ILF65641 IVB65638:IVB65641 JEX65638:JEX65641 JOT65638:JOT65641 JYP65638:JYP65641 KIL65638:KIL65641 KSH65638:KSH65641 LCD65638:LCD65641 LLZ65638:LLZ65641 LVV65638:LVV65641 MFR65638:MFR65641 MPN65638:MPN65641 MZJ65638:MZJ65641 NJF65638:NJF65641 NTB65638:NTB65641 OCX65638:OCX65641 OMT65638:OMT65641 OWP65638:OWP65641 PGL65638:PGL65641 PQH65638:PQH65641 QAD65638:QAD65641 QJZ65638:QJZ65641 QTV65638:QTV65641 RDR65638:RDR65641 RNN65638:RNN65641 RXJ65638:RXJ65641 SHF65638:SHF65641 SRB65638:SRB65641 TAX65638:TAX65641 TKT65638:TKT65641 TUP65638:TUP65641 UEL65638:UEL65641 UOH65638:UOH65641 UYD65638:UYD65641 VHZ65638:VHZ65641 VRV65638:VRV65641 WBR65638:WBR65641 WLN65638:WLN65641 WVJ65638:WVJ65641 B131174:B131177 IX131174:IX131177 ST131174:ST131177 ACP131174:ACP131177 AML131174:AML131177 AWH131174:AWH131177 BGD131174:BGD131177 BPZ131174:BPZ131177 BZV131174:BZV131177 CJR131174:CJR131177 CTN131174:CTN131177 DDJ131174:DDJ131177 DNF131174:DNF131177 DXB131174:DXB131177 EGX131174:EGX131177 EQT131174:EQT131177 FAP131174:FAP131177 FKL131174:FKL131177 FUH131174:FUH131177 GED131174:GED131177 GNZ131174:GNZ131177 GXV131174:GXV131177 HHR131174:HHR131177 HRN131174:HRN131177 IBJ131174:IBJ131177 ILF131174:ILF131177 IVB131174:IVB131177 JEX131174:JEX131177 JOT131174:JOT131177 JYP131174:JYP131177 KIL131174:KIL131177 KSH131174:KSH131177 LCD131174:LCD131177 LLZ131174:LLZ131177 LVV131174:LVV131177 MFR131174:MFR131177 MPN131174:MPN131177 MZJ131174:MZJ131177 NJF131174:NJF131177 NTB131174:NTB131177 OCX131174:OCX131177 OMT131174:OMT131177 OWP131174:OWP131177 PGL131174:PGL131177 PQH131174:PQH131177 QAD131174:QAD131177 QJZ131174:QJZ131177 QTV131174:QTV131177 RDR131174:RDR131177 RNN131174:RNN131177 RXJ131174:RXJ131177 SHF131174:SHF131177 SRB131174:SRB131177 TAX131174:TAX131177 TKT131174:TKT131177 TUP131174:TUP131177 UEL131174:UEL131177 UOH131174:UOH131177 UYD131174:UYD131177 VHZ131174:VHZ131177 VRV131174:VRV131177 WBR131174:WBR131177 WLN131174:WLN131177 WVJ131174:WVJ131177 B196710:B196713 IX196710:IX196713 ST196710:ST196713 ACP196710:ACP196713 AML196710:AML196713 AWH196710:AWH196713 BGD196710:BGD196713 BPZ196710:BPZ196713 BZV196710:BZV196713 CJR196710:CJR196713 CTN196710:CTN196713 DDJ196710:DDJ196713 DNF196710:DNF196713 DXB196710:DXB196713 EGX196710:EGX196713 EQT196710:EQT196713 FAP196710:FAP196713 FKL196710:FKL196713 FUH196710:FUH196713 GED196710:GED196713 GNZ196710:GNZ196713 GXV196710:GXV196713 HHR196710:HHR196713 HRN196710:HRN196713 IBJ196710:IBJ196713 ILF196710:ILF196713 IVB196710:IVB196713 JEX196710:JEX196713 JOT196710:JOT196713 JYP196710:JYP196713 KIL196710:KIL196713 KSH196710:KSH196713 LCD196710:LCD196713 LLZ196710:LLZ196713 LVV196710:LVV196713 MFR196710:MFR196713 MPN196710:MPN196713 MZJ196710:MZJ196713 NJF196710:NJF196713 NTB196710:NTB196713 OCX196710:OCX196713 OMT196710:OMT196713 OWP196710:OWP196713 PGL196710:PGL196713 PQH196710:PQH196713 QAD196710:QAD196713 QJZ196710:QJZ196713 QTV196710:QTV196713 RDR196710:RDR196713 RNN196710:RNN196713 RXJ196710:RXJ196713 SHF196710:SHF196713 SRB196710:SRB196713 TAX196710:TAX196713 TKT196710:TKT196713 TUP196710:TUP196713 UEL196710:UEL196713 UOH196710:UOH196713 UYD196710:UYD196713 VHZ196710:VHZ196713 VRV196710:VRV196713 WBR196710:WBR196713 WLN196710:WLN196713 WVJ196710:WVJ196713 B262246:B262249 IX262246:IX262249 ST262246:ST262249 ACP262246:ACP262249 AML262246:AML262249 AWH262246:AWH262249 BGD262246:BGD262249 BPZ262246:BPZ262249 BZV262246:BZV262249 CJR262246:CJR262249 CTN262246:CTN262249 DDJ262246:DDJ262249 DNF262246:DNF262249 DXB262246:DXB262249 EGX262246:EGX262249 EQT262246:EQT262249 FAP262246:FAP262249 FKL262246:FKL262249 FUH262246:FUH262249 GED262246:GED262249 GNZ262246:GNZ262249 GXV262246:GXV262249 HHR262246:HHR262249 HRN262246:HRN262249 IBJ262246:IBJ262249 ILF262246:ILF262249 IVB262246:IVB262249 JEX262246:JEX262249 JOT262246:JOT262249 JYP262246:JYP262249 KIL262246:KIL262249 KSH262246:KSH262249 LCD262246:LCD262249 LLZ262246:LLZ262249 LVV262246:LVV262249 MFR262246:MFR262249 MPN262246:MPN262249 MZJ262246:MZJ262249 NJF262246:NJF262249 NTB262246:NTB262249 OCX262246:OCX262249 OMT262246:OMT262249 OWP262246:OWP262249 PGL262246:PGL262249 PQH262246:PQH262249 QAD262246:QAD262249 QJZ262246:QJZ262249 QTV262246:QTV262249 RDR262246:RDR262249 RNN262246:RNN262249 RXJ262246:RXJ262249 SHF262246:SHF262249 SRB262246:SRB262249 TAX262246:TAX262249 TKT262246:TKT262249 TUP262246:TUP262249 UEL262246:UEL262249 UOH262246:UOH262249 UYD262246:UYD262249 VHZ262246:VHZ262249 VRV262246:VRV262249 WBR262246:WBR262249 WLN262246:WLN262249 WVJ262246:WVJ262249 B327782:B327785 IX327782:IX327785 ST327782:ST327785 ACP327782:ACP327785 AML327782:AML327785 AWH327782:AWH327785 BGD327782:BGD327785 BPZ327782:BPZ327785 BZV327782:BZV327785 CJR327782:CJR327785 CTN327782:CTN327785 DDJ327782:DDJ327785 DNF327782:DNF327785 DXB327782:DXB327785 EGX327782:EGX327785 EQT327782:EQT327785 FAP327782:FAP327785 FKL327782:FKL327785 FUH327782:FUH327785 GED327782:GED327785 GNZ327782:GNZ327785 GXV327782:GXV327785 HHR327782:HHR327785 HRN327782:HRN327785 IBJ327782:IBJ327785 ILF327782:ILF327785 IVB327782:IVB327785 JEX327782:JEX327785 JOT327782:JOT327785 JYP327782:JYP327785 KIL327782:KIL327785 KSH327782:KSH327785 LCD327782:LCD327785 LLZ327782:LLZ327785 LVV327782:LVV327785 MFR327782:MFR327785 MPN327782:MPN327785 MZJ327782:MZJ327785 NJF327782:NJF327785 NTB327782:NTB327785 OCX327782:OCX327785 OMT327782:OMT327785 OWP327782:OWP327785 PGL327782:PGL327785 PQH327782:PQH327785 QAD327782:QAD327785 QJZ327782:QJZ327785 QTV327782:QTV327785 RDR327782:RDR327785 RNN327782:RNN327785 RXJ327782:RXJ327785 SHF327782:SHF327785 SRB327782:SRB327785 TAX327782:TAX327785 TKT327782:TKT327785 TUP327782:TUP327785 UEL327782:UEL327785 UOH327782:UOH327785 UYD327782:UYD327785 VHZ327782:VHZ327785 VRV327782:VRV327785 WBR327782:WBR327785 WLN327782:WLN327785 WVJ327782:WVJ327785 B393318:B393321 IX393318:IX393321 ST393318:ST393321 ACP393318:ACP393321 AML393318:AML393321 AWH393318:AWH393321 BGD393318:BGD393321 BPZ393318:BPZ393321 BZV393318:BZV393321 CJR393318:CJR393321 CTN393318:CTN393321 DDJ393318:DDJ393321 DNF393318:DNF393321 DXB393318:DXB393321 EGX393318:EGX393321 EQT393318:EQT393321 FAP393318:FAP393321 FKL393318:FKL393321 FUH393318:FUH393321 GED393318:GED393321 GNZ393318:GNZ393321 GXV393318:GXV393321 HHR393318:HHR393321 HRN393318:HRN393321 IBJ393318:IBJ393321 ILF393318:ILF393321 IVB393318:IVB393321 JEX393318:JEX393321 JOT393318:JOT393321 JYP393318:JYP393321 KIL393318:KIL393321 KSH393318:KSH393321 LCD393318:LCD393321 LLZ393318:LLZ393321 LVV393318:LVV393321 MFR393318:MFR393321 MPN393318:MPN393321 MZJ393318:MZJ393321 NJF393318:NJF393321 NTB393318:NTB393321 OCX393318:OCX393321 OMT393318:OMT393321 OWP393318:OWP393321 PGL393318:PGL393321 PQH393318:PQH393321 QAD393318:QAD393321 QJZ393318:QJZ393321 QTV393318:QTV393321 RDR393318:RDR393321 RNN393318:RNN393321 RXJ393318:RXJ393321 SHF393318:SHF393321 SRB393318:SRB393321 TAX393318:TAX393321 TKT393318:TKT393321 TUP393318:TUP393321 UEL393318:UEL393321 UOH393318:UOH393321 UYD393318:UYD393321 VHZ393318:VHZ393321 VRV393318:VRV393321 WBR393318:WBR393321 WLN393318:WLN393321 WVJ393318:WVJ393321 B458854:B458857 IX458854:IX458857 ST458854:ST458857 ACP458854:ACP458857 AML458854:AML458857 AWH458854:AWH458857 BGD458854:BGD458857 BPZ458854:BPZ458857 BZV458854:BZV458857 CJR458854:CJR458857 CTN458854:CTN458857 DDJ458854:DDJ458857 DNF458854:DNF458857 DXB458854:DXB458857 EGX458854:EGX458857 EQT458854:EQT458857 FAP458854:FAP458857 FKL458854:FKL458857 FUH458854:FUH458857 GED458854:GED458857 GNZ458854:GNZ458857 GXV458854:GXV458857 HHR458854:HHR458857 HRN458854:HRN458857 IBJ458854:IBJ458857 ILF458854:ILF458857 IVB458854:IVB458857 JEX458854:JEX458857 JOT458854:JOT458857 JYP458854:JYP458857 KIL458854:KIL458857 KSH458854:KSH458857 LCD458854:LCD458857 LLZ458854:LLZ458857 LVV458854:LVV458857 MFR458854:MFR458857 MPN458854:MPN458857 MZJ458854:MZJ458857 NJF458854:NJF458857 NTB458854:NTB458857 OCX458854:OCX458857 OMT458854:OMT458857 OWP458854:OWP458857 PGL458854:PGL458857 PQH458854:PQH458857 QAD458854:QAD458857 QJZ458854:QJZ458857 QTV458854:QTV458857 RDR458854:RDR458857 RNN458854:RNN458857 RXJ458854:RXJ458857 SHF458854:SHF458857 SRB458854:SRB458857 TAX458854:TAX458857 TKT458854:TKT458857 TUP458854:TUP458857 UEL458854:UEL458857 UOH458854:UOH458857 UYD458854:UYD458857 VHZ458854:VHZ458857 VRV458854:VRV458857 WBR458854:WBR458857 WLN458854:WLN458857 WVJ458854:WVJ458857 B524390:B524393 IX524390:IX524393 ST524390:ST524393 ACP524390:ACP524393 AML524390:AML524393 AWH524390:AWH524393 BGD524390:BGD524393 BPZ524390:BPZ524393 BZV524390:BZV524393 CJR524390:CJR524393 CTN524390:CTN524393 DDJ524390:DDJ524393 DNF524390:DNF524393 DXB524390:DXB524393 EGX524390:EGX524393 EQT524390:EQT524393 FAP524390:FAP524393 FKL524390:FKL524393 FUH524390:FUH524393 GED524390:GED524393 GNZ524390:GNZ524393 GXV524390:GXV524393 HHR524390:HHR524393 HRN524390:HRN524393 IBJ524390:IBJ524393 ILF524390:ILF524393 IVB524390:IVB524393 JEX524390:JEX524393 JOT524390:JOT524393 JYP524390:JYP524393 KIL524390:KIL524393 KSH524390:KSH524393 LCD524390:LCD524393 LLZ524390:LLZ524393 LVV524390:LVV524393 MFR524390:MFR524393 MPN524390:MPN524393 MZJ524390:MZJ524393 NJF524390:NJF524393 NTB524390:NTB524393 OCX524390:OCX524393 OMT524390:OMT524393 OWP524390:OWP524393 PGL524390:PGL524393 PQH524390:PQH524393 QAD524390:QAD524393 QJZ524390:QJZ524393 QTV524390:QTV524393 RDR524390:RDR524393 RNN524390:RNN524393 RXJ524390:RXJ524393 SHF524390:SHF524393 SRB524390:SRB524393 TAX524390:TAX524393 TKT524390:TKT524393 TUP524390:TUP524393 UEL524390:UEL524393 UOH524390:UOH524393 UYD524390:UYD524393 VHZ524390:VHZ524393 VRV524390:VRV524393 WBR524390:WBR524393 WLN524390:WLN524393 WVJ524390:WVJ524393 B589926:B589929 IX589926:IX589929 ST589926:ST589929 ACP589926:ACP589929 AML589926:AML589929 AWH589926:AWH589929 BGD589926:BGD589929 BPZ589926:BPZ589929 BZV589926:BZV589929 CJR589926:CJR589929 CTN589926:CTN589929 DDJ589926:DDJ589929 DNF589926:DNF589929 DXB589926:DXB589929 EGX589926:EGX589929 EQT589926:EQT589929 FAP589926:FAP589929 FKL589926:FKL589929 FUH589926:FUH589929 GED589926:GED589929 GNZ589926:GNZ589929 GXV589926:GXV589929 HHR589926:HHR589929 HRN589926:HRN589929 IBJ589926:IBJ589929 ILF589926:ILF589929 IVB589926:IVB589929 JEX589926:JEX589929 JOT589926:JOT589929 JYP589926:JYP589929 KIL589926:KIL589929 KSH589926:KSH589929 LCD589926:LCD589929 LLZ589926:LLZ589929 LVV589926:LVV589929 MFR589926:MFR589929 MPN589926:MPN589929 MZJ589926:MZJ589929 NJF589926:NJF589929 NTB589926:NTB589929 OCX589926:OCX589929 OMT589926:OMT589929 OWP589926:OWP589929 PGL589926:PGL589929 PQH589926:PQH589929 QAD589926:QAD589929 QJZ589926:QJZ589929 QTV589926:QTV589929 RDR589926:RDR589929 RNN589926:RNN589929 RXJ589926:RXJ589929 SHF589926:SHF589929 SRB589926:SRB589929 TAX589926:TAX589929 TKT589926:TKT589929 TUP589926:TUP589929 UEL589926:UEL589929 UOH589926:UOH589929 UYD589926:UYD589929 VHZ589926:VHZ589929 VRV589926:VRV589929 WBR589926:WBR589929 WLN589926:WLN589929 WVJ589926:WVJ589929 B655462:B655465 IX655462:IX655465 ST655462:ST655465 ACP655462:ACP655465 AML655462:AML655465 AWH655462:AWH655465 BGD655462:BGD655465 BPZ655462:BPZ655465 BZV655462:BZV655465 CJR655462:CJR655465 CTN655462:CTN655465 DDJ655462:DDJ655465 DNF655462:DNF655465 DXB655462:DXB655465 EGX655462:EGX655465 EQT655462:EQT655465 FAP655462:FAP655465 FKL655462:FKL655465 FUH655462:FUH655465 GED655462:GED655465 GNZ655462:GNZ655465 GXV655462:GXV655465 HHR655462:HHR655465 HRN655462:HRN655465 IBJ655462:IBJ655465 ILF655462:ILF655465 IVB655462:IVB655465 JEX655462:JEX655465 JOT655462:JOT655465 JYP655462:JYP655465 KIL655462:KIL655465 KSH655462:KSH655465 LCD655462:LCD655465 LLZ655462:LLZ655465 LVV655462:LVV655465 MFR655462:MFR655465 MPN655462:MPN655465 MZJ655462:MZJ655465 NJF655462:NJF655465 NTB655462:NTB655465 OCX655462:OCX655465 OMT655462:OMT655465 OWP655462:OWP655465 PGL655462:PGL655465 PQH655462:PQH655465 QAD655462:QAD655465 QJZ655462:QJZ655465 QTV655462:QTV655465 RDR655462:RDR655465 RNN655462:RNN655465 RXJ655462:RXJ655465 SHF655462:SHF655465 SRB655462:SRB655465 TAX655462:TAX655465 TKT655462:TKT655465 TUP655462:TUP655465 UEL655462:UEL655465 UOH655462:UOH655465 UYD655462:UYD655465 VHZ655462:VHZ655465 VRV655462:VRV655465 WBR655462:WBR655465 WLN655462:WLN655465 WVJ655462:WVJ655465 B720998:B721001 IX720998:IX721001 ST720998:ST721001 ACP720998:ACP721001 AML720998:AML721001 AWH720998:AWH721001 BGD720998:BGD721001 BPZ720998:BPZ721001 BZV720998:BZV721001 CJR720998:CJR721001 CTN720998:CTN721001 DDJ720998:DDJ721001 DNF720998:DNF721001 DXB720998:DXB721001 EGX720998:EGX721001 EQT720998:EQT721001 FAP720998:FAP721001 FKL720998:FKL721001 FUH720998:FUH721001 GED720998:GED721001 GNZ720998:GNZ721001 GXV720998:GXV721001 HHR720998:HHR721001 HRN720998:HRN721001 IBJ720998:IBJ721001 ILF720998:ILF721001 IVB720998:IVB721001 JEX720998:JEX721001 JOT720998:JOT721001 JYP720998:JYP721001 KIL720998:KIL721001 KSH720998:KSH721001 LCD720998:LCD721001 LLZ720998:LLZ721001 LVV720998:LVV721001 MFR720998:MFR721001 MPN720998:MPN721001 MZJ720998:MZJ721001 NJF720998:NJF721001 NTB720998:NTB721001 OCX720998:OCX721001 OMT720998:OMT721001 OWP720998:OWP721001 PGL720998:PGL721001 PQH720998:PQH721001 QAD720998:QAD721001 QJZ720998:QJZ721001 QTV720998:QTV721001 RDR720998:RDR721001 RNN720998:RNN721001 RXJ720998:RXJ721001 SHF720998:SHF721001 SRB720998:SRB721001 TAX720998:TAX721001 TKT720998:TKT721001 TUP720998:TUP721001 UEL720998:UEL721001 UOH720998:UOH721001 UYD720998:UYD721001 VHZ720998:VHZ721001 VRV720998:VRV721001 WBR720998:WBR721001 WLN720998:WLN721001 WVJ720998:WVJ721001 B786534:B786537 IX786534:IX786537 ST786534:ST786537 ACP786534:ACP786537 AML786534:AML786537 AWH786534:AWH786537 BGD786534:BGD786537 BPZ786534:BPZ786537 BZV786534:BZV786537 CJR786534:CJR786537 CTN786534:CTN786537 DDJ786534:DDJ786537 DNF786534:DNF786537 DXB786534:DXB786537 EGX786534:EGX786537 EQT786534:EQT786537 FAP786534:FAP786537 FKL786534:FKL786537 FUH786534:FUH786537 GED786534:GED786537 GNZ786534:GNZ786537 GXV786534:GXV786537 HHR786534:HHR786537 HRN786534:HRN786537 IBJ786534:IBJ786537 ILF786534:ILF786537 IVB786534:IVB786537 JEX786534:JEX786537 JOT786534:JOT786537 JYP786534:JYP786537 KIL786534:KIL786537 KSH786534:KSH786537 LCD786534:LCD786537 LLZ786534:LLZ786537 LVV786534:LVV786537 MFR786534:MFR786537 MPN786534:MPN786537 MZJ786534:MZJ786537 NJF786534:NJF786537 NTB786534:NTB786537 OCX786534:OCX786537 OMT786534:OMT786537 OWP786534:OWP786537 PGL786534:PGL786537 PQH786534:PQH786537 QAD786534:QAD786537 QJZ786534:QJZ786537 QTV786534:QTV786537 RDR786534:RDR786537 RNN786534:RNN786537 RXJ786534:RXJ786537 SHF786534:SHF786537 SRB786534:SRB786537 TAX786534:TAX786537 TKT786534:TKT786537 TUP786534:TUP786537 UEL786534:UEL786537 UOH786534:UOH786537 UYD786534:UYD786537 VHZ786534:VHZ786537 VRV786534:VRV786537 WBR786534:WBR786537 WLN786534:WLN786537 WVJ786534:WVJ786537 B852070:B852073 IX852070:IX852073 ST852070:ST852073 ACP852070:ACP852073 AML852070:AML852073 AWH852070:AWH852073 BGD852070:BGD852073 BPZ852070:BPZ852073 BZV852070:BZV852073 CJR852070:CJR852073 CTN852070:CTN852073 DDJ852070:DDJ852073 DNF852070:DNF852073 DXB852070:DXB852073 EGX852070:EGX852073 EQT852070:EQT852073 FAP852070:FAP852073 FKL852070:FKL852073 FUH852070:FUH852073 GED852070:GED852073 GNZ852070:GNZ852073 GXV852070:GXV852073 HHR852070:HHR852073 HRN852070:HRN852073 IBJ852070:IBJ852073 ILF852070:ILF852073 IVB852070:IVB852073 JEX852070:JEX852073 JOT852070:JOT852073 JYP852070:JYP852073 KIL852070:KIL852073 KSH852070:KSH852073 LCD852070:LCD852073 LLZ852070:LLZ852073 LVV852070:LVV852073 MFR852070:MFR852073 MPN852070:MPN852073 MZJ852070:MZJ852073 NJF852070:NJF852073 NTB852070:NTB852073 OCX852070:OCX852073 OMT852070:OMT852073 OWP852070:OWP852073 PGL852070:PGL852073 PQH852070:PQH852073 QAD852070:QAD852073 QJZ852070:QJZ852073 QTV852070:QTV852073 RDR852070:RDR852073 RNN852070:RNN852073 RXJ852070:RXJ852073 SHF852070:SHF852073 SRB852070:SRB852073 TAX852070:TAX852073 TKT852070:TKT852073 TUP852070:TUP852073 UEL852070:UEL852073 UOH852070:UOH852073 UYD852070:UYD852073 VHZ852070:VHZ852073 VRV852070:VRV852073 WBR852070:WBR852073 WLN852070:WLN852073 WVJ852070:WVJ852073 B917606:B917609 IX917606:IX917609 ST917606:ST917609 ACP917606:ACP917609 AML917606:AML917609 AWH917606:AWH917609 BGD917606:BGD917609 BPZ917606:BPZ917609 BZV917606:BZV917609 CJR917606:CJR917609 CTN917606:CTN917609 DDJ917606:DDJ917609 DNF917606:DNF917609 DXB917606:DXB917609 EGX917606:EGX917609 EQT917606:EQT917609 FAP917606:FAP917609 FKL917606:FKL917609 FUH917606:FUH917609 GED917606:GED917609 GNZ917606:GNZ917609 GXV917606:GXV917609 HHR917606:HHR917609 HRN917606:HRN917609 IBJ917606:IBJ917609 ILF917606:ILF917609 IVB917606:IVB917609 JEX917606:JEX917609 JOT917606:JOT917609 JYP917606:JYP917609 KIL917606:KIL917609 KSH917606:KSH917609 LCD917606:LCD917609 LLZ917606:LLZ917609 LVV917606:LVV917609 MFR917606:MFR917609 MPN917606:MPN917609 MZJ917606:MZJ917609 NJF917606:NJF917609 NTB917606:NTB917609 OCX917606:OCX917609 OMT917606:OMT917609 OWP917606:OWP917609 PGL917606:PGL917609 PQH917606:PQH917609 QAD917606:QAD917609 QJZ917606:QJZ917609 QTV917606:QTV917609 RDR917606:RDR917609 RNN917606:RNN917609 RXJ917606:RXJ917609 SHF917606:SHF917609 SRB917606:SRB917609 TAX917606:TAX917609 TKT917606:TKT917609 TUP917606:TUP917609 UEL917606:UEL917609 UOH917606:UOH917609 UYD917606:UYD917609 VHZ917606:VHZ917609 VRV917606:VRV917609 WBR917606:WBR917609 WLN917606:WLN917609 WVJ917606:WVJ917609 B983142:B983145 IX983142:IX983145 ST983142:ST983145 ACP983142:ACP983145 AML983142:AML983145 AWH983142:AWH983145 BGD983142:BGD983145 BPZ983142:BPZ983145 BZV983142:BZV983145 CJR983142:CJR983145 CTN983142:CTN983145 DDJ983142:DDJ983145 DNF983142:DNF983145 DXB983142:DXB983145 EGX983142:EGX983145 EQT983142:EQT983145 FAP983142:FAP983145 FKL983142:FKL983145 FUH983142:FUH983145 GED983142:GED983145 GNZ983142:GNZ983145 GXV983142:GXV983145 HHR983142:HHR983145 HRN983142:HRN983145 IBJ983142:IBJ983145 ILF983142:ILF983145 IVB983142:IVB983145 JEX983142:JEX983145 JOT983142:JOT983145 JYP983142:JYP983145 KIL983142:KIL983145 KSH983142:KSH983145 LCD983142:LCD983145 LLZ983142:LLZ983145 LVV983142:LVV983145 MFR983142:MFR983145 MPN983142:MPN983145 MZJ983142:MZJ983145 NJF983142:NJF983145 NTB983142:NTB983145 OCX983142:OCX983145 OMT983142:OMT983145 OWP983142:OWP983145 PGL983142:PGL983145 PQH983142:PQH983145 QAD983142:QAD983145 QJZ983142:QJZ983145 QTV983142:QTV983145 RDR983142:RDR983145 RNN983142:RNN983145 RXJ983142:RXJ983145 SHF983142:SHF983145 SRB983142:SRB983145 TAX983142:TAX983145 TKT983142:TKT983145 TUP983142:TUP983145 UEL983142:UEL983145 UOH983142:UOH983145 UYD983142:UYD983145 VHZ983142:VHZ983145 VRV983142:VRV983145 WBR983142:WBR983145 WLN983142:WLN983145 WVJ983142:WVJ983145 B160:B161 IX160:IX161 ST160:ST161 ACP160:ACP161 AML160:AML161 AWH160:AWH161 BGD160:BGD161 BPZ160:BPZ161 BZV160:BZV161 CJR160:CJR161 CTN160:CTN161 DDJ160:DDJ161 DNF160:DNF161 DXB160:DXB161 EGX160:EGX161 EQT160:EQT161 FAP160:FAP161 FKL160:FKL161 FUH160:FUH161 GED160:GED161 GNZ160:GNZ161 GXV160:GXV161 HHR160:HHR161 HRN160:HRN161 IBJ160:IBJ161 ILF160:ILF161 IVB160:IVB161 JEX160:JEX161 JOT160:JOT161 JYP160:JYP161 KIL160:KIL161 KSH160:KSH161 LCD160:LCD161 LLZ160:LLZ161 LVV160:LVV161 MFR160:MFR161 MPN160:MPN161 MZJ160:MZJ161 NJF160:NJF161 NTB160:NTB161 OCX160:OCX161 OMT160:OMT161 OWP160:OWP161 PGL160:PGL161 PQH160:PQH161 QAD160:QAD161 QJZ160:QJZ161 QTV160:QTV161 RDR160:RDR161 RNN160:RNN161 RXJ160:RXJ161 SHF160:SHF161 SRB160:SRB161 TAX160:TAX161 TKT160:TKT161 TUP160:TUP161 UEL160:UEL161 UOH160:UOH161 UYD160:UYD161 VHZ160:VHZ161 VRV160:VRV161 WBR160:WBR161 WLN160:WLN161 WVJ160:WVJ161 B65655:B65656 IX65655:IX65656 ST65655:ST65656 ACP65655:ACP65656 AML65655:AML65656 AWH65655:AWH65656 BGD65655:BGD65656 BPZ65655:BPZ65656 BZV65655:BZV65656 CJR65655:CJR65656 CTN65655:CTN65656 DDJ65655:DDJ65656 DNF65655:DNF65656 DXB65655:DXB65656 EGX65655:EGX65656 EQT65655:EQT65656 FAP65655:FAP65656 FKL65655:FKL65656 FUH65655:FUH65656 GED65655:GED65656 GNZ65655:GNZ65656 GXV65655:GXV65656 HHR65655:HHR65656 HRN65655:HRN65656 IBJ65655:IBJ65656 ILF65655:ILF65656 IVB65655:IVB65656 JEX65655:JEX65656 JOT65655:JOT65656 JYP65655:JYP65656 KIL65655:KIL65656 KSH65655:KSH65656 LCD65655:LCD65656 LLZ65655:LLZ65656 LVV65655:LVV65656 MFR65655:MFR65656 MPN65655:MPN65656 MZJ65655:MZJ65656 NJF65655:NJF65656 NTB65655:NTB65656 OCX65655:OCX65656 OMT65655:OMT65656 OWP65655:OWP65656 PGL65655:PGL65656 PQH65655:PQH65656 QAD65655:QAD65656 QJZ65655:QJZ65656 QTV65655:QTV65656 RDR65655:RDR65656 RNN65655:RNN65656 RXJ65655:RXJ65656 SHF65655:SHF65656 SRB65655:SRB65656 TAX65655:TAX65656 TKT65655:TKT65656 TUP65655:TUP65656 UEL65655:UEL65656 UOH65655:UOH65656 UYD65655:UYD65656 VHZ65655:VHZ65656 VRV65655:VRV65656 WBR65655:WBR65656 WLN65655:WLN65656 WVJ65655:WVJ65656 B131191:B131192 IX131191:IX131192 ST131191:ST131192 ACP131191:ACP131192 AML131191:AML131192 AWH131191:AWH131192 BGD131191:BGD131192 BPZ131191:BPZ131192 BZV131191:BZV131192 CJR131191:CJR131192 CTN131191:CTN131192 DDJ131191:DDJ131192 DNF131191:DNF131192 DXB131191:DXB131192 EGX131191:EGX131192 EQT131191:EQT131192 FAP131191:FAP131192 FKL131191:FKL131192 FUH131191:FUH131192 GED131191:GED131192 GNZ131191:GNZ131192 GXV131191:GXV131192 HHR131191:HHR131192 HRN131191:HRN131192 IBJ131191:IBJ131192 ILF131191:ILF131192 IVB131191:IVB131192 JEX131191:JEX131192 JOT131191:JOT131192 JYP131191:JYP131192 KIL131191:KIL131192 KSH131191:KSH131192 LCD131191:LCD131192 LLZ131191:LLZ131192 LVV131191:LVV131192 MFR131191:MFR131192 MPN131191:MPN131192 MZJ131191:MZJ131192 NJF131191:NJF131192 NTB131191:NTB131192 OCX131191:OCX131192 OMT131191:OMT131192 OWP131191:OWP131192 PGL131191:PGL131192 PQH131191:PQH131192 QAD131191:QAD131192 QJZ131191:QJZ131192 QTV131191:QTV131192 RDR131191:RDR131192 RNN131191:RNN131192 RXJ131191:RXJ131192 SHF131191:SHF131192 SRB131191:SRB131192 TAX131191:TAX131192 TKT131191:TKT131192 TUP131191:TUP131192 UEL131191:UEL131192 UOH131191:UOH131192 UYD131191:UYD131192 VHZ131191:VHZ131192 VRV131191:VRV131192 WBR131191:WBR131192 WLN131191:WLN131192 WVJ131191:WVJ131192 B196727:B196728 IX196727:IX196728 ST196727:ST196728 ACP196727:ACP196728 AML196727:AML196728 AWH196727:AWH196728 BGD196727:BGD196728 BPZ196727:BPZ196728 BZV196727:BZV196728 CJR196727:CJR196728 CTN196727:CTN196728 DDJ196727:DDJ196728 DNF196727:DNF196728 DXB196727:DXB196728 EGX196727:EGX196728 EQT196727:EQT196728 FAP196727:FAP196728 FKL196727:FKL196728 FUH196727:FUH196728 GED196727:GED196728 GNZ196727:GNZ196728 GXV196727:GXV196728 HHR196727:HHR196728 HRN196727:HRN196728 IBJ196727:IBJ196728 ILF196727:ILF196728 IVB196727:IVB196728 JEX196727:JEX196728 JOT196727:JOT196728 JYP196727:JYP196728 KIL196727:KIL196728 KSH196727:KSH196728 LCD196727:LCD196728 LLZ196727:LLZ196728 LVV196727:LVV196728 MFR196727:MFR196728 MPN196727:MPN196728 MZJ196727:MZJ196728 NJF196727:NJF196728 NTB196727:NTB196728 OCX196727:OCX196728 OMT196727:OMT196728 OWP196727:OWP196728 PGL196727:PGL196728 PQH196727:PQH196728 QAD196727:QAD196728 QJZ196727:QJZ196728 QTV196727:QTV196728 RDR196727:RDR196728 RNN196727:RNN196728 RXJ196727:RXJ196728 SHF196727:SHF196728 SRB196727:SRB196728 TAX196727:TAX196728 TKT196727:TKT196728 TUP196727:TUP196728 UEL196727:UEL196728 UOH196727:UOH196728 UYD196727:UYD196728 VHZ196727:VHZ196728 VRV196727:VRV196728 WBR196727:WBR196728 WLN196727:WLN196728 WVJ196727:WVJ196728 B262263:B262264 IX262263:IX262264 ST262263:ST262264 ACP262263:ACP262264 AML262263:AML262264 AWH262263:AWH262264 BGD262263:BGD262264 BPZ262263:BPZ262264 BZV262263:BZV262264 CJR262263:CJR262264 CTN262263:CTN262264 DDJ262263:DDJ262264 DNF262263:DNF262264 DXB262263:DXB262264 EGX262263:EGX262264 EQT262263:EQT262264 FAP262263:FAP262264 FKL262263:FKL262264 FUH262263:FUH262264 GED262263:GED262264 GNZ262263:GNZ262264 GXV262263:GXV262264 HHR262263:HHR262264 HRN262263:HRN262264 IBJ262263:IBJ262264 ILF262263:ILF262264 IVB262263:IVB262264 JEX262263:JEX262264 JOT262263:JOT262264 JYP262263:JYP262264 KIL262263:KIL262264 KSH262263:KSH262264 LCD262263:LCD262264 LLZ262263:LLZ262264 LVV262263:LVV262264 MFR262263:MFR262264 MPN262263:MPN262264 MZJ262263:MZJ262264 NJF262263:NJF262264 NTB262263:NTB262264 OCX262263:OCX262264 OMT262263:OMT262264 OWP262263:OWP262264 PGL262263:PGL262264 PQH262263:PQH262264 QAD262263:QAD262264 QJZ262263:QJZ262264 QTV262263:QTV262264 RDR262263:RDR262264 RNN262263:RNN262264 RXJ262263:RXJ262264 SHF262263:SHF262264 SRB262263:SRB262264 TAX262263:TAX262264 TKT262263:TKT262264 TUP262263:TUP262264 UEL262263:UEL262264 UOH262263:UOH262264 UYD262263:UYD262264 VHZ262263:VHZ262264 VRV262263:VRV262264 WBR262263:WBR262264 WLN262263:WLN262264 WVJ262263:WVJ262264 B327799:B327800 IX327799:IX327800 ST327799:ST327800 ACP327799:ACP327800 AML327799:AML327800 AWH327799:AWH327800 BGD327799:BGD327800 BPZ327799:BPZ327800 BZV327799:BZV327800 CJR327799:CJR327800 CTN327799:CTN327800 DDJ327799:DDJ327800 DNF327799:DNF327800 DXB327799:DXB327800 EGX327799:EGX327800 EQT327799:EQT327800 FAP327799:FAP327800 FKL327799:FKL327800 FUH327799:FUH327800 GED327799:GED327800 GNZ327799:GNZ327800 GXV327799:GXV327800 HHR327799:HHR327800 HRN327799:HRN327800 IBJ327799:IBJ327800 ILF327799:ILF327800 IVB327799:IVB327800 JEX327799:JEX327800 JOT327799:JOT327800 JYP327799:JYP327800 KIL327799:KIL327800 KSH327799:KSH327800 LCD327799:LCD327800 LLZ327799:LLZ327800 LVV327799:LVV327800 MFR327799:MFR327800 MPN327799:MPN327800 MZJ327799:MZJ327800 NJF327799:NJF327800 NTB327799:NTB327800 OCX327799:OCX327800 OMT327799:OMT327800 OWP327799:OWP327800 PGL327799:PGL327800 PQH327799:PQH327800 QAD327799:QAD327800 QJZ327799:QJZ327800 QTV327799:QTV327800 RDR327799:RDR327800 RNN327799:RNN327800 RXJ327799:RXJ327800 SHF327799:SHF327800 SRB327799:SRB327800 TAX327799:TAX327800 TKT327799:TKT327800 TUP327799:TUP327800 UEL327799:UEL327800 UOH327799:UOH327800 UYD327799:UYD327800 VHZ327799:VHZ327800 VRV327799:VRV327800 WBR327799:WBR327800 WLN327799:WLN327800 WVJ327799:WVJ327800 B393335:B393336 IX393335:IX393336 ST393335:ST393336 ACP393335:ACP393336 AML393335:AML393336 AWH393335:AWH393336 BGD393335:BGD393336 BPZ393335:BPZ393336 BZV393335:BZV393336 CJR393335:CJR393336 CTN393335:CTN393336 DDJ393335:DDJ393336 DNF393335:DNF393336 DXB393335:DXB393336 EGX393335:EGX393336 EQT393335:EQT393336 FAP393335:FAP393336 FKL393335:FKL393336 FUH393335:FUH393336 GED393335:GED393336 GNZ393335:GNZ393336 GXV393335:GXV393336 HHR393335:HHR393336 HRN393335:HRN393336 IBJ393335:IBJ393336 ILF393335:ILF393336 IVB393335:IVB393336 JEX393335:JEX393336 JOT393335:JOT393336 JYP393335:JYP393336 KIL393335:KIL393336 KSH393335:KSH393336 LCD393335:LCD393336 LLZ393335:LLZ393336 LVV393335:LVV393336 MFR393335:MFR393336 MPN393335:MPN393336 MZJ393335:MZJ393336 NJF393335:NJF393336 NTB393335:NTB393336 OCX393335:OCX393336 OMT393335:OMT393336 OWP393335:OWP393336 PGL393335:PGL393336 PQH393335:PQH393336 QAD393335:QAD393336 QJZ393335:QJZ393336 QTV393335:QTV393336 RDR393335:RDR393336 RNN393335:RNN393336 RXJ393335:RXJ393336 SHF393335:SHF393336 SRB393335:SRB393336 TAX393335:TAX393336 TKT393335:TKT393336 TUP393335:TUP393336 UEL393335:UEL393336 UOH393335:UOH393336 UYD393335:UYD393336 VHZ393335:VHZ393336 VRV393335:VRV393336 WBR393335:WBR393336 WLN393335:WLN393336 WVJ393335:WVJ393336 B458871:B458872 IX458871:IX458872 ST458871:ST458872 ACP458871:ACP458872 AML458871:AML458872 AWH458871:AWH458872 BGD458871:BGD458872 BPZ458871:BPZ458872 BZV458871:BZV458872 CJR458871:CJR458872 CTN458871:CTN458872 DDJ458871:DDJ458872 DNF458871:DNF458872 DXB458871:DXB458872 EGX458871:EGX458872 EQT458871:EQT458872 FAP458871:FAP458872 FKL458871:FKL458872 FUH458871:FUH458872 GED458871:GED458872 GNZ458871:GNZ458872 GXV458871:GXV458872 HHR458871:HHR458872 HRN458871:HRN458872 IBJ458871:IBJ458872 ILF458871:ILF458872 IVB458871:IVB458872 JEX458871:JEX458872 JOT458871:JOT458872 JYP458871:JYP458872 KIL458871:KIL458872 KSH458871:KSH458872 LCD458871:LCD458872 LLZ458871:LLZ458872 LVV458871:LVV458872 MFR458871:MFR458872 MPN458871:MPN458872 MZJ458871:MZJ458872 NJF458871:NJF458872 NTB458871:NTB458872 OCX458871:OCX458872 OMT458871:OMT458872 OWP458871:OWP458872 PGL458871:PGL458872 PQH458871:PQH458872 QAD458871:QAD458872 QJZ458871:QJZ458872 QTV458871:QTV458872 RDR458871:RDR458872 RNN458871:RNN458872 RXJ458871:RXJ458872 SHF458871:SHF458872 SRB458871:SRB458872 TAX458871:TAX458872 TKT458871:TKT458872 TUP458871:TUP458872 UEL458871:UEL458872 UOH458871:UOH458872 UYD458871:UYD458872 VHZ458871:VHZ458872 VRV458871:VRV458872 WBR458871:WBR458872 WLN458871:WLN458872 WVJ458871:WVJ458872 B524407:B524408 IX524407:IX524408 ST524407:ST524408 ACP524407:ACP524408 AML524407:AML524408 AWH524407:AWH524408 BGD524407:BGD524408 BPZ524407:BPZ524408 BZV524407:BZV524408 CJR524407:CJR524408 CTN524407:CTN524408 DDJ524407:DDJ524408 DNF524407:DNF524408 DXB524407:DXB524408 EGX524407:EGX524408 EQT524407:EQT524408 FAP524407:FAP524408 FKL524407:FKL524408 FUH524407:FUH524408 GED524407:GED524408 GNZ524407:GNZ524408 GXV524407:GXV524408 HHR524407:HHR524408 HRN524407:HRN524408 IBJ524407:IBJ524408 ILF524407:ILF524408 IVB524407:IVB524408 JEX524407:JEX524408 JOT524407:JOT524408 JYP524407:JYP524408 KIL524407:KIL524408 KSH524407:KSH524408 LCD524407:LCD524408 LLZ524407:LLZ524408 LVV524407:LVV524408 MFR524407:MFR524408 MPN524407:MPN524408 MZJ524407:MZJ524408 NJF524407:NJF524408 NTB524407:NTB524408 OCX524407:OCX524408 OMT524407:OMT524408 OWP524407:OWP524408 PGL524407:PGL524408 PQH524407:PQH524408 QAD524407:QAD524408 QJZ524407:QJZ524408 QTV524407:QTV524408 RDR524407:RDR524408 RNN524407:RNN524408 RXJ524407:RXJ524408 SHF524407:SHF524408 SRB524407:SRB524408 TAX524407:TAX524408 TKT524407:TKT524408 TUP524407:TUP524408 UEL524407:UEL524408 UOH524407:UOH524408 UYD524407:UYD524408 VHZ524407:VHZ524408 VRV524407:VRV524408 WBR524407:WBR524408 WLN524407:WLN524408 WVJ524407:WVJ524408 B589943:B589944 IX589943:IX589944 ST589943:ST589944 ACP589943:ACP589944 AML589943:AML589944 AWH589943:AWH589944 BGD589943:BGD589944 BPZ589943:BPZ589944 BZV589943:BZV589944 CJR589943:CJR589944 CTN589943:CTN589944 DDJ589943:DDJ589944 DNF589943:DNF589944 DXB589943:DXB589944 EGX589943:EGX589944 EQT589943:EQT589944 FAP589943:FAP589944 FKL589943:FKL589944 FUH589943:FUH589944 GED589943:GED589944 GNZ589943:GNZ589944 GXV589943:GXV589944 HHR589943:HHR589944 HRN589943:HRN589944 IBJ589943:IBJ589944 ILF589943:ILF589944 IVB589943:IVB589944 JEX589943:JEX589944 JOT589943:JOT589944 JYP589943:JYP589944 KIL589943:KIL589944 KSH589943:KSH589944 LCD589943:LCD589944 LLZ589943:LLZ589944 LVV589943:LVV589944 MFR589943:MFR589944 MPN589943:MPN589944 MZJ589943:MZJ589944 NJF589943:NJF589944 NTB589943:NTB589944 OCX589943:OCX589944 OMT589943:OMT589944 OWP589943:OWP589944 PGL589943:PGL589944 PQH589943:PQH589944 QAD589943:QAD589944 QJZ589943:QJZ589944 QTV589943:QTV589944 RDR589943:RDR589944 RNN589943:RNN589944 RXJ589943:RXJ589944 SHF589943:SHF589944 SRB589943:SRB589944 TAX589943:TAX589944 TKT589943:TKT589944 TUP589943:TUP589944 UEL589943:UEL589944 UOH589943:UOH589944 UYD589943:UYD589944 VHZ589943:VHZ589944 VRV589943:VRV589944 WBR589943:WBR589944 WLN589943:WLN589944 WVJ589943:WVJ589944 B655479:B655480 IX655479:IX655480 ST655479:ST655480 ACP655479:ACP655480 AML655479:AML655480 AWH655479:AWH655480 BGD655479:BGD655480 BPZ655479:BPZ655480 BZV655479:BZV655480 CJR655479:CJR655480 CTN655479:CTN655480 DDJ655479:DDJ655480 DNF655479:DNF655480 DXB655479:DXB655480 EGX655479:EGX655480 EQT655479:EQT655480 FAP655479:FAP655480 FKL655479:FKL655480 FUH655479:FUH655480 GED655479:GED655480 GNZ655479:GNZ655480 GXV655479:GXV655480 HHR655479:HHR655480 HRN655479:HRN655480 IBJ655479:IBJ655480 ILF655479:ILF655480 IVB655479:IVB655480 JEX655479:JEX655480 JOT655479:JOT655480 JYP655479:JYP655480 KIL655479:KIL655480 KSH655479:KSH655480 LCD655479:LCD655480 LLZ655479:LLZ655480 LVV655479:LVV655480 MFR655479:MFR655480 MPN655479:MPN655480 MZJ655479:MZJ655480 NJF655479:NJF655480 NTB655479:NTB655480 OCX655479:OCX655480 OMT655479:OMT655480 OWP655479:OWP655480 PGL655479:PGL655480 PQH655479:PQH655480 QAD655479:QAD655480 QJZ655479:QJZ655480 QTV655479:QTV655480 RDR655479:RDR655480 RNN655479:RNN655480 RXJ655479:RXJ655480 SHF655479:SHF655480 SRB655479:SRB655480 TAX655479:TAX655480 TKT655479:TKT655480 TUP655479:TUP655480 UEL655479:UEL655480 UOH655479:UOH655480 UYD655479:UYD655480 VHZ655479:VHZ655480 VRV655479:VRV655480 WBR655479:WBR655480 WLN655479:WLN655480 WVJ655479:WVJ655480 B721015:B721016 IX721015:IX721016 ST721015:ST721016 ACP721015:ACP721016 AML721015:AML721016 AWH721015:AWH721016 BGD721015:BGD721016 BPZ721015:BPZ721016 BZV721015:BZV721016 CJR721015:CJR721016 CTN721015:CTN721016 DDJ721015:DDJ721016 DNF721015:DNF721016 DXB721015:DXB721016 EGX721015:EGX721016 EQT721015:EQT721016 FAP721015:FAP721016 FKL721015:FKL721016 FUH721015:FUH721016 GED721015:GED721016 GNZ721015:GNZ721016 GXV721015:GXV721016 HHR721015:HHR721016 HRN721015:HRN721016 IBJ721015:IBJ721016 ILF721015:ILF721016 IVB721015:IVB721016 JEX721015:JEX721016 JOT721015:JOT721016 JYP721015:JYP721016 KIL721015:KIL721016 KSH721015:KSH721016 LCD721015:LCD721016 LLZ721015:LLZ721016 LVV721015:LVV721016 MFR721015:MFR721016 MPN721015:MPN721016 MZJ721015:MZJ721016 NJF721015:NJF721016 NTB721015:NTB721016 OCX721015:OCX721016 OMT721015:OMT721016 OWP721015:OWP721016 PGL721015:PGL721016 PQH721015:PQH721016 QAD721015:QAD721016 QJZ721015:QJZ721016 QTV721015:QTV721016 RDR721015:RDR721016 RNN721015:RNN721016 RXJ721015:RXJ721016 SHF721015:SHF721016 SRB721015:SRB721016 TAX721015:TAX721016 TKT721015:TKT721016 TUP721015:TUP721016 UEL721015:UEL721016 UOH721015:UOH721016 UYD721015:UYD721016 VHZ721015:VHZ721016 VRV721015:VRV721016 WBR721015:WBR721016 WLN721015:WLN721016 WVJ721015:WVJ721016 B786551:B786552 IX786551:IX786552 ST786551:ST786552 ACP786551:ACP786552 AML786551:AML786552 AWH786551:AWH786552 BGD786551:BGD786552 BPZ786551:BPZ786552 BZV786551:BZV786552 CJR786551:CJR786552 CTN786551:CTN786552 DDJ786551:DDJ786552 DNF786551:DNF786552 DXB786551:DXB786552 EGX786551:EGX786552 EQT786551:EQT786552 FAP786551:FAP786552 FKL786551:FKL786552 FUH786551:FUH786552 GED786551:GED786552 GNZ786551:GNZ786552 GXV786551:GXV786552 HHR786551:HHR786552 HRN786551:HRN786552 IBJ786551:IBJ786552 ILF786551:ILF786552 IVB786551:IVB786552 JEX786551:JEX786552 JOT786551:JOT786552 JYP786551:JYP786552 KIL786551:KIL786552 KSH786551:KSH786552 LCD786551:LCD786552 LLZ786551:LLZ786552 LVV786551:LVV786552 MFR786551:MFR786552 MPN786551:MPN786552 MZJ786551:MZJ786552 NJF786551:NJF786552 NTB786551:NTB786552 OCX786551:OCX786552 OMT786551:OMT786552 OWP786551:OWP786552 PGL786551:PGL786552 PQH786551:PQH786552 QAD786551:QAD786552 QJZ786551:QJZ786552 QTV786551:QTV786552 RDR786551:RDR786552 RNN786551:RNN786552 RXJ786551:RXJ786552 SHF786551:SHF786552 SRB786551:SRB786552 TAX786551:TAX786552 TKT786551:TKT786552 TUP786551:TUP786552 UEL786551:UEL786552 UOH786551:UOH786552 UYD786551:UYD786552 VHZ786551:VHZ786552 VRV786551:VRV786552 WBR786551:WBR786552 WLN786551:WLN786552 WVJ786551:WVJ786552 B852087:B852088 IX852087:IX852088 ST852087:ST852088 ACP852087:ACP852088 AML852087:AML852088 AWH852087:AWH852088 BGD852087:BGD852088 BPZ852087:BPZ852088 BZV852087:BZV852088 CJR852087:CJR852088 CTN852087:CTN852088 DDJ852087:DDJ852088 DNF852087:DNF852088 DXB852087:DXB852088 EGX852087:EGX852088 EQT852087:EQT852088 FAP852087:FAP852088 FKL852087:FKL852088 FUH852087:FUH852088 GED852087:GED852088 GNZ852087:GNZ852088 GXV852087:GXV852088 HHR852087:HHR852088 HRN852087:HRN852088 IBJ852087:IBJ852088 ILF852087:ILF852088 IVB852087:IVB852088 JEX852087:JEX852088 JOT852087:JOT852088 JYP852087:JYP852088 KIL852087:KIL852088 KSH852087:KSH852088 LCD852087:LCD852088 LLZ852087:LLZ852088 LVV852087:LVV852088 MFR852087:MFR852088 MPN852087:MPN852088 MZJ852087:MZJ852088 NJF852087:NJF852088 NTB852087:NTB852088 OCX852087:OCX852088 OMT852087:OMT852088 OWP852087:OWP852088 PGL852087:PGL852088 PQH852087:PQH852088 QAD852087:QAD852088 QJZ852087:QJZ852088 QTV852087:QTV852088 RDR852087:RDR852088 RNN852087:RNN852088 RXJ852087:RXJ852088 SHF852087:SHF852088 SRB852087:SRB852088 TAX852087:TAX852088 TKT852087:TKT852088 TUP852087:TUP852088 UEL852087:UEL852088 UOH852087:UOH852088 UYD852087:UYD852088 VHZ852087:VHZ852088 VRV852087:VRV852088 WBR852087:WBR852088 WLN852087:WLN852088 WVJ852087:WVJ852088 B917623:B917624 IX917623:IX917624 ST917623:ST917624 ACP917623:ACP917624 AML917623:AML917624 AWH917623:AWH917624 BGD917623:BGD917624 BPZ917623:BPZ917624 BZV917623:BZV917624 CJR917623:CJR917624 CTN917623:CTN917624 DDJ917623:DDJ917624 DNF917623:DNF917624 DXB917623:DXB917624 EGX917623:EGX917624 EQT917623:EQT917624 FAP917623:FAP917624 FKL917623:FKL917624 FUH917623:FUH917624 GED917623:GED917624 GNZ917623:GNZ917624 GXV917623:GXV917624 HHR917623:HHR917624 HRN917623:HRN917624 IBJ917623:IBJ917624 ILF917623:ILF917624 IVB917623:IVB917624 JEX917623:JEX917624 JOT917623:JOT917624 JYP917623:JYP917624 KIL917623:KIL917624 KSH917623:KSH917624 LCD917623:LCD917624 LLZ917623:LLZ917624 LVV917623:LVV917624 MFR917623:MFR917624 MPN917623:MPN917624 MZJ917623:MZJ917624 NJF917623:NJF917624 NTB917623:NTB917624 OCX917623:OCX917624 OMT917623:OMT917624 OWP917623:OWP917624 PGL917623:PGL917624 PQH917623:PQH917624 QAD917623:QAD917624 QJZ917623:QJZ917624 QTV917623:QTV917624 RDR917623:RDR917624 RNN917623:RNN917624 RXJ917623:RXJ917624 SHF917623:SHF917624 SRB917623:SRB917624 TAX917623:TAX917624 TKT917623:TKT917624 TUP917623:TUP917624 UEL917623:UEL917624 UOH917623:UOH917624 UYD917623:UYD917624 VHZ917623:VHZ917624 VRV917623:VRV917624 WBR917623:WBR917624 WLN917623:WLN917624 WVJ917623:WVJ917624 B983159:B983160 IX983159:IX983160 ST983159:ST983160 ACP983159:ACP983160 AML983159:AML983160 AWH983159:AWH983160 BGD983159:BGD983160 BPZ983159:BPZ983160 BZV983159:BZV983160 CJR983159:CJR983160 CTN983159:CTN983160 DDJ983159:DDJ983160 DNF983159:DNF983160 DXB983159:DXB983160 EGX983159:EGX983160 EQT983159:EQT983160 FAP983159:FAP983160 FKL983159:FKL983160 FUH983159:FUH983160 GED983159:GED983160 GNZ983159:GNZ983160 GXV983159:GXV983160 HHR983159:HHR983160 HRN983159:HRN983160 IBJ983159:IBJ983160 ILF983159:ILF983160 IVB983159:IVB983160 JEX983159:JEX983160 JOT983159:JOT983160 JYP983159:JYP983160 KIL983159:KIL983160 KSH983159:KSH983160 LCD983159:LCD983160 LLZ983159:LLZ983160 LVV983159:LVV983160 MFR983159:MFR983160 MPN983159:MPN983160 MZJ983159:MZJ983160 NJF983159:NJF983160 NTB983159:NTB983160 OCX983159:OCX983160 OMT983159:OMT983160 OWP983159:OWP983160 PGL983159:PGL983160 PQH983159:PQH983160 QAD983159:QAD983160 QJZ983159:QJZ983160 QTV983159:QTV983160 RDR983159:RDR983160 RNN983159:RNN983160 RXJ983159:RXJ983160 SHF983159:SHF983160 SRB983159:SRB983160 TAX983159:TAX983160 TKT983159:TKT983160 TUP983159:TUP983160 UEL983159:UEL983160 UOH983159:UOH983160 UYD983159:UYD983160 VHZ983159:VHZ983160 VRV983159:VRV983160 WBR983159:WBR983160 WLN983159:WLN983160 WVJ983159:WVJ983160 B165 IX165 ST165 ACP165 AML165 AWH165 BGD165 BPZ165 BZV165 CJR165 CTN165 DDJ165 DNF165 DXB165 EGX165 EQT165 FAP165 FKL165 FUH165 GED165 GNZ165 GXV165 HHR165 HRN165 IBJ165 ILF165 IVB165 JEX165 JOT165 JYP165 KIL165 KSH165 LCD165 LLZ165 LVV165 MFR165 MPN165 MZJ165 NJF165 NTB165 OCX165 OMT165 OWP165 PGL165 PQH165 QAD165 QJZ165 QTV165 RDR165 RNN165 RXJ165 SHF165 SRB165 TAX165 TKT165 TUP165 UEL165 UOH165 UYD165 VHZ165 VRV165 WBR165 WLN165 WVJ165 B65660 IX65660 ST65660 ACP65660 AML65660 AWH65660 BGD65660 BPZ65660 BZV65660 CJR65660 CTN65660 DDJ65660 DNF65660 DXB65660 EGX65660 EQT65660 FAP65660 FKL65660 FUH65660 GED65660 GNZ65660 GXV65660 HHR65660 HRN65660 IBJ65660 ILF65660 IVB65660 JEX65660 JOT65660 JYP65660 KIL65660 KSH65660 LCD65660 LLZ65660 LVV65660 MFR65660 MPN65660 MZJ65660 NJF65660 NTB65660 OCX65660 OMT65660 OWP65660 PGL65660 PQH65660 QAD65660 QJZ65660 QTV65660 RDR65660 RNN65660 RXJ65660 SHF65660 SRB65660 TAX65660 TKT65660 TUP65660 UEL65660 UOH65660 UYD65660 VHZ65660 VRV65660 WBR65660 WLN65660 WVJ65660 B131196 IX131196 ST131196 ACP131196 AML131196 AWH131196 BGD131196 BPZ131196 BZV131196 CJR131196 CTN131196 DDJ131196 DNF131196 DXB131196 EGX131196 EQT131196 FAP131196 FKL131196 FUH131196 GED131196 GNZ131196 GXV131196 HHR131196 HRN131196 IBJ131196 ILF131196 IVB131196 JEX131196 JOT131196 JYP131196 KIL131196 KSH131196 LCD131196 LLZ131196 LVV131196 MFR131196 MPN131196 MZJ131196 NJF131196 NTB131196 OCX131196 OMT131196 OWP131196 PGL131196 PQH131196 QAD131196 QJZ131196 QTV131196 RDR131196 RNN131196 RXJ131196 SHF131196 SRB131196 TAX131196 TKT131196 TUP131196 UEL131196 UOH131196 UYD131196 VHZ131196 VRV131196 WBR131196 WLN131196 WVJ131196 B196732 IX196732 ST196732 ACP196732 AML196732 AWH196732 BGD196732 BPZ196732 BZV196732 CJR196732 CTN196732 DDJ196732 DNF196732 DXB196732 EGX196732 EQT196732 FAP196732 FKL196732 FUH196732 GED196732 GNZ196732 GXV196732 HHR196732 HRN196732 IBJ196732 ILF196732 IVB196732 JEX196732 JOT196732 JYP196732 KIL196732 KSH196732 LCD196732 LLZ196732 LVV196732 MFR196732 MPN196732 MZJ196732 NJF196732 NTB196732 OCX196732 OMT196732 OWP196732 PGL196732 PQH196732 QAD196732 QJZ196732 QTV196732 RDR196732 RNN196732 RXJ196732 SHF196732 SRB196732 TAX196732 TKT196732 TUP196732 UEL196732 UOH196732 UYD196732 VHZ196732 VRV196732 WBR196732 WLN196732 WVJ196732 B262268 IX262268 ST262268 ACP262268 AML262268 AWH262268 BGD262268 BPZ262268 BZV262268 CJR262268 CTN262268 DDJ262268 DNF262268 DXB262268 EGX262268 EQT262268 FAP262268 FKL262268 FUH262268 GED262268 GNZ262268 GXV262268 HHR262268 HRN262268 IBJ262268 ILF262268 IVB262268 JEX262268 JOT262268 JYP262268 KIL262268 KSH262268 LCD262268 LLZ262268 LVV262268 MFR262268 MPN262268 MZJ262268 NJF262268 NTB262268 OCX262268 OMT262268 OWP262268 PGL262268 PQH262268 QAD262268 QJZ262268 QTV262268 RDR262268 RNN262268 RXJ262268 SHF262268 SRB262268 TAX262268 TKT262268 TUP262268 UEL262268 UOH262268 UYD262268 VHZ262268 VRV262268 WBR262268 WLN262268 WVJ262268 B327804 IX327804 ST327804 ACP327804 AML327804 AWH327804 BGD327804 BPZ327804 BZV327804 CJR327804 CTN327804 DDJ327804 DNF327804 DXB327804 EGX327804 EQT327804 FAP327804 FKL327804 FUH327804 GED327804 GNZ327804 GXV327804 HHR327804 HRN327804 IBJ327804 ILF327804 IVB327804 JEX327804 JOT327804 JYP327804 KIL327804 KSH327804 LCD327804 LLZ327804 LVV327804 MFR327804 MPN327804 MZJ327804 NJF327804 NTB327804 OCX327804 OMT327804 OWP327804 PGL327804 PQH327804 QAD327804 QJZ327804 QTV327804 RDR327804 RNN327804 RXJ327804 SHF327804 SRB327804 TAX327804 TKT327804 TUP327804 UEL327804 UOH327804 UYD327804 VHZ327804 VRV327804 WBR327804 WLN327804 WVJ327804 B393340 IX393340 ST393340 ACP393340 AML393340 AWH393340 BGD393340 BPZ393340 BZV393340 CJR393340 CTN393340 DDJ393340 DNF393340 DXB393340 EGX393340 EQT393340 FAP393340 FKL393340 FUH393340 GED393340 GNZ393340 GXV393340 HHR393340 HRN393340 IBJ393340 ILF393340 IVB393340 JEX393340 JOT393340 JYP393340 KIL393340 KSH393340 LCD393340 LLZ393340 LVV393340 MFR393340 MPN393340 MZJ393340 NJF393340 NTB393340 OCX393340 OMT393340 OWP393340 PGL393340 PQH393340 QAD393340 QJZ393340 QTV393340 RDR393340 RNN393340 RXJ393340 SHF393340 SRB393340 TAX393340 TKT393340 TUP393340 UEL393340 UOH393340 UYD393340 VHZ393340 VRV393340 WBR393340 WLN393340 WVJ393340 B458876 IX458876 ST458876 ACP458876 AML458876 AWH458876 BGD458876 BPZ458876 BZV458876 CJR458876 CTN458876 DDJ458876 DNF458876 DXB458876 EGX458876 EQT458876 FAP458876 FKL458876 FUH458876 GED458876 GNZ458876 GXV458876 HHR458876 HRN458876 IBJ458876 ILF458876 IVB458876 JEX458876 JOT458876 JYP458876 KIL458876 KSH458876 LCD458876 LLZ458876 LVV458876 MFR458876 MPN458876 MZJ458876 NJF458876 NTB458876 OCX458876 OMT458876 OWP458876 PGL458876 PQH458876 QAD458876 QJZ458876 QTV458876 RDR458876 RNN458876 RXJ458876 SHF458876 SRB458876 TAX458876 TKT458876 TUP458876 UEL458876 UOH458876 UYD458876 VHZ458876 VRV458876 WBR458876 WLN458876 WVJ458876 B524412 IX524412 ST524412 ACP524412 AML524412 AWH524412 BGD524412 BPZ524412 BZV524412 CJR524412 CTN524412 DDJ524412 DNF524412 DXB524412 EGX524412 EQT524412 FAP524412 FKL524412 FUH524412 GED524412 GNZ524412 GXV524412 HHR524412 HRN524412 IBJ524412 ILF524412 IVB524412 JEX524412 JOT524412 JYP524412 KIL524412 KSH524412 LCD524412 LLZ524412 LVV524412 MFR524412 MPN524412 MZJ524412 NJF524412 NTB524412 OCX524412 OMT524412 OWP524412 PGL524412 PQH524412 QAD524412 QJZ524412 QTV524412 RDR524412 RNN524412 RXJ524412 SHF524412 SRB524412 TAX524412 TKT524412 TUP524412 UEL524412 UOH524412 UYD524412 VHZ524412 VRV524412 WBR524412 WLN524412 WVJ524412 B589948 IX589948 ST589948 ACP589948 AML589948 AWH589948 BGD589948 BPZ589948 BZV589948 CJR589948 CTN589948 DDJ589948 DNF589948 DXB589948 EGX589948 EQT589948 FAP589948 FKL589948 FUH589948 GED589948 GNZ589948 GXV589948 HHR589948 HRN589948 IBJ589948 ILF589948 IVB589948 JEX589948 JOT589948 JYP589948 KIL589948 KSH589948 LCD589948 LLZ589948 LVV589948 MFR589948 MPN589948 MZJ589948 NJF589948 NTB589948 OCX589948 OMT589948 OWP589948 PGL589948 PQH589948 QAD589948 QJZ589948 QTV589948 RDR589948 RNN589948 RXJ589948 SHF589948 SRB589948 TAX589948 TKT589948 TUP589948 UEL589948 UOH589948 UYD589948 VHZ589948 VRV589948 WBR589948 WLN589948 WVJ589948 B655484 IX655484 ST655484 ACP655484 AML655484 AWH655484 BGD655484 BPZ655484 BZV655484 CJR655484 CTN655484 DDJ655484 DNF655484 DXB655484 EGX655484 EQT655484 FAP655484 FKL655484 FUH655484 GED655484 GNZ655484 GXV655484 HHR655484 HRN655484 IBJ655484 ILF655484 IVB655484 JEX655484 JOT655484 JYP655484 KIL655484 KSH655484 LCD655484 LLZ655484 LVV655484 MFR655484 MPN655484 MZJ655484 NJF655484 NTB655484 OCX655484 OMT655484 OWP655484 PGL655484 PQH655484 QAD655484 QJZ655484 QTV655484 RDR655484 RNN655484 RXJ655484 SHF655484 SRB655484 TAX655484 TKT655484 TUP655484 UEL655484 UOH655484 UYD655484 VHZ655484 VRV655484 WBR655484 WLN655484 WVJ655484 B721020 IX721020 ST721020 ACP721020 AML721020 AWH721020 BGD721020 BPZ721020 BZV721020 CJR721020 CTN721020 DDJ721020 DNF721020 DXB721020 EGX721020 EQT721020 FAP721020 FKL721020 FUH721020 GED721020 GNZ721020 GXV721020 HHR721020 HRN721020 IBJ721020 ILF721020 IVB721020 JEX721020 JOT721020 JYP721020 KIL721020 KSH721020 LCD721020 LLZ721020 LVV721020 MFR721020 MPN721020 MZJ721020 NJF721020 NTB721020 OCX721020 OMT721020 OWP721020 PGL721020 PQH721020 QAD721020 QJZ721020 QTV721020 RDR721020 RNN721020 RXJ721020 SHF721020 SRB721020 TAX721020 TKT721020 TUP721020 UEL721020 UOH721020 UYD721020 VHZ721020 VRV721020 WBR721020 WLN721020 WVJ721020 B786556 IX786556 ST786556 ACP786556 AML786556 AWH786556 BGD786556 BPZ786556 BZV786556 CJR786556 CTN786556 DDJ786556 DNF786556 DXB786556 EGX786556 EQT786556 FAP786556 FKL786556 FUH786556 GED786556 GNZ786556 GXV786556 HHR786556 HRN786556 IBJ786556 ILF786556 IVB786556 JEX786556 JOT786556 JYP786556 KIL786556 KSH786556 LCD786556 LLZ786556 LVV786556 MFR786556 MPN786556 MZJ786556 NJF786556 NTB786556 OCX786556 OMT786556 OWP786556 PGL786556 PQH786556 QAD786556 QJZ786556 QTV786556 RDR786556 RNN786556 RXJ786556 SHF786556 SRB786556 TAX786556 TKT786556 TUP786556 UEL786556 UOH786556 UYD786556 VHZ786556 VRV786556 WBR786556 WLN786556 WVJ786556 B852092 IX852092 ST852092 ACP852092 AML852092 AWH852092 BGD852092 BPZ852092 BZV852092 CJR852092 CTN852092 DDJ852092 DNF852092 DXB852092 EGX852092 EQT852092 FAP852092 FKL852092 FUH852092 GED852092 GNZ852092 GXV852092 HHR852092 HRN852092 IBJ852092 ILF852092 IVB852092 JEX852092 JOT852092 JYP852092 KIL852092 KSH852092 LCD852092 LLZ852092 LVV852092 MFR852092 MPN852092 MZJ852092 NJF852092 NTB852092 OCX852092 OMT852092 OWP852092 PGL852092 PQH852092 QAD852092 QJZ852092 QTV852092 RDR852092 RNN852092 RXJ852092 SHF852092 SRB852092 TAX852092 TKT852092 TUP852092 UEL852092 UOH852092 UYD852092 VHZ852092 VRV852092 WBR852092 WLN852092 WVJ852092 B917628 IX917628 ST917628 ACP917628 AML917628 AWH917628 BGD917628 BPZ917628 BZV917628 CJR917628 CTN917628 DDJ917628 DNF917628 DXB917628 EGX917628 EQT917628 FAP917628 FKL917628 FUH917628 GED917628 GNZ917628 GXV917628 HHR917628 HRN917628 IBJ917628 ILF917628 IVB917628 JEX917628 JOT917628 JYP917628 KIL917628 KSH917628 LCD917628 LLZ917628 LVV917628 MFR917628 MPN917628 MZJ917628 NJF917628 NTB917628 OCX917628 OMT917628 OWP917628 PGL917628 PQH917628 QAD917628 QJZ917628 QTV917628 RDR917628 RNN917628 RXJ917628 SHF917628 SRB917628 TAX917628 TKT917628 TUP917628 UEL917628 UOH917628 UYD917628 VHZ917628 VRV917628 WBR917628 WLN917628 WVJ917628 B983164 IX983164 ST983164 ACP983164 AML983164 AWH983164 BGD983164 BPZ983164 BZV983164 CJR983164 CTN983164 DDJ983164 DNF983164 DXB983164 EGX983164 EQT983164 FAP983164 FKL983164 FUH983164 GED983164 GNZ983164 GXV983164 HHR983164 HRN983164 IBJ983164 ILF983164 IVB983164 JEX983164 JOT983164 JYP983164 KIL983164 KSH983164 LCD983164 LLZ983164 LVV983164 MFR983164 MPN983164 MZJ983164 NJF983164 NTB983164 OCX983164 OMT983164 OWP983164 PGL983164 PQH983164 QAD983164 QJZ983164 QTV983164 RDR983164 RNN983164 RXJ983164 SHF983164 SRB983164 TAX983164 TKT983164 TUP983164 UEL983164 UOH983164 UYD983164 VHZ983164 VRV983164 WBR983164 WLN983164 WVJ983164 B106 IX106 ST106 ACP106 AML106 AWH106 BGD106 BPZ106 BZV106 CJR106 CTN106 DDJ106 DNF106 DXB106 EGX106 EQT106 FAP106 FKL106 FUH106 GED106 GNZ106 GXV106 HHR106 HRN106 IBJ106 ILF106 IVB106 JEX106 JOT106 JYP106 KIL106 KSH106 LCD106 LLZ106 LVV106 MFR106 MPN106 MZJ106 NJF106 NTB106 OCX106 OMT106 OWP106 PGL106 PQH106 QAD106 QJZ106 QTV106 RDR106 RNN106 RXJ106 SHF106 SRB106 TAX106 TKT106 TUP106 UEL106 UOH106 UYD106 VHZ106 VRV106 WBR106 WLN106 WVJ106 B65601 IX65601 ST65601 ACP65601 AML65601 AWH65601 BGD65601 BPZ65601 BZV65601 CJR65601 CTN65601 DDJ65601 DNF65601 DXB65601 EGX65601 EQT65601 FAP65601 FKL65601 FUH65601 GED65601 GNZ65601 GXV65601 HHR65601 HRN65601 IBJ65601 ILF65601 IVB65601 JEX65601 JOT65601 JYP65601 KIL65601 KSH65601 LCD65601 LLZ65601 LVV65601 MFR65601 MPN65601 MZJ65601 NJF65601 NTB65601 OCX65601 OMT65601 OWP65601 PGL65601 PQH65601 QAD65601 QJZ65601 QTV65601 RDR65601 RNN65601 RXJ65601 SHF65601 SRB65601 TAX65601 TKT65601 TUP65601 UEL65601 UOH65601 UYD65601 VHZ65601 VRV65601 WBR65601 WLN65601 WVJ65601 B131137 IX131137 ST131137 ACP131137 AML131137 AWH131137 BGD131137 BPZ131137 BZV131137 CJR131137 CTN131137 DDJ131137 DNF131137 DXB131137 EGX131137 EQT131137 FAP131137 FKL131137 FUH131137 GED131137 GNZ131137 GXV131137 HHR131137 HRN131137 IBJ131137 ILF131137 IVB131137 JEX131137 JOT131137 JYP131137 KIL131137 KSH131137 LCD131137 LLZ131137 LVV131137 MFR131137 MPN131137 MZJ131137 NJF131137 NTB131137 OCX131137 OMT131137 OWP131137 PGL131137 PQH131137 QAD131137 QJZ131137 QTV131137 RDR131137 RNN131137 RXJ131137 SHF131137 SRB131137 TAX131137 TKT131137 TUP131137 UEL131137 UOH131137 UYD131137 VHZ131137 VRV131137 WBR131137 WLN131137 WVJ131137 B196673 IX196673 ST196673 ACP196673 AML196673 AWH196673 BGD196673 BPZ196673 BZV196673 CJR196673 CTN196673 DDJ196673 DNF196673 DXB196673 EGX196673 EQT196673 FAP196673 FKL196673 FUH196673 GED196673 GNZ196673 GXV196673 HHR196673 HRN196673 IBJ196673 ILF196673 IVB196673 JEX196673 JOT196673 JYP196673 KIL196673 KSH196673 LCD196673 LLZ196673 LVV196673 MFR196673 MPN196673 MZJ196673 NJF196673 NTB196673 OCX196673 OMT196673 OWP196673 PGL196673 PQH196673 QAD196673 QJZ196673 QTV196673 RDR196673 RNN196673 RXJ196673 SHF196673 SRB196673 TAX196673 TKT196673 TUP196673 UEL196673 UOH196673 UYD196673 VHZ196673 VRV196673 WBR196673 WLN196673 WVJ196673 B262209 IX262209 ST262209 ACP262209 AML262209 AWH262209 BGD262209 BPZ262209 BZV262209 CJR262209 CTN262209 DDJ262209 DNF262209 DXB262209 EGX262209 EQT262209 FAP262209 FKL262209 FUH262209 GED262209 GNZ262209 GXV262209 HHR262209 HRN262209 IBJ262209 ILF262209 IVB262209 JEX262209 JOT262209 JYP262209 KIL262209 KSH262209 LCD262209 LLZ262209 LVV262209 MFR262209 MPN262209 MZJ262209 NJF262209 NTB262209 OCX262209 OMT262209 OWP262209 PGL262209 PQH262209 QAD262209 QJZ262209 QTV262209 RDR262209 RNN262209 RXJ262209 SHF262209 SRB262209 TAX262209 TKT262209 TUP262209 UEL262209 UOH262209 UYD262209 VHZ262209 VRV262209 WBR262209 WLN262209 WVJ262209 B327745 IX327745 ST327745 ACP327745 AML327745 AWH327745 BGD327745 BPZ327745 BZV327745 CJR327745 CTN327745 DDJ327745 DNF327745 DXB327745 EGX327745 EQT327745 FAP327745 FKL327745 FUH327745 GED327745 GNZ327745 GXV327745 HHR327745 HRN327745 IBJ327745 ILF327745 IVB327745 JEX327745 JOT327745 JYP327745 KIL327745 KSH327745 LCD327745 LLZ327745 LVV327745 MFR327745 MPN327745 MZJ327745 NJF327745 NTB327745 OCX327745 OMT327745 OWP327745 PGL327745 PQH327745 QAD327745 QJZ327745 QTV327745 RDR327745 RNN327745 RXJ327745 SHF327745 SRB327745 TAX327745 TKT327745 TUP327745 UEL327745 UOH327745 UYD327745 VHZ327745 VRV327745 WBR327745 WLN327745 WVJ327745 B393281 IX393281 ST393281 ACP393281 AML393281 AWH393281 BGD393281 BPZ393281 BZV393281 CJR393281 CTN393281 DDJ393281 DNF393281 DXB393281 EGX393281 EQT393281 FAP393281 FKL393281 FUH393281 GED393281 GNZ393281 GXV393281 HHR393281 HRN393281 IBJ393281 ILF393281 IVB393281 JEX393281 JOT393281 JYP393281 KIL393281 KSH393281 LCD393281 LLZ393281 LVV393281 MFR393281 MPN393281 MZJ393281 NJF393281 NTB393281 OCX393281 OMT393281 OWP393281 PGL393281 PQH393281 QAD393281 QJZ393281 QTV393281 RDR393281 RNN393281 RXJ393281 SHF393281 SRB393281 TAX393281 TKT393281 TUP393281 UEL393281 UOH393281 UYD393281 VHZ393281 VRV393281 WBR393281 WLN393281 WVJ393281 B458817 IX458817 ST458817 ACP458817 AML458817 AWH458817 BGD458817 BPZ458817 BZV458817 CJR458817 CTN458817 DDJ458817 DNF458817 DXB458817 EGX458817 EQT458817 FAP458817 FKL458817 FUH458817 GED458817 GNZ458817 GXV458817 HHR458817 HRN458817 IBJ458817 ILF458817 IVB458817 JEX458817 JOT458817 JYP458817 KIL458817 KSH458817 LCD458817 LLZ458817 LVV458817 MFR458817 MPN458817 MZJ458817 NJF458817 NTB458817 OCX458817 OMT458817 OWP458817 PGL458817 PQH458817 QAD458817 QJZ458817 QTV458817 RDR458817 RNN458817 RXJ458817 SHF458817 SRB458817 TAX458817 TKT458817 TUP458817 UEL458817 UOH458817 UYD458817 VHZ458817 VRV458817 WBR458817 WLN458817 WVJ458817 B524353 IX524353 ST524353 ACP524353 AML524353 AWH524353 BGD524353 BPZ524353 BZV524353 CJR524353 CTN524353 DDJ524353 DNF524353 DXB524353 EGX524353 EQT524353 FAP524353 FKL524353 FUH524353 GED524353 GNZ524353 GXV524353 HHR524353 HRN524353 IBJ524353 ILF524353 IVB524353 JEX524353 JOT524353 JYP524353 KIL524353 KSH524353 LCD524353 LLZ524353 LVV524353 MFR524353 MPN524353 MZJ524353 NJF524353 NTB524353 OCX524353 OMT524353 OWP524353 PGL524353 PQH524353 QAD524353 QJZ524353 QTV524353 RDR524353 RNN524353 RXJ524353 SHF524353 SRB524353 TAX524353 TKT524353 TUP524353 UEL524353 UOH524353 UYD524353 VHZ524353 VRV524353 WBR524353 WLN524353 WVJ524353 B589889 IX589889 ST589889 ACP589889 AML589889 AWH589889 BGD589889 BPZ589889 BZV589889 CJR589889 CTN589889 DDJ589889 DNF589889 DXB589889 EGX589889 EQT589889 FAP589889 FKL589889 FUH589889 GED589889 GNZ589889 GXV589889 HHR589889 HRN589889 IBJ589889 ILF589889 IVB589889 JEX589889 JOT589889 JYP589889 KIL589889 KSH589889 LCD589889 LLZ589889 LVV589889 MFR589889 MPN589889 MZJ589889 NJF589889 NTB589889 OCX589889 OMT589889 OWP589889 PGL589889 PQH589889 QAD589889 QJZ589889 QTV589889 RDR589889 RNN589889 RXJ589889 SHF589889 SRB589889 TAX589889 TKT589889 TUP589889 UEL589889 UOH589889 UYD589889 VHZ589889 VRV589889 WBR589889 WLN589889 WVJ589889 B655425 IX655425 ST655425 ACP655425 AML655425 AWH655425 BGD655425 BPZ655425 BZV655425 CJR655425 CTN655425 DDJ655425 DNF655425 DXB655425 EGX655425 EQT655425 FAP655425 FKL655425 FUH655425 GED655425 GNZ655425 GXV655425 HHR655425 HRN655425 IBJ655425 ILF655425 IVB655425 JEX655425 JOT655425 JYP655425 KIL655425 KSH655425 LCD655425 LLZ655425 LVV655425 MFR655425 MPN655425 MZJ655425 NJF655425 NTB655425 OCX655425 OMT655425 OWP655425 PGL655425 PQH655425 QAD655425 QJZ655425 QTV655425 RDR655425 RNN655425 RXJ655425 SHF655425 SRB655425 TAX655425 TKT655425 TUP655425 UEL655425 UOH655425 UYD655425 VHZ655425 VRV655425 WBR655425 WLN655425 WVJ655425 B720961 IX720961 ST720961 ACP720961 AML720961 AWH720961 BGD720961 BPZ720961 BZV720961 CJR720961 CTN720961 DDJ720961 DNF720961 DXB720961 EGX720961 EQT720961 FAP720961 FKL720961 FUH720961 GED720961 GNZ720961 GXV720961 HHR720961 HRN720961 IBJ720961 ILF720961 IVB720961 JEX720961 JOT720961 JYP720961 KIL720961 KSH720961 LCD720961 LLZ720961 LVV720961 MFR720961 MPN720961 MZJ720961 NJF720961 NTB720961 OCX720961 OMT720961 OWP720961 PGL720961 PQH720961 QAD720961 QJZ720961 QTV720961 RDR720961 RNN720961 RXJ720961 SHF720961 SRB720961 TAX720961 TKT720961 TUP720961 UEL720961 UOH720961 UYD720961 VHZ720961 VRV720961 WBR720961 WLN720961 WVJ720961 B786497 IX786497 ST786497 ACP786497 AML786497 AWH786497 BGD786497 BPZ786497 BZV786497 CJR786497 CTN786497 DDJ786497 DNF786497 DXB786497 EGX786497 EQT786497 FAP786497 FKL786497 FUH786497 GED786497 GNZ786497 GXV786497 HHR786497 HRN786497 IBJ786497 ILF786497 IVB786497 JEX786497 JOT786497 JYP786497 KIL786497 KSH786497 LCD786497 LLZ786497 LVV786497 MFR786497 MPN786497 MZJ786497 NJF786497 NTB786497 OCX786497 OMT786497 OWP786497 PGL786497 PQH786497 QAD786497 QJZ786497 QTV786497 RDR786497 RNN786497 RXJ786497 SHF786497 SRB786497 TAX786497 TKT786497 TUP786497 UEL786497 UOH786497 UYD786497 VHZ786497 VRV786497 WBR786497 WLN786497 WVJ786497 B852033 IX852033 ST852033 ACP852033 AML852033 AWH852033 BGD852033 BPZ852033 BZV852033 CJR852033 CTN852033 DDJ852033 DNF852033 DXB852033 EGX852033 EQT852033 FAP852033 FKL852033 FUH852033 GED852033 GNZ852033 GXV852033 HHR852033 HRN852033 IBJ852033 ILF852033 IVB852033 JEX852033 JOT852033 JYP852033 KIL852033 KSH852033 LCD852033 LLZ852033 LVV852033 MFR852033 MPN852033 MZJ852033 NJF852033 NTB852033 OCX852033 OMT852033 OWP852033 PGL852033 PQH852033 QAD852033 QJZ852033 QTV852033 RDR852033 RNN852033 RXJ852033 SHF852033 SRB852033 TAX852033 TKT852033 TUP852033 UEL852033 UOH852033 UYD852033 VHZ852033 VRV852033 WBR852033 WLN852033 WVJ852033 B917569 IX917569 ST917569 ACP917569 AML917569 AWH917569 BGD917569 BPZ917569 BZV917569 CJR917569 CTN917569 DDJ917569 DNF917569 DXB917569 EGX917569 EQT917569 FAP917569 FKL917569 FUH917569 GED917569 GNZ917569 GXV917569 HHR917569 HRN917569 IBJ917569 ILF917569 IVB917569 JEX917569 JOT917569 JYP917569 KIL917569 KSH917569 LCD917569 LLZ917569 LVV917569 MFR917569 MPN917569 MZJ917569 NJF917569 NTB917569 OCX917569 OMT917569 OWP917569 PGL917569 PQH917569 QAD917569 QJZ917569 QTV917569 RDR917569 RNN917569 RXJ917569 SHF917569 SRB917569 TAX917569 TKT917569 TUP917569 UEL917569 UOH917569 UYD917569 VHZ917569 VRV917569 WBR917569 WLN917569 WVJ917569 B983105 IX983105 ST983105 ACP983105 AML983105 AWH983105 BGD983105 BPZ983105 BZV983105 CJR983105 CTN983105 DDJ983105 DNF983105 DXB983105 EGX983105 EQT983105 FAP983105 FKL983105 FUH983105 GED983105 GNZ983105 GXV983105 HHR983105 HRN983105 IBJ983105 ILF983105 IVB983105 JEX983105 JOT983105 JYP983105 KIL983105 KSH983105 LCD983105 LLZ983105 LVV983105 MFR983105 MPN983105 MZJ983105 NJF983105 NTB983105 OCX983105 OMT983105 OWP983105 PGL983105 PQH983105 QAD983105 QJZ983105 QTV983105 RDR983105 RNN983105 RXJ983105 SHF983105 SRB983105 TAX983105 TKT983105 TUP983105 UEL983105 UOH983105 UYD983105 VHZ983105 VRV983105 WBR983105 WLN983105 WVJ983105 WVJ983053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WVJ39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B39:B54 C51 WVJ75:WVJ77 WLN75:WLN77 WBR75:WBR77 VRV75:VRV77 VHZ75:VHZ77 UYD75:UYD77 UOH75:UOH77 UEL75:UEL77 TUP75:TUP77 TKT75:TKT77 TAX75:TAX77 SRB75:SRB77 SHF75:SHF77 RXJ75:RXJ77 RNN75:RNN77 RDR75:RDR77 QTV75:QTV77 QJZ75:QJZ77 QAD75:QAD77 PQH75:PQH77 PGL75:PGL77 OWP75:OWP77 OMT75:OMT77 OCX75:OCX77 NTB75:NTB77 NJF75:NJF77 MZJ75:MZJ77 MPN75:MPN77 MFR75:MFR77 LVV75:LVV77 LLZ75:LLZ77 LCD75:LCD77 KSH75:KSH77 KIL75:KIL77 JYP75:JYP77 JOT75:JOT77 JEX75:JEX77 IVB75:IVB77 ILF75:ILF77 IBJ75:IBJ77 HRN75:HRN77 HHR75:HHR77 GXV75:GXV77 GNZ75:GNZ77 GED75:GED77 FUH75:FUH77 FKL75:FKL77 FAP75:FAP77 EQT75:EQT77 EGX75:EGX77 DXB75:DXB77 DNF75:DNF77 DDJ75:DDJ77 CTN75:CTN77 CJR75:CJR77 BZV75:BZV77 BPZ75:BPZ77 BGD75:BGD77 AWH75:AWH77 AML75:AML77 ACP75:ACP77 ST75:ST77 IX75:IX77 B75:B77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8"/>
  <sheetViews>
    <sheetView workbookViewId="0">
      <selection activeCell="H6" sqref="H6:N6"/>
    </sheetView>
  </sheetViews>
  <sheetFormatPr baseColWidth="10" defaultRowHeight="15" x14ac:dyDescent="0.25"/>
  <cols>
    <col min="1" max="1" width="2.5703125" style="41" customWidth="1"/>
    <col min="2" max="6" width="4.28515625" hidden="1" customWidth="1"/>
    <col min="7" max="7" width="18.85546875" style="253" bestFit="1" customWidth="1"/>
    <col min="8" max="8" width="33.85546875" style="253" customWidth="1"/>
    <col min="9" max="9" width="16.42578125" style="253" customWidth="1"/>
    <col min="10" max="10" width="18.28515625" style="253" customWidth="1"/>
    <col min="11" max="11" width="14" style="254" customWidth="1"/>
    <col min="12" max="12" width="15.42578125" style="253" customWidth="1"/>
    <col min="13" max="13" width="13.7109375" style="253" customWidth="1"/>
    <col min="14" max="14" width="22.42578125" style="253" customWidth="1"/>
    <col min="15" max="43" width="11.42578125" style="41" customWidth="1"/>
    <col min="257" max="257" width="2.5703125" customWidth="1"/>
    <col min="258" max="262" width="0" hidden="1" customWidth="1"/>
    <col min="263" max="263" width="18.85546875" bestFit="1" customWidth="1"/>
    <col min="264" max="264" width="33.85546875" customWidth="1"/>
    <col min="265" max="265" width="16.42578125" customWidth="1"/>
    <col min="266" max="266" width="18.28515625" customWidth="1"/>
    <col min="267" max="267" width="14" customWidth="1"/>
    <col min="268" max="268" width="15.42578125" customWidth="1"/>
    <col min="269" max="269" width="13.7109375" customWidth="1"/>
    <col min="270" max="270" width="22.42578125" customWidth="1"/>
    <col min="513" max="513" width="2.5703125" customWidth="1"/>
    <col min="514" max="518" width="0" hidden="1" customWidth="1"/>
    <col min="519" max="519" width="18.85546875" bestFit="1" customWidth="1"/>
    <col min="520" max="520" width="33.85546875" customWidth="1"/>
    <col min="521" max="521" width="16.42578125" customWidth="1"/>
    <col min="522" max="522" width="18.28515625" customWidth="1"/>
    <col min="523" max="523" width="14" customWidth="1"/>
    <col min="524" max="524" width="15.42578125" customWidth="1"/>
    <col min="525" max="525" width="13.7109375" customWidth="1"/>
    <col min="526" max="526" width="22.42578125" customWidth="1"/>
    <col min="769" max="769" width="2.5703125" customWidth="1"/>
    <col min="770" max="774" width="0" hidden="1" customWidth="1"/>
    <col min="775" max="775" width="18.85546875" bestFit="1" customWidth="1"/>
    <col min="776" max="776" width="33.85546875" customWidth="1"/>
    <col min="777" max="777" width="16.42578125" customWidth="1"/>
    <col min="778" max="778" width="18.28515625" customWidth="1"/>
    <col min="779" max="779" width="14" customWidth="1"/>
    <col min="780" max="780" width="15.42578125" customWidth="1"/>
    <col min="781" max="781" width="13.7109375" customWidth="1"/>
    <col min="782" max="782" width="22.42578125" customWidth="1"/>
    <col min="1025" max="1025" width="2.5703125" customWidth="1"/>
    <col min="1026" max="1030" width="0" hidden="1" customWidth="1"/>
    <col min="1031" max="1031" width="18.85546875" bestFit="1" customWidth="1"/>
    <col min="1032" max="1032" width="33.85546875" customWidth="1"/>
    <col min="1033" max="1033" width="16.42578125" customWidth="1"/>
    <col min="1034" max="1034" width="18.28515625" customWidth="1"/>
    <col min="1035" max="1035" width="14" customWidth="1"/>
    <col min="1036" max="1036" width="15.42578125" customWidth="1"/>
    <col min="1037" max="1037" width="13.7109375" customWidth="1"/>
    <col min="1038" max="1038" width="22.42578125" customWidth="1"/>
    <col min="1281" max="1281" width="2.5703125" customWidth="1"/>
    <col min="1282" max="1286" width="0" hidden="1" customWidth="1"/>
    <col min="1287" max="1287" width="18.85546875" bestFit="1" customWidth="1"/>
    <col min="1288" max="1288" width="33.85546875" customWidth="1"/>
    <col min="1289" max="1289" width="16.42578125" customWidth="1"/>
    <col min="1290" max="1290" width="18.28515625" customWidth="1"/>
    <col min="1291" max="1291" width="14" customWidth="1"/>
    <col min="1292" max="1292" width="15.42578125" customWidth="1"/>
    <col min="1293" max="1293" width="13.7109375" customWidth="1"/>
    <col min="1294" max="1294" width="22.42578125" customWidth="1"/>
    <col min="1537" max="1537" width="2.5703125" customWidth="1"/>
    <col min="1538" max="1542" width="0" hidden="1" customWidth="1"/>
    <col min="1543" max="1543" width="18.85546875" bestFit="1" customWidth="1"/>
    <col min="1544" max="1544" width="33.85546875" customWidth="1"/>
    <col min="1545" max="1545" width="16.42578125" customWidth="1"/>
    <col min="1546" max="1546" width="18.28515625" customWidth="1"/>
    <col min="1547" max="1547" width="14" customWidth="1"/>
    <col min="1548" max="1548" width="15.42578125" customWidth="1"/>
    <col min="1549" max="1549" width="13.7109375" customWidth="1"/>
    <col min="1550" max="1550" width="22.42578125" customWidth="1"/>
    <col min="1793" max="1793" width="2.5703125" customWidth="1"/>
    <col min="1794" max="1798" width="0" hidden="1" customWidth="1"/>
    <col min="1799" max="1799" width="18.85546875" bestFit="1" customWidth="1"/>
    <col min="1800" max="1800" width="33.85546875" customWidth="1"/>
    <col min="1801" max="1801" width="16.42578125" customWidth="1"/>
    <col min="1802" max="1802" width="18.28515625" customWidth="1"/>
    <col min="1803" max="1803" width="14" customWidth="1"/>
    <col min="1804" max="1804" width="15.42578125" customWidth="1"/>
    <col min="1805" max="1805" width="13.7109375" customWidth="1"/>
    <col min="1806" max="1806" width="22.42578125" customWidth="1"/>
    <col min="2049" max="2049" width="2.5703125" customWidth="1"/>
    <col min="2050" max="2054" width="0" hidden="1" customWidth="1"/>
    <col min="2055" max="2055" width="18.85546875" bestFit="1" customWidth="1"/>
    <col min="2056" max="2056" width="33.85546875" customWidth="1"/>
    <col min="2057" max="2057" width="16.42578125" customWidth="1"/>
    <col min="2058" max="2058" width="18.28515625" customWidth="1"/>
    <col min="2059" max="2059" width="14" customWidth="1"/>
    <col min="2060" max="2060" width="15.42578125" customWidth="1"/>
    <col min="2061" max="2061" width="13.7109375" customWidth="1"/>
    <col min="2062" max="2062" width="22.42578125" customWidth="1"/>
    <col min="2305" max="2305" width="2.5703125" customWidth="1"/>
    <col min="2306" max="2310" width="0" hidden="1" customWidth="1"/>
    <col min="2311" max="2311" width="18.85546875" bestFit="1" customWidth="1"/>
    <col min="2312" max="2312" width="33.85546875" customWidth="1"/>
    <col min="2313" max="2313" width="16.42578125" customWidth="1"/>
    <col min="2314" max="2314" width="18.28515625" customWidth="1"/>
    <col min="2315" max="2315" width="14" customWidth="1"/>
    <col min="2316" max="2316" width="15.42578125" customWidth="1"/>
    <col min="2317" max="2317" width="13.7109375" customWidth="1"/>
    <col min="2318" max="2318" width="22.42578125" customWidth="1"/>
    <col min="2561" max="2561" width="2.5703125" customWidth="1"/>
    <col min="2562" max="2566" width="0" hidden="1" customWidth="1"/>
    <col min="2567" max="2567" width="18.85546875" bestFit="1" customWidth="1"/>
    <col min="2568" max="2568" width="33.85546875" customWidth="1"/>
    <col min="2569" max="2569" width="16.42578125" customWidth="1"/>
    <col min="2570" max="2570" width="18.28515625" customWidth="1"/>
    <col min="2571" max="2571" width="14" customWidth="1"/>
    <col min="2572" max="2572" width="15.42578125" customWidth="1"/>
    <col min="2573" max="2573" width="13.7109375" customWidth="1"/>
    <col min="2574" max="2574" width="22.42578125" customWidth="1"/>
    <col min="2817" max="2817" width="2.5703125" customWidth="1"/>
    <col min="2818" max="2822" width="0" hidden="1" customWidth="1"/>
    <col min="2823" max="2823" width="18.85546875" bestFit="1" customWidth="1"/>
    <col min="2824" max="2824" width="33.85546875" customWidth="1"/>
    <col min="2825" max="2825" width="16.42578125" customWidth="1"/>
    <col min="2826" max="2826" width="18.28515625" customWidth="1"/>
    <col min="2827" max="2827" width="14" customWidth="1"/>
    <col min="2828" max="2828" width="15.42578125" customWidth="1"/>
    <col min="2829" max="2829" width="13.7109375" customWidth="1"/>
    <col min="2830" max="2830" width="22.42578125" customWidth="1"/>
    <col min="3073" max="3073" width="2.5703125" customWidth="1"/>
    <col min="3074" max="3078" width="0" hidden="1" customWidth="1"/>
    <col min="3079" max="3079" width="18.85546875" bestFit="1" customWidth="1"/>
    <col min="3080" max="3080" width="33.85546875" customWidth="1"/>
    <col min="3081" max="3081" width="16.42578125" customWidth="1"/>
    <col min="3082" max="3082" width="18.28515625" customWidth="1"/>
    <col min="3083" max="3083" width="14" customWidth="1"/>
    <col min="3084" max="3084" width="15.42578125" customWidth="1"/>
    <col min="3085" max="3085" width="13.7109375" customWidth="1"/>
    <col min="3086" max="3086" width="22.42578125" customWidth="1"/>
    <col min="3329" max="3329" width="2.5703125" customWidth="1"/>
    <col min="3330" max="3334" width="0" hidden="1" customWidth="1"/>
    <col min="3335" max="3335" width="18.85546875" bestFit="1" customWidth="1"/>
    <col min="3336" max="3336" width="33.85546875" customWidth="1"/>
    <col min="3337" max="3337" width="16.42578125" customWidth="1"/>
    <col min="3338" max="3338" width="18.28515625" customWidth="1"/>
    <col min="3339" max="3339" width="14" customWidth="1"/>
    <col min="3340" max="3340" width="15.42578125" customWidth="1"/>
    <col min="3341" max="3341" width="13.7109375" customWidth="1"/>
    <col min="3342" max="3342" width="22.42578125" customWidth="1"/>
    <col min="3585" max="3585" width="2.5703125" customWidth="1"/>
    <col min="3586" max="3590" width="0" hidden="1" customWidth="1"/>
    <col min="3591" max="3591" width="18.85546875" bestFit="1" customWidth="1"/>
    <col min="3592" max="3592" width="33.85546875" customWidth="1"/>
    <col min="3593" max="3593" width="16.42578125" customWidth="1"/>
    <col min="3594" max="3594" width="18.28515625" customWidth="1"/>
    <col min="3595" max="3595" width="14" customWidth="1"/>
    <col min="3596" max="3596" width="15.42578125" customWidth="1"/>
    <col min="3597" max="3597" width="13.7109375" customWidth="1"/>
    <col min="3598" max="3598" width="22.42578125" customWidth="1"/>
    <col min="3841" max="3841" width="2.5703125" customWidth="1"/>
    <col min="3842" max="3846" width="0" hidden="1" customWidth="1"/>
    <col min="3847" max="3847" width="18.85546875" bestFit="1" customWidth="1"/>
    <col min="3848" max="3848" width="33.85546875" customWidth="1"/>
    <col min="3849" max="3849" width="16.42578125" customWidth="1"/>
    <col min="3850" max="3850" width="18.28515625" customWidth="1"/>
    <col min="3851" max="3851" width="14" customWidth="1"/>
    <col min="3852" max="3852" width="15.42578125" customWidth="1"/>
    <col min="3853" max="3853" width="13.7109375" customWidth="1"/>
    <col min="3854" max="3854" width="22.42578125" customWidth="1"/>
    <col min="4097" max="4097" width="2.5703125" customWidth="1"/>
    <col min="4098" max="4102" width="0" hidden="1" customWidth="1"/>
    <col min="4103" max="4103" width="18.85546875" bestFit="1" customWidth="1"/>
    <col min="4104" max="4104" width="33.85546875" customWidth="1"/>
    <col min="4105" max="4105" width="16.42578125" customWidth="1"/>
    <col min="4106" max="4106" width="18.28515625" customWidth="1"/>
    <col min="4107" max="4107" width="14" customWidth="1"/>
    <col min="4108" max="4108" width="15.42578125" customWidth="1"/>
    <col min="4109" max="4109" width="13.7109375" customWidth="1"/>
    <col min="4110" max="4110" width="22.42578125" customWidth="1"/>
    <col min="4353" max="4353" width="2.5703125" customWidth="1"/>
    <col min="4354" max="4358" width="0" hidden="1" customWidth="1"/>
    <col min="4359" max="4359" width="18.85546875" bestFit="1" customWidth="1"/>
    <col min="4360" max="4360" width="33.85546875" customWidth="1"/>
    <col min="4361" max="4361" width="16.42578125" customWidth="1"/>
    <col min="4362" max="4362" width="18.28515625" customWidth="1"/>
    <col min="4363" max="4363" width="14" customWidth="1"/>
    <col min="4364" max="4364" width="15.42578125" customWidth="1"/>
    <col min="4365" max="4365" width="13.7109375" customWidth="1"/>
    <col min="4366" max="4366" width="22.42578125" customWidth="1"/>
    <col min="4609" max="4609" width="2.5703125" customWidth="1"/>
    <col min="4610" max="4614" width="0" hidden="1" customWidth="1"/>
    <col min="4615" max="4615" width="18.85546875" bestFit="1" customWidth="1"/>
    <col min="4616" max="4616" width="33.85546875" customWidth="1"/>
    <col min="4617" max="4617" width="16.42578125" customWidth="1"/>
    <col min="4618" max="4618" width="18.28515625" customWidth="1"/>
    <col min="4619" max="4619" width="14" customWidth="1"/>
    <col min="4620" max="4620" width="15.42578125" customWidth="1"/>
    <col min="4621" max="4621" width="13.7109375" customWidth="1"/>
    <col min="4622" max="4622" width="22.42578125" customWidth="1"/>
    <col min="4865" max="4865" width="2.5703125" customWidth="1"/>
    <col min="4866" max="4870" width="0" hidden="1" customWidth="1"/>
    <col min="4871" max="4871" width="18.85546875" bestFit="1" customWidth="1"/>
    <col min="4872" max="4872" width="33.85546875" customWidth="1"/>
    <col min="4873" max="4873" width="16.42578125" customWidth="1"/>
    <col min="4874" max="4874" width="18.28515625" customWidth="1"/>
    <col min="4875" max="4875" width="14" customWidth="1"/>
    <col min="4876" max="4876" width="15.42578125" customWidth="1"/>
    <col min="4877" max="4877" width="13.7109375" customWidth="1"/>
    <col min="4878" max="4878" width="22.42578125" customWidth="1"/>
    <col min="5121" max="5121" width="2.5703125" customWidth="1"/>
    <col min="5122" max="5126" width="0" hidden="1" customWidth="1"/>
    <col min="5127" max="5127" width="18.85546875" bestFit="1" customWidth="1"/>
    <col min="5128" max="5128" width="33.85546875" customWidth="1"/>
    <col min="5129" max="5129" width="16.42578125" customWidth="1"/>
    <col min="5130" max="5130" width="18.28515625" customWidth="1"/>
    <col min="5131" max="5131" width="14" customWidth="1"/>
    <col min="5132" max="5132" width="15.42578125" customWidth="1"/>
    <col min="5133" max="5133" width="13.7109375" customWidth="1"/>
    <col min="5134" max="5134" width="22.42578125" customWidth="1"/>
    <col min="5377" max="5377" width="2.5703125" customWidth="1"/>
    <col min="5378" max="5382" width="0" hidden="1" customWidth="1"/>
    <col min="5383" max="5383" width="18.85546875" bestFit="1" customWidth="1"/>
    <col min="5384" max="5384" width="33.85546875" customWidth="1"/>
    <col min="5385" max="5385" width="16.42578125" customWidth="1"/>
    <col min="5386" max="5386" width="18.28515625" customWidth="1"/>
    <col min="5387" max="5387" width="14" customWidth="1"/>
    <col min="5388" max="5388" width="15.42578125" customWidth="1"/>
    <col min="5389" max="5389" width="13.7109375" customWidth="1"/>
    <col min="5390" max="5390" width="22.42578125" customWidth="1"/>
    <col min="5633" max="5633" width="2.5703125" customWidth="1"/>
    <col min="5634" max="5638" width="0" hidden="1" customWidth="1"/>
    <col min="5639" max="5639" width="18.85546875" bestFit="1" customWidth="1"/>
    <col min="5640" max="5640" width="33.85546875" customWidth="1"/>
    <col min="5641" max="5641" width="16.42578125" customWidth="1"/>
    <col min="5642" max="5642" width="18.28515625" customWidth="1"/>
    <col min="5643" max="5643" width="14" customWidth="1"/>
    <col min="5644" max="5644" width="15.42578125" customWidth="1"/>
    <col min="5645" max="5645" width="13.7109375" customWidth="1"/>
    <col min="5646" max="5646" width="22.42578125" customWidth="1"/>
    <col min="5889" max="5889" width="2.5703125" customWidth="1"/>
    <col min="5890" max="5894" width="0" hidden="1" customWidth="1"/>
    <col min="5895" max="5895" width="18.85546875" bestFit="1" customWidth="1"/>
    <col min="5896" max="5896" width="33.85546875" customWidth="1"/>
    <col min="5897" max="5897" width="16.42578125" customWidth="1"/>
    <col min="5898" max="5898" width="18.28515625" customWidth="1"/>
    <col min="5899" max="5899" width="14" customWidth="1"/>
    <col min="5900" max="5900" width="15.42578125" customWidth="1"/>
    <col min="5901" max="5901" width="13.7109375" customWidth="1"/>
    <col min="5902" max="5902" width="22.42578125" customWidth="1"/>
    <col min="6145" max="6145" width="2.5703125" customWidth="1"/>
    <col min="6146" max="6150" width="0" hidden="1" customWidth="1"/>
    <col min="6151" max="6151" width="18.85546875" bestFit="1" customWidth="1"/>
    <col min="6152" max="6152" width="33.85546875" customWidth="1"/>
    <col min="6153" max="6153" width="16.42578125" customWidth="1"/>
    <col min="6154" max="6154" width="18.28515625" customWidth="1"/>
    <col min="6155" max="6155" width="14" customWidth="1"/>
    <col min="6156" max="6156" width="15.42578125" customWidth="1"/>
    <col min="6157" max="6157" width="13.7109375" customWidth="1"/>
    <col min="6158" max="6158" width="22.42578125" customWidth="1"/>
    <col min="6401" max="6401" width="2.5703125" customWidth="1"/>
    <col min="6402" max="6406" width="0" hidden="1" customWidth="1"/>
    <col min="6407" max="6407" width="18.85546875" bestFit="1" customWidth="1"/>
    <col min="6408" max="6408" width="33.85546875" customWidth="1"/>
    <col min="6409" max="6409" width="16.42578125" customWidth="1"/>
    <col min="6410" max="6410" width="18.28515625" customWidth="1"/>
    <col min="6411" max="6411" width="14" customWidth="1"/>
    <col min="6412" max="6412" width="15.42578125" customWidth="1"/>
    <col min="6413" max="6413" width="13.7109375" customWidth="1"/>
    <col min="6414" max="6414" width="22.42578125" customWidth="1"/>
    <col min="6657" max="6657" width="2.5703125" customWidth="1"/>
    <col min="6658" max="6662" width="0" hidden="1" customWidth="1"/>
    <col min="6663" max="6663" width="18.85546875" bestFit="1" customWidth="1"/>
    <col min="6664" max="6664" width="33.85546875" customWidth="1"/>
    <col min="6665" max="6665" width="16.42578125" customWidth="1"/>
    <col min="6666" max="6666" width="18.28515625" customWidth="1"/>
    <col min="6667" max="6667" width="14" customWidth="1"/>
    <col min="6668" max="6668" width="15.42578125" customWidth="1"/>
    <col min="6669" max="6669" width="13.7109375" customWidth="1"/>
    <col min="6670" max="6670" width="22.42578125" customWidth="1"/>
    <col min="6913" max="6913" width="2.5703125" customWidth="1"/>
    <col min="6914" max="6918" width="0" hidden="1" customWidth="1"/>
    <col min="6919" max="6919" width="18.85546875" bestFit="1" customWidth="1"/>
    <col min="6920" max="6920" width="33.85546875" customWidth="1"/>
    <col min="6921" max="6921" width="16.42578125" customWidth="1"/>
    <col min="6922" max="6922" width="18.28515625" customWidth="1"/>
    <col min="6923" max="6923" width="14" customWidth="1"/>
    <col min="6924" max="6924" width="15.42578125" customWidth="1"/>
    <col min="6925" max="6925" width="13.7109375" customWidth="1"/>
    <col min="6926" max="6926" width="22.42578125" customWidth="1"/>
    <col min="7169" max="7169" width="2.5703125" customWidth="1"/>
    <col min="7170" max="7174" width="0" hidden="1" customWidth="1"/>
    <col min="7175" max="7175" width="18.85546875" bestFit="1" customWidth="1"/>
    <col min="7176" max="7176" width="33.85546875" customWidth="1"/>
    <col min="7177" max="7177" width="16.42578125" customWidth="1"/>
    <col min="7178" max="7178" width="18.28515625" customWidth="1"/>
    <col min="7179" max="7179" width="14" customWidth="1"/>
    <col min="7180" max="7180" width="15.42578125" customWidth="1"/>
    <col min="7181" max="7181" width="13.7109375" customWidth="1"/>
    <col min="7182" max="7182" width="22.42578125" customWidth="1"/>
    <col min="7425" max="7425" width="2.5703125" customWidth="1"/>
    <col min="7426" max="7430" width="0" hidden="1" customWidth="1"/>
    <col min="7431" max="7431" width="18.85546875" bestFit="1" customWidth="1"/>
    <col min="7432" max="7432" width="33.85546875" customWidth="1"/>
    <col min="7433" max="7433" width="16.42578125" customWidth="1"/>
    <col min="7434" max="7434" width="18.28515625" customWidth="1"/>
    <col min="7435" max="7435" width="14" customWidth="1"/>
    <col min="7436" max="7436" width="15.42578125" customWidth="1"/>
    <col min="7437" max="7437" width="13.7109375" customWidth="1"/>
    <col min="7438" max="7438" width="22.42578125" customWidth="1"/>
    <col min="7681" max="7681" width="2.5703125" customWidth="1"/>
    <col min="7682" max="7686" width="0" hidden="1" customWidth="1"/>
    <col min="7687" max="7687" width="18.85546875" bestFit="1" customWidth="1"/>
    <col min="7688" max="7688" width="33.85546875" customWidth="1"/>
    <col min="7689" max="7689" width="16.42578125" customWidth="1"/>
    <col min="7690" max="7690" width="18.28515625" customWidth="1"/>
    <col min="7691" max="7691" width="14" customWidth="1"/>
    <col min="7692" max="7692" width="15.42578125" customWidth="1"/>
    <col min="7693" max="7693" width="13.7109375" customWidth="1"/>
    <col min="7694" max="7694" width="22.42578125" customWidth="1"/>
    <col min="7937" max="7937" width="2.5703125" customWidth="1"/>
    <col min="7938" max="7942" width="0" hidden="1" customWidth="1"/>
    <col min="7943" max="7943" width="18.85546875" bestFit="1" customWidth="1"/>
    <col min="7944" max="7944" width="33.85546875" customWidth="1"/>
    <col min="7945" max="7945" width="16.42578125" customWidth="1"/>
    <col min="7946" max="7946" width="18.28515625" customWidth="1"/>
    <col min="7947" max="7947" width="14" customWidth="1"/>
    <col min="7948" max="7948" width="15.42578125" customWidth="1"/>
    <col min="7949" max="7949" width="13.7109375" customWidth="1"/>
    <col min="7950" max="7950" width="22.42578125" customWidth="1"/>
    <col min="8193" max="8193" width="2.5703125" customWidth="1"/>
    <col min="8194" max="8198" width="0" hidden="1" customWidth="1"/>
    <col min="8199" max="8199" width="18.85546875" bestFit="1" customWidth="1"/>
    <col min="8200" max="8200" width="33.85546875" customWidth="1"/>
    <col min="8201" max="8201" width="16.42578125" customWidth="1"/>
    <col min="8202" max="8202" width="18.28515625" customWidth="1"/>
    <col min="8203" max="8203" width="14" customWidth="1"/>
    <col min="8204" max="8204" width="15.42578125" customWidth="1"/>
    <col min="8205" max="8205" width="13.7109375" customWidth="1"/>
    <col min="8206" max="8206" width="22.42578125" customWidth="1"/>
    <col min="8449" max="8449" width="2.5703125" customWidth="1"/>
    <col min="8450" max="8454" width="0" hidden="1" customWidth="1"/>
    <col min="8455" max="8455" width="18.85546875" bestFit="1" customWidth="1"/>
    <col min="8456" max="8456" width="33.85546875" customWidth="1"/>
    <col min="8457" max="8457" width="16.42578125" customWidth="1"/>
    <col min="8458" max="8458" width="18.28515625" customWidth="1"/>
    <col min="8459" max="8459" width="14" customWidth="1"/>
    <col min="8460" max="8460" width="15.42578125" customWidth="1"/>
    <col min="8461" max="8461" width="13.7109375" customWidth="1"/>
    <col min="8462" max="8462" width="22.42578125" customWidth="1"/>
    <col min="8705" max="8705" width="2.5703125" customWidth="1"/>
    <col min="8706" max="8710" width="0" hidden="1" customWidth="1"/>
    <col min="8711" max="8711" width="18.85546875" bestFit="1" customWidth="1"/>
    <col min="8712" max="8712" width="33.85546875" customWidth="1"/>
    <col min="8713" max="8713" width="16.42578125" customWidth="1"/>
    <col min="8714" max="8714" width="18.28515625" customWidth="1"/>
    <col min="8715" max="8715" width="14" customWidth="1"/>
    <col min="8716" max="8716" width="15.42578125" customWidth="1"/>
    <col min="8717" max="8717" width="13.7109375" customWidth="1"/>
    <col min="8718" max="8718" width="22.42578125" customWidth="1"/>
    <col min="8961" max="8961" width="2.5703125" customWidth="1"/>
    <col min="8962" max="8966" width="0" hidden="1" customWidth="1"/>
    <col min="8967" max="8967" width="18.85546875" bestFit="1" customWidth="1"/>
    <col min="8968" max="8968" width="33.85546875" customWidth="1"/>
    <col min="8969" max="8969" width="16.42578125" customWidth="1"/>
    <col min="8970" max="8970" width="18.28515625" customWidth="1"/>
    <col min="8971" max="8971" width="14" customWidth="1"/>
    <col min="8972" max="8972" width="15.42578125" customWidth="1"/>
    <col min="8973" max="8973" width="13.7109375" customWidth="1"/>
    <col min="8974" max="8974" width="22.42578125" customWidth="1"/>
    <col min="9217" max="9217" width="2.5703125" customWidth="1"/>
    <col min="9218" max="9222" width="0" hidden="1" customWidth="1"/>
    <col min="9223" max="9223" width="18.85546875" bestFit="1" customWidth="1"/>
    <col min="9224" max="9224" width="33.85546875" customWidth="1"/>
    <col min="9225" max="9225" width="16.42578125" customWidth="1"/>
    <col min="9226" max="9226" width="18.28515625" customWidth="1"/>
    <col min="9227" max="9227" width="14" customWidth="1"/>
    <col min="9228" max="9228" width="15.42578125" customWidth="1"/>
    <col min="9229" max="9229" width="13.7109375" customWidth="1"/>
    <col min="9230" max="9230" width="22.42578125" customWidth="1"/>
    <col min="9473" max="9473" width="2.5703125" customWidth="1"/>
    <col min="9474" max="9478" width="0" hidden="1" customWidth="1"/>
    <col min="9479" max="9479" width="18.85546875" bestFit="1" customWidth="1"/>
    <col min="9480" max="9480" width="33.85546875" customWidth="1"/>
    <col min="9481" max="9481" width="16.42578125" customWidth="1"/>
    <col min="9482" max="9482" width="18.28515625" customWidth="1"/>
    <col min="9483" max="9483" width="14" customWidth="1"/>
    <col min="9484" max="9484" width="15.42578125" customWidth="1"/>
    <col min="9485" max="9485" width="13.7109375" customWidth="1"/>
    <col min="9486" max="9486" width="22.42578125" customWidth="1"/>
    <col min="9729" max="9729" width="2.5703125" customWidth="1"/>
    <col min="9730" max="9734" width="0" hidden="1" customWidth="1"/>
    <col min="9735" max="9735" width="18.85546875" bestFit="1" customWidth="1"/>
    <col min="9736" max="9736" width="33.85546875" customWidth="1"/>
    <col min="9737" max="9737" width="16.42578125" customWidth="1"/>
    <col min="9738" max="9738" width="18.28515625" customWidth="1"/>
    <col min="9739" max="9739" width="14" customWidth="1"/>
    <col min="9740" max="9740" width="15.42578125" customWidth="1"/>
    <col min="9741" max="9741" width="13.7109375" customWidth="1"/>
    <col min="9742" max="9742" width="22.42578125" customWidth="1"/>
    <col min="9985" max="9985" width="2.5703125" customWidth="1"/>
    <col min="9986" max="9990" width="0" hidden="1" customWidth="1"/>
    <col min="9991" max="9991" width="18.85546875" bestFit="1" customWidth="1"/>
    <col min="9992" max="9992" width="33.85546875" customWidth="1"/>
    <col min="9993" max="9993" width="16.42578125" customWidth="1"/>
    <col min="9994" max="9994" width="18.28515625" customWidth="1"/>
    <col min="9995" max="9995" width="14" customWidth="1"/>
    <col min="9996" max="9996" width="15.42578125" customWidth="1"/>
    <col min="9997" max="9997" width="13.7109375" customWidth="1"/>
    <col min="9998" max="9998" width="22.42578125" customWidth="1"/>
    <col min="10241" max="10241" width="2.5703125" customWidth="1"/>
    <col min="10242" max="10246" width="0" hidden="1" customWidth="1"/>
    <col min="10247" max="10247" width="18.85546875" bestFit="1" customWidth="1"/>
    <col min="10248" max="10248" width="33.85546875" customWidth="1"/>
    <col min="10249" max="10249" width="16.42578125" customWidth="1"/>
    <col min="10250" max="10250" width="18.28515625" customWidth="1"/>
    <col min="10251" max="10251" width="14" customWidth="1"/>
    <col min="10252" max="10252" width="15.42578125" customWidth="1"/>
    <col min="10253" max="10253" width="13.7109375" customWidth="1"/>
    <col min="10254" max="10254" width="22.42578125" customWidth="1"/>
    <col min="10497" max="10497" width="2.5703125" customWidth="1"/>
    <col min="10498" max="10502" width="0" hidden="1" customWidth="1"/>
    <col min="10503" max="10503" width="18.85546875" bestFit="1" customWidth="1"/>
    <col min="10504" max="10504" width="33.85546875" customWidth="1"/>
    <col min="10505" max="10505" width="16.42578125" customWidth="1"/>
    <col min="10506" max="10506" width="18.28515625" customWidth="1"/>
    <col min="10507" max="10507" width="14" customWidth="1"/>
    <col min="10508" max="10508" width="15.42578125" customWidth="1"/>
    <col min="10509" max="10509" width="13.7109375" customWidth="1"/>
    <col min="10510" max="10510" width="22.42578125" customWidth="1"/>
    <col min="10753" max="10753" width="2.5703125" customWidth="1"/>
    <col min="10754" max="10758" width="0" hidden="1" customWidth="1"/>
    <col min="10759" max="10759" width="18.85546875" bestFit="1" customWidth="1"/>
    <col min="10760" max="10760" width="33.85546875" customWidth="1"/>
    <col min="10761" max="10761" width="16.42578125" customWidth="1"/>
    <col min="10762" max="10762" width="18.28515625" customWidth="1"/>
    <col min="10763" max="10763" width="14" customWidth="1"/>
    <col min="10764" max="10764" width="15.42578125" customWidth="1"/>
    <col min="10765" max="10765" width="13.7109375" customWidth="1"/>
    <col min="10766" max="10766" width="22.42578125" customWidth="1"/>
    <col min="11009" max="11009" width="2.5703125" customWidth="1"/>
    <col min="11010" max="11014" width="0" hidden="1" customWidth="1"/>
    <col min="11015" max="11015" width="18.85546875" bestFit="1" customWidth="1"/>
    <col min="11016" max="11016" width="33.85546875" customWidth="1"/>
    <col min="11017" max="11017" width="16.42578125" customWidth="1"/>
    <col min="11018" max="11018" width="18.28515625" customWidth="1"/>
    <col min="11019" max="11019" width="14" customWidth="1"/>
    <col min="11020" max="11020" width="15.42578125" customWidth="1"/>
    <col min="11021" max="11021" width="13.7109375" customWidth="1"/>
    <col min="11022" max="11022" width="22.42578125" customWidth="1"/>
    <col min="11265" max="11265" width="2.5703125" customWidth="1"/>
    <col min="11266" max="11270" width="0" hidden="1" customWidth="1"/>
    <col min="11271" max="11271" width="18.85546875" bestFit="1" customWidth="1"/>
    <col min="11272" max="11272" width="33.85546875" customWidth="1"/>
    <col min="11273" max="11273" width="16.42578125" customWidth="1"/>
    <col min="11274" max="11274" width="18.28515625" customWidth="1"/>
    <col min="11275" max="11275" width="14" customWidth="1"/>
    <col min="11276" max="11276" width="15.42578125" customWidth="1"/>
    <col min="11277" max="11277" width="13.7109375" customWidth="1"/>
    <col min="11278" max="11278" width="22.42578125" customWidth="1"/>
    <col min="11521" max="11521" width="2.5703125" customWidth="1"/>
    <col min="11522" max="11526" width="0" hidden="1" customWidth="1"/>
    <col min="11527" max="11527" width="18.85546875" bestFit="1" customWidth="1"/>
    <col min="11528" max="11528" width="33.85546875" customWidth="1"/>
    <col min="11529" max="11529" width="16.42578125" customWidth="1"/>
    <col min="11530" max="11530" width="18.28515625" customWidth="1"/>
    <col min="11531" max="11531" width="14" customWidth="1"/>
    <col min="11532" max="11532" width="15.42578125" customWidth="1"/>
    <col min="11533" max="11533" width="13.7109375" customWidth="1"/>
    <col min="11534" max="11534" width="22.42578125" customWidth="1"/>
    <col min="11777" max="11777" width="2.5703125" customWidth="1"/>
    <col min="11778" max="11782" width="0" hidden="1" customWidth="1"/>
    <col min="11783" max="11783" width="18.85546875" bestFit="1" customWidth="1"/>
    <col min="11784" max="11784" width="33.85546875" customWidth="1"/>
    <col min="11785" max="11785" width="16.42578125" customWidth="1"/>
    <col min="11786" max="11786" width="18.28515625" customWidth="1"/>
    <col min="11787" max="11787" width="14" customWidth="1"/>
    <col min="11788" max="11788" width="15.42578125" customWidth="1"/>
    <col min="11789" max="11789" width="13.7109375" customWidth="1"/>
    <col min="11790" max="11790" width="22.42578125" customWidth="1"/>
    <col min="12033" max="12033" width="2.5703125" customWidth="1"/>
    <col min="12034" max="12038" width="0" hidden="1" customWidth="1"/>
    <col min="12039" max="12039" width="18.85546875" bestFit="1" customWidth="1"/>
    <col min="12040" max="12040" width="33.85546875" customWidth="1"/>
    <col min="12041" max="12041" width="16.42578125" customWidth="1"/>
    <col min="12042" max="12042" width="18.28515625" customWidth="1"/>
    <col min="12043" max="12043" width="14" customWidth="1"/>
    <col min="12044" max="12044" width="15.42578125" customWidth="1"/>
    <col min="12045" max="12045" width="13.7109375" customWidth="1"/>
    <col min="12046" max="12046" width="22.42578125" customWidth="1"/>
    <col min="12289" max="12289" width="2.5703125" customWidth="1"/>
    <col min="12290" max="12294" width="0" hidden="1" customWidth="1"/>
    <col min="12295" max="12295" width="18.85546875" bestFit="1" customWidth="1"/>
    <col min="12296" max="12296" width="33.85546875" customWidth="1"/>
    <col min="12297" max="12297" width="16.42578125" customWidth="1"/>
    <col min="12298" max="12298" width="18.28515625" customWidth="1"/>
    <col min="12299" max="12299" width="14" customWidth="1"/>
    <col min="12300" max="12300" width="15.42578125" customWidth="1"/>
    <col min="12301" max="12301" width="13.7109375" customWidth="1"/>
    <col min="12302" max="12302" width="22.42578125" customWidth="1"/>
    <col min="12545" max="12545" width="2.5703125" customWidth="1"/>
    <col min="12546" max="12550" width="0" hidden="1" customWidth="1"/>
    <col min="12551" max="12551" width="18.85546875" bestFit="1" customWidth="1"/>
    <col min="12552" max="12552" width="33.85546875" customWidth="1"/>
    <col min="12553" max="12553" width="16.42578125" customWidth="1"/>
    <col min="12554" max="12554" width="18.28515625" customWidth="1"/>
    <col min="12555" max="12555" width="14" customWidth="1"/>
    <col min="12556" max="12556" width="15.42578125" customWidth="1"/>
    <col min="12557" max="12557" width="13.7109375" customWidth="1"/>
    <col min="12558" max="12558" width="22.42578125" customWidth="1"/>
    <col min="12801" max="12801" width="2.5703125" customWidth="1"/>
    <col min="12802" max="12806" width="0" hidden="1" customWidth="1"/>
    <col min="12807" max="12807" width="18.85546875" bestFit="1" customWidth="1"/>
    <col min="12808" max="12808" width="33.85546875" customWidth="1"/>
    <col min="12809" max="12809" width="16.42578125" customWidth="1"/>
    <col min="12810" max="12810" width="18.28515625" customWidth="1"/>
    <col min="12811" max="12811" width="14" customWidth="1"/>
    <col min="12812" max="12812" width="15.42578125" customWidth="1"/>
    <col min="12813" max="12813" width="13.7109375" customWidth="1"/>
    <col min="12814" max="12814" width="22.42578125" customWidth="1"/>
    <col min="13057" max="13057" width="2.5703125" customWidth="1"/>
    <col min="13058" max="13062" width="0" hidden="1" customWidth="1"/>
    <col min="13063" max="13063" width="18.85546875" bestFit="1" customWidth="1"/>
    <col min="13064" max="13064" width="33.85546875" customWidth="1"/>
    <col min="13065" max="13065" width="16.42578125" customWidth="1"/>
    <col min="13066" max="13066" width="18.28515625" customWidth="1"/>
    <col min="13067" max="13067" width="14" customWidth="1"/>
    <col min="13068" max="13068" width="15.42578125" customWidth="1"/>
    <col min="13069" max="13069" width="13.7109375" customWidth="1"/>
    <col min="13070" max="13070" width="22.42578125" customWidth="1"/>
    <col min="13313" max="13313" width="2.5703125" customWidth="1"/>
    <col min="13314" max="13318" width="0" hidden="1" customWidth="1"/>
    <col min="13319" max="13319" width="18.85546875" bestFit="1" customWidth="1"/>
    <col min="13320" max="13320" width="33.85546875" customWidth="1"/>
    <col min="13321" max="13321" width="16.42578125" customWidth="1"/>
    <col min="13322" max="13322" width="18.28515625" customWidth="1"/>
    <col min="13323" max="13323" width="14" customWidth="1"/>
    <col min="13324" max="13324" width="15.42578125" customWidth="1"/>
    <col min="13325" max="13325" width="13.7109375" customWidth="1"/>
    <col min="13326" max="13326" width="22.42578125" customWidth="1"/>
    <col min="13569" max="13569" width="2.5703125" customWidth="1"/>
    <col min="13570" max="13574" width="0" hidden="1" customWidth="1"/>
    <col min="13575" max="13575" width="18.85546875" bestFit="1" customWidth="1"/>
    <col min="13576" max="13576" width="33.85546875" customWidth="1"/>
    <col min="13577" max="13577" width="16.42578125" customWidth="1"/>
    <col min="13578" max="13578" width="18.28515625" customWidth="1"/>
    <col min="13579" max="13579" width="14" customWidth="1"/>
    <col min="13580" max="13580" width="15.42578125" customWidth="1"/>
    <col min="13581" max="13581" width="13.7109375" customWidth="1"/>
    <col min="13582" max="13582" width="22.42578125" customWidth="1"/>
    <col min="13825" max="13825" width="2.5703125" customWidth="1"/>
    <col min="13826" max="13830" width="0" hidden="1" customWidth="1"/>
    <col min="13831" max="13831" width="18.85546875" bestFit="1" customWidth="1"/>
    <col min="13832" max="13832" width="33.85546875" customWidth="1"/>
    <col min="13833" max="13833" width="16.42578125" customWidth="1"/>
    <col min="13834" max="13834" width="18.28515625" customWidth="1"/>
    <col min="13835" max="13835" width="14" customWidth="1"/>
    <col min="13836" max="13836" width="15.42578125" customWidth="1"/>
    <col min="13837" max="13837" width="13.7109375" customWidth="1"/>
    <col min="13838" max="13838" width="22.42578125" customWidth="1"/>
    <col min="14081" max="14081" width="2.5703125" customWidth="1"/>
    <col min="14082" max="14086" width="0" hidden="1" customWidth="1"/>
    <col min="14087" max="14087" width="18.85546875" bestFit="1" customWidth="1"/>
    <col min="14088" max="14088" width="33.85546875" customWidth="1"/>
    <col min="14089" max="14089" width="16.42578125" customWidth="1"/>
    <col min="14090" max="14090" width="18.28515625" customWidth="1"/>
    <col min="14091" max="14091" width="14" customWidth="1"/>
    <col min="14092" max="14092" width="15.42578125" customWidth="1"/>
    <col min="14093" max="14093" width="13.7109375" customWidth="1"/>
    <col min="14094" max="14094" width="22.42578125" customWidth="1"/>
    <col min="14337" max="14337" width="2.5703125" customWidth="1"/>
    <col min="14338" max="14342" width="0" hidden="1" customWidth="1"/>
    <col min="14343" max="14343" width="18.85546875" bestFit="1" customWidth="1"/>
    <col min="14344" max="14344" width="33.85546875" customWidth="1"/>
    <col min="14345" max="14345" width="16.42578125" customWidth="1"/>
    <col min="14346" max="14346" width="18.28515625" customWidth="1"/>
    <col min="14347" max="14347" width="14" customWidth="1"/>
    <col min="14348" max="14348" width="15.42578125" customWidth="1"/>
    <col min="14349" max="14349" width="13.7109375" customWidth="1"/>
    <col min="14350" max="14350" width="22.42578125" customWidth="1"/>
    <col min="14593" max="14593" width="2.5703125" customWidth="1"/>
    <col min="14594" max="14598" width="0" hidden="1" customWidth="1"/>
    <col min="14599" max="14599" width="18.85546875" bestFit="1" customWidth="1"/>
    <col min="14600" max="14600" width="33.85546875" customWidth="1"/>
    <col min="14601" max="14601" width="16.42578125" customWidth="1"/>
    <col min="14602" max="14602" width="18.28515625" customWidth="1"/>
    <col min="14603" max="14603" width="14" customWidth="1"/>
    <col min="14604" max="14604" width="15.42578125" customWidth="1"/>
    <col min="14605" max="14605" width="13.7109375" customWidth="1"/>
    <col min="14606" max="14606" width="22.42578125" customWidth="1"/>
    <col min="14849" max="14849" width="2.5703125" customWidth="1"/>
    <col min="14850" max="14854" width="0" hidden="1" customWidth="1"/>
    <col min="14855" max="14855" width="18.85546875" bestFit="1" customWidth="1"/>
    <col min="14856" max="14856" width="33.85546875" customWidth="1"/>
    <col min="14857" max="14857" width="16.42578125" customWidth="1"/>
    <col min="14858" max="14858" width="18.28515625" customWidth="1"/>
    <col min="14859" max="14859" width="14" customWidth="1"/>
    <col min="14860" max="14860" width="15.42578125" customWidth="1"/>
    <col min="14861" max="14861" width="13.7109375" customWidth="1"/>
    <col min="14862" max="14862" width="22.42578125" customWidth="1"/>
    <col min="15105" max="15105" width="2.5703125" customWidth="1"/>
    <col min="15106" max="15110" width="0" hidden="1" customWidth="1"/>
    <col min="15111" max="15111" width="18.85546875" bestFit="1" customWidth="1"/>
    <col min="15112" max="15112" width="33.85546875" customWidth="1"/>
    <col min="15113" max="15113" width="16.42578125" customWidth="1"/>
    <col min="15114" max="15114" width="18.28515625" customWidth="1"/>
    <col min="15115" max="15115" width="14" customWidth="1"/>
    <col min="15116" max="15116" width="15.42578125" customWidth="1"/>
    <col min="15117" max="15117" width="13.7109375" customWidth="1"/>
    <col min="15118" max="15118" width="22.42578125" customWidth="1"/>
    <col min="15361" max="15361" width="2.5703125" customWidth="1"/>
    <col min="15362" max="15366" width="0" hidden="1" customWidth="1"/>
    <col min="15367" max="15367" width="18.85546875" bestFit="1" customWidth="1"/>
    <col min="15368" max="15368" width="33.85546875" customWidth="1"/>
    <col min="15369" max="15369" width="16.42578125" customWidth="1"/>
    <col min="15370" max="15370" width="18.28515625" customWidth="1"/>
    <col min="15371" max="15371" width="14" customWidth="1"/>
    <col min="15372" max="15372" width="15.42578125" customWidth="1"/>
    <col min="15373" max="15373" width="13.7109375" customWidth="1"/>
    <col min="15374" max="15374" width="22.42578125" customWidth="1"/>
    <col min="15617" max="15617" width="2.5703125" customWidth="1"/>
    <col min="15618" max="15622" width="0" hidden="1" customWidth="1"/>
    <col min="15623" max="15623" width="18.85546875" bestFit="1" customWidth="1"/>
    <col min="15624" max="15624" width="33.85546875" customWidth="1"/>
    <col min="15625" max="15625" width="16.42578125" customWidth="1"/>
    <col min="15626" max="15626" width="18.28515625" customWidth="1"/>
    <col min="15627" max="15627" width="14" customWidth="1"/>
    <col min="15628" max="15628" width="15.42578125" customWidth="1"/>
    <col min="15629" max="15629" width="13.7109375" customWidth="1"/>
    <col min="15630" max="15630" width="22.42578125" customWidth="1"/>
    <col min="15873" max="15873" width="2.5703125" customWidth="1"/>
    <col min="15874" max="15878" width="0" hidden="1" customWidth="1"/>
    <col min="15879" max="15879" width="18.85546875" bestFit="1" customWidth="1"/>
    <col min="15880" max="15880" width="33.85546875" customWidth="1"/>
    <col min="15881" max="15881" width="16.42578125" customWidth="1"/>
    <col min="15882" max="15882" width="18.28515625" customWidth="1"/>
    <col min="15883" max="15883" width="14" customWidth="1"/>
    <col min="15884" max="15884" width="15.42578125" customWidth="1"/>
    <col min="15885" max="15885" width="13.7109375" customWidth="1"/>
    <col min="15886" max="15886" width="22.42578125" customWidth="1"/>
    <col min="16129" max="16129" width="2.5703125" customWidth="1"/>
    <col min="16130" max="16134" width="0" hidden="1" customWidth="1"/>
    <col min="16135" max="16135" width="18.85546875" bestFit="1" customWidth="1"/>
    <col min="16136" max="16136" width="33.85546875" customWidth="1"/>
    <col min="16137" max="16137" width="16.42578125" customWidth="1"/>
    <col min="16138" max="16138" width="18.28515625" customWidth="1"/>
    <col min="16139" max="16139" width="14" customWidth="1"/>
    <col min="16140" max="16140" width="15.42578125" customWidth="1"/>
    <col min="16141" max="16141" width="13.7109375" customWidth="1"/>
    <col min="16142" max="16142" width="22.42578125" customWidth="1"/>
  </cols>
  <sheetData>
    <row r="1" spans="2:21" s="41" customFormat="1" ht="15.75" x14ac:dyDescent="0.25">
      <c r="G1" s="236"/>
      <c r="H1" s="237"/>
      <c r="I1" s="237"/>
      <c r="J1" s="237"/>
      <c r="K1" s="238"/>
      <c r="L1" s="237"/>
      <c r="M1" s="237"/>
      <c r="N1" s="237"/>
      <c r="O1" s="235" t="s">
        <v>283</v>
      </c>
    </row>
    <row r="2" spans="2:21" s="41" customFormat="1" ht="15.75" x14ac:dyDescent="0.25">
      <c r="G2" s="476" t="s">
        <v>270</v>
      </c>
      <c r="H2" s="476"/>
      <c r="I2" s="476"/>
      <c r="J2" s="476"/>
      <c r="K2" s="476"/>
      <c r="L2" s="476"/>
      <c r="M2" s="476"/>
      <c r="N2" s="476"/>
      <c r="O2" s="476"/>
      <c r="P2" s="476"/>
      <c r="Q2" s="240"/>
      <c r="R2" s="241"/>
      <c r="S2" s="242" t="s">
        <v>282</v>
      </c>
      <c r="T2" s="241"/>
      <c r="U2" s="243"/>
    </row>
    <row r="3" spans="2:21" s="41" customFormat="1" x14ac:dyDescent="0.25">
      <c r="G3" s="477" t="s">
        <v>271</v>
      </c>
      <c r="H3" s="477"/>
      <c r="I3" s="477"/>
      <c r="J3" s="477"/>
      <c r="K3" s="477"/>
      <c r="L3" s="477"/>
      <c r="M3" s="477"/>
      <c r="N3" s="477"/>
      <c r="O3" s="477"/>
      <c r="P3" s="477"/>
      <c r="Q3" s="240"/>
      <c r="R3" s="241"/>
      <c r="S3" s="242" t="s">
        <v>33</v>
      </c>
      <c r="T3" s="241"/>
      <c r="U3" s="243"/>
    </row>
    <row r="4" spans="2:21" s="41" customFormat="1" x14ac:dyDescent="0.2">
      <c r="G4" s="478" t="s">
        <v>925</v>
      </c>
      <c r="H4" s="478"/>
      <c r="I4" s="478"/>
      <c r="J4" s="478"/>
      <c r="K4" s="478"/>
      <c r="L4" s="478"/>
      <c r="M4" s="478"/>
      <c r="N4" s="478"/>
      <c r="O4" s="478"/>
      <c r="P4" s="478"/>
      <c r="Q4" s="240"/>
      <c r="R4" s="241"/>
      <c r="S4" s="242" t="s">
        <v>223</v>
      </c>
      <c r="T4" s="241"/>
      <c r="U4" s="243"/>
    </row>
    <row r="5" spans="2:21" s="41" customFormat="1" x14ac:dyDescent="0.25">
      <c r="H5" s="239"/>
      <c r="I5" s="259"/>
      <c r="J5" s="479">
        <f>+[5]PPNE1!C5</f>
        <v>2024</v>
      </c>
      <c r="K5" s="479"/>
      <c r="L5" s="239"/>
      <c r="M5" s="239"/>
      <c r="N5" s="239"/>
      <c r="O5" s="239"/>
      <c r="P5" s="239"/>
      <c r="Q5" s="240"/>
      <c r="R5" s="241"/>
      <c r="S5" s="241"/>
      <c r="T5" s="241"/>
      <c r="U5" s="243"/>
    </row>
    <row r="6" spans="2:21" s="41" customFormat="1" x14ac:dyDescent="0.25">
      <c r="G6" s="258" t="s">
        <v>924</v>
      </c>
      <c r="H6" s="480" t="s">
        <v>1561</v>
      </c>
      <c r="I6" s="480"/>
      <c r="J6" s="480"/>
      <c r="K6" s="480"/>
      <c r="L6" s="480"/>
      <c r="M6" s="480"/>
      <c r="N6" s="480"/>
      <c r="O6" s="235"/>
    </row>
    <row r="7" spans="2:21" ht="25.5" customHeight="1" x14ac:dyDescent="0.2">
      <c r="B7" s="244" t="s">
        <v>966</v>
      </c>
      <c r="C7" s="245" t="s">
        <v>967</v>
      </c>
      <c r="D7" s="245" t="s">
        <v>968</v>
      </c>
      <c r="E7" s="245" t="s">
        <v>969</v>
      </c>
      <c r="F7" s="246" t="s">
        <v>970</v>
      </c>
      <c r="G7" s="255" t="s">
        <v>971</v>
      </c>
      <c r="H7" s="256" t="s">
        <v>0</v>
      </c>
      <c r="I7" s="256" t="s">
        <v>1</v>
      </c>
      <c r="J7" s="256" t="s">
        <v>44</v>
      </c>
      <c r="K7" s="257" t="s">
        <v>2</v>
      </c>
      <c r="L7" s="256" t="s">
        <v>3</v>
      </c>
      <c r="M7" s="256" t="s">
        <v>922</v>
      </c>
      <c r="N7" s="256" t="s">
        <v>45</v>
      </c>
    </row>
    <row r="8" spans="2:21" ht="12.75" x14ac:dyDescent="0.2">
      <c r="B8" s="14" t="str">
        <f>IF(PPNE2.1!$G8="","",CONCATENATE(PPNE2.1!$C8,".",PPNE2.1!$D8,".",PPNE2.1!$E8,".",PPNE2.1!$F8))</f>
        <v/>
      </c>
      <c r="C8" s="14" t="str">
        <f>IF(PPNE2.1!$G8="","",'[6]Formulario PPGR1'!#REF!)</f>
        <v/>
      </c>
      <c r="D8" s="14" t="str">
        <f>IF(PPNE2.1!$G8="","",'[6]Formulario PPGR1'!#REF!)</f>
        <v/>
      </c>
      <c r="E8" s="14" t="str">
        <f>IF(PPNE2.1!$G8="","",'[6]Formulario PPGR1'!#REF!)</f>
        <v/>
      </c>
      <c r="F8" s="14" t="str">
        <f>IF(PPNE2.1!$G8="","",'[6]Formulario PPGR1'!#REF!)</f>
        <v/>
      </c>
      <c r="G8" s="247"/>
      <c r="H8" s="248" t="s">
        <v>1562</v>
      </c>
      <c r="I8" s="248" t="s">
        <v>1563</v>
      </c>
      <c r="J8" s="247">
        <v>3000</v>
      </c>
      <c r="K8" s="249">
        <v>250</v>
      </c>
      <c r="L8" s="250">
        <f>+PPNE2.1!$K8*PPNE2.1!$J8</f>
        <v>750000</v>
      </c>
      <c r="M8" s="251"/>
      <c r="N8" s="248" t="s">
        <v>33</v>
      </c>
    </row>
    <row r="9" spans="2:21" ht="12.75" x14ac:dyDescent="0.2">
      <c r="B9" s="14" t="str">
        <f>IF(PPNE2.1!$G9="","",CONCATENATE(PPNE2.1!$C9,".",PPNE2.1!$D9,".",PPNE2.1!$E9,".",PPNE2.1!$F9))</f>
        <v/>
      </c>
      <c r="C9" s="14" t="str">
        <f>IF(PPNE2.1!$G9="","",'[6]Formulario PPGR1'!#REF!)</f>
        <v/>
      </c>
      <c r="D9" s="14" t="str">
        <f>IF(PPNE2.1!$G9="","",'[6]Formulario PPGR1'!#REF!)</f>
        <v/>
      </c>
      <c r="E9" s="14" t="str">
        <f>IF(PPNE2.1!$G9="","",'[6]Formulario PPGR1'!#REF!)</f>
        <v/>
      </c>
      <c r="F9" s="14" t="str">
        <f>IF(PPNE2.1!$G9="","",'[6]Formulario PPGR1'!#REF!)</f>
        <v/>
      </c>
      <c r="G9" s="247"/>
      <c r="H9" s="248" t="s">
        <v>1564</v>
      </c>
      <c r="I9" s="248" t="s">
        <v>1563</v>
      </c>
      <c r="J9" s="247">
        <v>36</v>
      </c>
      <c r="K9" s="249">
        <v>375</v>
      </c>
      <c r="L9" s="250">
        <f>+PPNE2.1!$K9*PPNE2.1!$J9</f>
        <v>13500</v>
      </c>
      <c r="M9" s="251"/>
      <c r="N9" s="248" t="s">
        <v>33</v>
      </c>
    </row>
    <row r="10" spans="2:21" ht="12.75" x14ac:dyDescent="0.2">
      <c r="B10" s="14" t="str">
        <f>IF(PPNE2.1!$G10="","",CONCATENATE(PPNE2.1!$C10,".",PPNE2.1!$D10,".",PPNE2.1!$E10,".",PPNE2.1!$F10))</f>
        <v/>
      </c>
      <c r="C10" s="14" t="str">
        <f>IF(PPNE2.1!$G10="","",'[6]Formulario PPGR1'!#REF!)</f>
        <v/>
      </c>
      <c r="D10" s="14" t="str">
        <f>IF(PPNE2.1!$G10="","",'[6]Formulario PPGR1'!#REF!)</f>
        <v/>
      </c>
      <c r="E10" s="14" t="str">
        <f>IF(PPNE2.1!$G10="","",'[6]Formulario PPGR1'!#REF!)</f>
        <v/>
      </c>
      <c r="F10" s="14" t="str">
        <f>IF(PPNE2.1!$G10="","",'[6]Formulario PPGR1'!#REF!)</f>
        <v/>
      </c>
      <c r="G10" s="247"/>
      <c r="H10" s="248" t="s">
        <v>1565</v>
      </c>
      <c r="I10" s="248" t="s">
        <v>1566</v>
      </c>
      <c r="J10" s="247">
        <v>8</v>
      </c>
      <c r="K10" s="249">
        <v>375</v>
      </c>
      <c r="L10" s="250">
        <f>+PPNE2.1!$K10*PPNE2.1!$J10</f>
        <v>3000</v>
      </c>
      <c r="M10" s="251"/>
      <c r="N10" s="248" t="s">
        <v>33</v>
      </c>
    </row>
    <row r="11" spans="2:21" ht="12.75" x14ac:dyDescent="0.2">
      <c r="B11" s="14" t="str">
        <f>IF(PPNE2.1!$G11="","",CONCATENATE(PPNE2.1!$C11,".",PPNE2.1!$D11,".",PPNE2.1!$E11,".",PPNE2.1!$F11))</f>
        <v/>
      </c>
      <c r="C11" s="14" t="str">
        <f>IF(PPNE2.1!$G11="","",'[6]Formulario PPGR1'!#REF!)</f>
        <v/>
      </c>
      <c r="D11" s="14" t="str">
        <f>IF(PPNE2.1!$G11="","",'[6]Formulario PPGR1'!#REF!)</f>
        <v/>
      </c>
      <c r="E11" s="14" t="str">
        <f>IF(PPNE2.1!$G11="","",'[6]Formulario PPGR1'!#REF!)</f>
        <v/>
      </c>
      <c r="F11" s="14" t="str">
        <f>IF(PPNE2.1!$G11="","",'[6]Formulario PPGR1'!#REF!)</f>
        <v/>
      </c>
      <c r="G11" s="247"/>
      <c r="H11" s="248" t="s">
        <v>1567</v>
      </c>
      <c r="I11" s="248" t="s">
        <v>1568</v>
      </c>
      <c r="J11" s="247">
        <v>36</v>
      </c>
      <c r="K11" s="249">
        <v>75</v>
      </c>
      <c r="L11" s="250">
        <f>+PPNE2.1!$K11*PPNE2.1!$J11</f>
        <v>2700</v>
      </c>
      <c r="M11" s="251"/>
      <c r="N11" s="248" t="s">
        <v>33</v>
      </c>
    </row>
    <row r="12" spans="2:21" ht="12.75" x14ac:dyDescent="0.2">
      <c r="B12" s="14" t="str">
        <f>IF(PPNE2.1!$G12="","",CONCATENATE(PPNE2.1!$C12,".",PPNE2.1!$D12,".",PPNE2.1!$E12,".",PPNE2.1!$F12))</f>
        <v/>
      </c>
      <c r="C12" s="14" t="str">
        <f>IF(PPNE2.1!$G12="","",'[6]Formulario PPGR1'!#REF!)</f>
        <v/>
      </c>
      <c r="D12" s="14" t="str">
        <f>IF(PPNE2.1!$G12="","",'[6]Formulario PPGR1'!#REF!)</f>
        <v/>
      </c>
      <c r="E12" s="14" t="str">
        <f>IF(PPNE2.1!$G12="","",'[6]Formulario PPGR1'!#REF!)</f>
        <v/>
      </c>
      <c r="F12" s="14" t="str">
        <f>IF(PPNE2.1!$G12="","",'[6]Formulario PPGR1'!#REF!)</f>
        <v/>
      </c>
      <c r="G12" s="247"/>
      <c r="H12" s="248" t="s">
        <v>1569</v>
      </c>
      <c r="I12" s="248" t="s">
        <v>1570</v>
      </c>
      <c r="J12" s="247">
        <v>2000</v>
      </c>
      <c r="K12" s="249">
        <v>450</v>
      </c>
      <c r="L12" s="250">
        <f>+PPNE2.1!$K12*PPNE2.1!$J12</f>
        <v>900000</v>
      </c>
      <c r="M12" s="251"/>
      <c r="N12" s="248" t="s">
        <v>33</v>
      </c>
    </row>
    <row r="13" spans="2:21" ht="12.75" x14ac:dyDescent="0.2">
      <c r="B13" s="14" t="str">
        <f>IF(PPNE2.1!$G13="","",CONCATENATE(PPNE2.1!$C13,".",PPNE2.1!$D13,".",PPNE2.1!$E13,".",PPNE2.1!$F13))</f>
        <v/>
      </c>
      <c r="C13" s="14" t="str">
        <f>IF(PPNE2.1!$G13="","",'[6]Formulario PPGR1'!#REF!)</f>
        <v/>
      </c>
      <c r="D13" s="14" t="str">
        <f>IF(PPNE2.1!$G13="","",'[6]Formulario PPGR1'!#REF!)</f>
        <v/>
      </c>
      <c r="E13" s="14" t="str">
        <f>IF(PPNE2.1!$G13="","",'[6]Formulario PPGR1'!#REF!)</f>
        <v/>
      </c>
      <c r="F13" s="14" t="str">
        <f>IF(PPNE2.1!$G13="","",'[6]Formulario PPGR1'!#REF!)</f>
        <v/>
      </c>
      <c r="G13" s="247"/>
      <c r="H13" s="248" t="s">
        <v>1571</v>
      </c>
      <c r="I13" s="248" t="s">
        <v>1570</v>
      </c>
      <c r="J13" s="247">
        <v>2000</v>
      </c>
      <c r="K13" s="249">
        <v>450</v>
      </c>
      <c r="L13" s="250">
        <f>+PPNE2.1!$K13*PPNE2.1!$J13</f>
        <v>900000</v>
      </c>
      <c r="M13" s="251"/>
      <c r="N13" s="248" t="s">
        <v>33</v>
      </c>
    </row>
    <row r="14" spans="2:21" ht="12.75" x14ac:dyDescent="0.2">
      <c r="B14" s="14" t="str">
        <f>IF(PPNE2.1!$G14="","",CONCATENATE(PPNE2.1!$C14,".",PPNE2.1!$D14,".",PPNE2.1!$E14,".",PPNE2.1!$F14))</f>
        <v/>
      </c>
      <c r="C14" s="14" t="str">
        <f>IF(PPNE2.1!$G14="","",'[6]Formulario PPGR1'!#REF!)</f>
        <v/>
      </c>
      <c r="D14" s="14" t="str">
        <f>IF(PPNE2.1!$G14="","",'[6]Formulario PPGR1'!#REF!)</f>
        <v/>
      </c>
      <c r="E14" s="14" t="str">
        <f>IF(PPNE2.1!$G14="","",'[6]Formulario PPGR1'!#REF!)</f>
        <v/>
      </c>
      <c r="F14" s="14" t="str">
        <f>IF(PPNE2.1!$G14="","",'[6]Formulario PPGR1'!#REF!)</f>
        <v/>
      </c>
      <c r="G14" s="247"/>
      <c r="H14" s="248" t="s">
        <v>1572</v>
      </c>
      <c r="I14" s="248" t="s">
        <v>1573</v>
      </c>
      <c r="J14" s="247">
        <v>160</v>
      </c>
      <c r="K14" s="249">
        <v>46</v>
      </c>
      <c r="L14" s="250">
        <f>+PPNE2.1!$K14*PPNE2.1!$J14</f>
        <v>7360</v>
      </c>
      <c r="M14" s="251"/>
      <c r="N14" s="248" t="s">
        <v>33</v>
      </c>
    </row>
    <row r="15" spans="2:21" ht="12.75" x14ac:dyDescent="0.2">
      <c r="B15" s="14" t="str">
        <f>IF(PPNE2.1!$G15="","",CONCATENATE(PPNE2.1!$C15,".",PPNE2.1!$D15,".",PPNE2.1!$E15,".",PPNE2.1!$F15))</f>
        <v/>
      </c>
      <c r="C15" s="14" t="str">
        <f>IF(PPNE2.1!$G15="","",'[6]Formulario PPGR1'!#REF!)</f>
        <v/>
      </c>
      <c r="D15" s="14" t="str">
        <f>IF(PPNE2.1!$G15="","",'[6]Formulario PPGR1'!#REF!)</f>
        <v/>
      </c>
      <c r="E15" s="14" t="str">
        <f>IF(PPNE2.1!$G15="","",'[6]Formulario PPGR1'!#REF!)</f>
        <v/>
      </c>
      <c r="F15" s="14" t="str">
        <f>IF(PPNE2.1!$G15="","",'[6]Formulario PPGR1'!#REF!)</f>
        <v/>
      </c>
      <c r="G15" s="247"/>
      <c r="H15" s="248" t="s">
        <v>1574</v>
      </c>
      <c r="I15" s="248" t="s">
        <v>1575</v>
      </c>
      <c r="J15" s="247">
        <v>20</v>
      </c>
      <c r="K15" s="249">
        <v>500</v>
      </c>
      <c r="L15" s="250">
        <f>+PPNE2.1!$K15*PPNE2.1!$J15</f>
        <v>10000</v>
      </c>
      <c r="M15" s="251"/>
      <c r="N15" s="248" t="s">
        <v>33</v>
      </c>
    </row>
    <row r="16" spans="2:21" ht="12.75" x14ac:dyDescent="0.2">
      <c r="B16" s="14" t="str">
        <f>IF(PPNE2.1!$G16="","",CONCATENATE(PPNE2.1!$C16,".",PPNE2.1!$D16,".",PPNE2.1!$E16,".",PPNE2.1!$F16))</f>
        <v/>
      </c>
      <c r="C16" s="14" t="str">
        <f>IF(PPNE2.1!$G16="","",'[6]Formulario PPGR1'!#REF!)</f>
        <v/>
      </c>
      <c r="D16" s="14" t="str">
        <f>IF(PPNE2.1!$G16="","",'[6]Formulario PPGR1'!#REF!)</f>
        <v/>
      </c>
      <c r="E16" s="14" t="str">
        <f>IF(PPNE2.1!$G16="","",'[6]Formulario PPGR1'!#REF!)</f>
        <v/>
      </c>
      <c r="F16" s="14" t="str">
        <f>IF(PPNE2.1!$G16="","",'[6]Formulario PPGR1'!#REF!)</f>
        <v/>
      </c>
      <c r="G16" s="247"/>
      <c r="H16" s="248" t="s">
        <v>1576</v>
      </c>
      <c r="I16" s="248" t="s">
        <v>1575</v>
      </c>
      <c r="J16" s="247">
        <v>180</v>
      </c>
      <c r="K16" s="249">
        <v>65</v>
      </c>
      <c r="L16" s="250">
        <f>+PPNE2.1!$K16*PPNE2.1!$J16</f>
        <v>11700</v>
      </c>
      <c r="M16" s="251"/>
      <c r="N16" s="248" t="s">
        <v>33</v>
      </c>
    </row>
    <row r="17" spans="2:14" ht="12.75" x14ac:dyDescent="0.2">
      <c r="B17" s="14" t="str">
        <f>IF(PPNE2.1!$G17="","",CONCATENATE(PPNE2.1!$C17,".",PPNE2.1!$D17,".",PPNE2.1!$E17,".",PPNE2.1!$F17))</f>
        <v/>
      </c>
      <c r="C17" s="14" t="str">
        <f>IF(PPNE2.1!$G17="","",'[6]Formulario PPGR1'!#REF!)</f>
        <v/>
      </c>
      <c r="D17" s="14" t="str">
        <f>IF(PPNE2.1!$G17="","",'[6]Formulario PPGR1'!#REF!)</f>
        <v/>
      </c>
      <c r="E17" s="14" t="str">
        <f>IF(PPNE2.1!$G17="","",'[6]Formulario PPGR1'!#REF!)</f>
        <v/>
      </c>
      <c r="F17" s="14" t="str">
        <f>IF(PPNE2.1!$G17="","",'[6]Formulario PPGR1'!#REF!)</f>
        <v/>
      </c>
      <c r="G17" s="247"/>
      <c r="H17" s="248" t="s">
        <v>1577</v>
      </c>
      <c r="I17" s="248" t="s">
        <v>1575</v>
      </c>
      <c r="J17" s="247">
        <v>72</v>
      </c>
      <c r="K17" s="249">
        <v>425</v>
      </c>
      <c r="L17" s="250">
        <f>+PPNE2.1!$K17*PPNE2.1!$J17</f>
        <v>30600</v>
      </c>
      <c r="M17" s="251"/>
      <c r="N17" s="248" t="s">
        <v>33</v>
      </c>
    </row>
    <row r="18" spans="2:14" ht="12.75" x14ac:dyDescent="0.2">
      <c r="B18" s="14" t="str">
        <f>IF(PPNE2.1!$G18="","",CONCATENATE(PPNE2.1!$C18,".",PPNE2.1!$D18,".",PPNE2.1!$E18,".",PPNE2.1!$F18))</f>
        <v/>
      </c>
      <c r="C18" s="14" t="str">
        <f>IF(PPNE2.1!$G18="","",'[6]Formulario PPGR1'!#REF!)</f>
        <v/>
      </c>
      <c r="D18" s="14" t="str">
        <f>IF(PPNE2.1!$G18="","",'[6]Formulario PPGR1'!#REF!)</f>
        <v/>
      </c>
      <c r="E18" s="14" t="str">
        <f>IF(PPNE2.1!$G18="","",'[6]Formulario PPGR1'!#REF!)</f>
        <v/>
      </c>
      <c r="F18" s="14" t="str">
        <f>IF(PPNE2.1!$G18="","",'[6]Formulario PPGR1'!#REF!)</f>
        <v/>
      </c>
      <c r="G18" s="247"/>
      <c r="H18" s="248" t="s">
        <v>1578</v>
      </c>
      <c r="I18" s="248" t="s">
        <v>1573</v>
      </c>
      <c r="J18" s="247">
        <v>100</v>
      </c>
      <c r="K18" s="249">
        <v>48.31</v>
      </c>
      <c r="L18" s="250">
        <f>+PPNE2.1!$K18*PPNE2.1!$J18</f>
        <v>4831</v>
      </c>
      <c r="M18" s="251"/>
      <c r="N18" s="248" t="s">
        <v>33</v>
      </c>
    </row>
    <row r="19" spans="2:14" ht="12.75" x14ac:dyDescent="0.2">
      <c r="B19" s="14" t="str">
        <f>IF(PPNE2.1!$G19="","",CONCATENATE(PPNE2.1!$C19,".",PPNE2.1!$D19,".",PPNE2.1!$E19,".",PPNE2.1!$F19))</f>
        <v/>
      </c>
      <c r="C19" s="14" t="str">
        <f>IF(PPNE2.1!$G19="","",'[6]Formulario PPGR1'!#REF!)</f>
        <v/>
      </c>
      <c r="D19" s="14" t="str">
        <f>IF(PPNE2.1!$G19="","",'[6]Formulario PPGR1'!#REF!)</f>
        <v/>
      </c>
      <c r="E19" s="14" t="str">
        <f>IF(PPNE2.1!$G19="","",'[6]Formulario PPGR1'!#REF!)</f>
        <v/>
      </c>
      <c r="F19" s="14" t="str">
        <f>IF(PPNE2.1!$G19="","",'[6]Formulario PPGR1'!#REF!)</f>
        <v/>
      </c>
      <c r="G19" s="247"/>
      <c r="H19" s="248" t="s">
        <v>1579</v>
      </c>
      <c r="I19" s="248" t="s">
        <v>1566</v>
      </c>
      <c r="J19" s="247">
        <v>160</v>
      </c>
      <c r="K19" s="249">
        <v>125</v>
      </c>
      <c r="L19" s="250">
        <f>+PPNE2.1!$K19*PPNE2.1!$J19</f>
        <v>20000</v>
      </c>
      <c r="M19" s="251"/>
      <c r="N19" s="248" t="s">
        <v>33</v>
      </c>
    </row>
    <row r="20" spans="2:14" ht="12.75" x14ac:dyDescent="0.2">
      <c r="B20" s="14" t="str">
        <f>IF(PPNE2.1!$G20="","",CONCATENATE(PPNE2.1!$C20,".",PPNE2.1!$D20,".",PPNE2.1!$E20,".",PPNE2.1!$F20))</f>
        <v/>
      </c>
      <c r="C20" s="14" t="str">
        <f>IF(PPNE2.1!$G20="","",'[6]Formulario PPGR1'!#REF!)</f>
        <v/>
      </c>
      <c r="D20" s="14" t="str">
        <f>IF(PPNE2.1!$G20="","",'[6]Formulario PPGR1'!#REF!)</f>
        <v/>
      </c>
      <c r="E20" s="14" t="str">
        <f>IF(PPNE2.1!$G20="","",'[6]Formulario PPGR1'!#REF!)</f>
        <v/>
      </c>
      <c r="F20" s="14" t="str">
        <f>IF(PPNE2.1!$G20="","",'[6]Formulario PPGR1'!#REF!)</f>
        <v/>
      </c>
      <c r="G20" s="247"/>
      <c r="H20" s="248" t="s">
        <v>1580</v>
      </c>
      <c r="I20" s="248" t="s">
        <v>1566</v>
      </c>
      <c r="J20" s="247">
        <v>332</v>
      </c>
      <c r="K20" s="249">
        <v>125</v>
      </c>
      <c r="L20" s="250">
        <f>+PPNE2.1!$K20*PPNE2.1!$J20</f>
        <v>41500</v>
      </c>
      <c r="M20" s="251"/>
      <c r="N20" s="248" t="s">
        <v>33</v>
      </c>
    </row>
    <row r="21" spans="2:14" ht="12.75" x14ac:dyDescent="0.2">
      <c r="B21" s="14" t="str">
        <f>IF(PPNE2.1!$G21="","",CONCATENATE(PPNE2.1!$C21,".",PPNE2.1!$D21,".",PPNE2.1!$E21,".",PPNE2.1!$F21))</f>
        <v/>
      </c>
      <c r="C21" s="14" t="str">
        <f>IF(PPNE2.1!$G21="","",'[6]Formulario PPGR1'!#REF!)</f>
        <v/>
      </c>
      <c r="D21" s="14" t="str">
        <f>IF(PPNE2.1!$G21="","",'[6]Formulario PPGR1'!#REF!)</f>
        <v/>
      </c>
      <c r="E21" s="14" t="str">
        <f>IF(PPNE2.1!$G21="","",'[6]Formulario PPGR1'!#REF!)</f>
        <v/>
      </c>
      <c r="F21" s="14" t="str">
        <f>IF(PPNE2.1!$G21="","",'[6]Formulario PPGR1'!#REF!)</f>
        <v/>
      </c>
      <c r="G21" s="247"/>
      <c r="H21" s="248" t="s">
        <v>1581</v>
      </c>
      <c r="I21" s="248" t="s">
        <v>1575</v>
      </c>
      <c r="J21" s="247">
        <v>60</v>
      </c>
      <c r="K21" s="249">
        <v>65</v>
      </c>
      <c r="L21" s="250">
        <f>+PPNE2.1!$K21*PPNE2.1!$J21</f>
        <v>3900</v>
      </c>
      <c r="M21" s="251"/>
      <c r="N21" s="248" t="s">
        <v>33</v>
      </c>
    </row>
    <row r="22" spans="2:14" ht="12.75" x14ac:dyDescent="0.2">
      <c r="B22" s="14" t="str">
        <f>IF(PPNE2.1!$G22="","",CONCATENATE(PPNE2.1!$C22,".",PPNE2.1!$D22,".",PPNE2.1!$E22,".",PPNE2.1!$F22))</f>
        <v/>
      </c>
      <c r="C22" s="14" t="str">
        <f>IF(PPNE2.1!$G22="","",'[6]Formulario PPGR1'!#REF!)</f>
        <v/>
      </c>
      <c r="D22" s="14" t="str">
        <f>IF(PPNE2.1!$G22="","",'[6]Formulario PPGR1'!#REF!)</f>
        <v/>
      </c>
      <c r="E22" s="14" t="str">
        <f>IF(PPNE2.1!$G22="","",'[6]Formulario PPGR1'!#REF!)</f>
        <v/>
      </c>
      <c r="F22" s="14" t="str">
        <f>IF(PPNE2.1!$G22="","",'[6]Formulario PPGR1'!#REF!)</f>
        <v/>
      </c>
      <c r="G22" s="247"/>
      <c r="H22" s="248" t="s">
        <v>1582</v>
      </c>
      <c r="I22" s="248" t="s">
        <v>1566</v>
      </c>
      <c r="J22" s="247">
        <v>580</v>
      </c>
      <c r="K22" s="249">
        <v>48.33</v>
      </c>
      <c r="L22" s="250">
        <f>+PPNE2.1!$K22*PPNE2.1!$J22</f>
        <v>28031.399999999998</v>
      </c>
      <c r="M22" s="251"/>
      <c r="N22" s="248" t="s">
        <v>33</v>
      </c>
    </row>
    <row r="23" spans="2:14" ht="12.75" x14ac:dyDescent="0.2">
      <c r="B23" s="14" t="str">
        <f>IF(PPNE2.1!$G23="","",CONCATENATE(PPNE2.1!$C23,".",PPNE2.1!$D23,".",PPNE2.1!$E23,".",PPNE2.1!$F23))</f>
        <v/>
      </c>
      <c r="C23" s="14" t="str">
        <f>IF(PPNE2.1!$G23="","",'[6]Formulario PPGR1'!#REF!)</f>
        <v/>
      </c>
      <c r="D23" s="14" t="str">
        <f>IF(PPNE2.1!$G23="","",'[6]Formulario PPGR1'!#REF!)</f>
        <v/>
      </c>
      <c r="E23" s="14" t="str">
        <f>IF(PPNE2.1!$G23="","",'[6]Formulario PPGR1'!#REF!)</f>
        <v/>
      </c>
      <c r="F23" s="14" t="str">
        <f>IF(PPNE2.1!$G23="","",'[6]Formulario PPGR1'!#REF!)</f>
        <v/>
      </c>
      <c r="G23" s="247"/>
      <c r="H23" s="248" t="s">
        <v>1583</v>
      </c>
      <c r="I23" s="248" t="s">
        <v>1575</v>
      </c>
      <c r="J23" s="247">
        <v>100</v>
      </c>
      <c r="K23" s="249">
        <v>400</v>
      </c>
      <c r="L23" s="250">
        <f>+PPNE2.1!$K23*PPNE2.1!$J23</f>
        <v>40000</v>
      </c>
      <c r="M23" s="251"/>
      <c r="N23" s="248" t="s">
        <v>33</v>
      </c>
    </row>
    <row r="24" spans="2:14" ht="12.75" x14ac:dyDescent="0.2">
      <c r="B24" s="14" t="str">
        <f>IF(PPNE2.1!$G24="","",CONCATENATE(PPNE2.1!$C24,".",PPNE2.1!$D24,".",PPNE2.1!$E24,".",PPNE2.1!$F24))</f>
        <v/>
      </c>
      <c r="C24" s="14" t="str">
        <f>IF(PPNE2.1!$G24="","",'[6]Formulario PPGR1'!#REF!)</f>
        <v/>
      </c>
      <c r="D24" s="14" t="str">
        <f>IF(PPNE2.1!$G24="","",'[6]Formulario PPGR1'!#REF!)</f>
        <v/>
      </c>
      <c r="E24" s="14" t="str">
        <f>IF(PPNE2.1!$G24="","",'[6]Formulario PPGR1'!#REF!)</f>
        <v/>
      </c>
      <c r="F24" s="14" t="str">
        <f>IF(PPNE2.1!$G24="","",'[6]Formulario PPGR1'!#REF!)</f>
        <v/>
      </c>
      <c r="G24" s="247"/>
      <c r="H24" s="248" t="s">
        <v>1584</v>
      </c>
      <c r="I24" s="248" t="s">
        <v>1566</v>
      </c>
      <c r="J24" s="247">
        <v>100</v>
      </c>
      <c r="K24" s="249">
        <v>60</v>
      </c>
      <c r="L24" s="250">
        <f>+PPNE2.1!$K24*PPNE2.1!$J24</f>
        <v>6000</v>
      </c>
      <c r="M24" s="251"/>
      <c r="N24" s="248" t="s">
        <v>33</v>
      </c>
    </row>
    <row r="25" spans="2:14" ht="12.75" x14ac:dyDescent="0.2">
      <c r="B25" s="14" t="str">
        <f>IF(PPNE2.1!$G25="","",CONCATENATE(PPNE2.1!$C25,".",PPNE2.1!$D25,".",PPNE2.1!$E25,".",PPNE2.1!$F25))</f>
        <v/>
      </c>
      <c r="C25" s="14" t="str">
        <f>IF(PPNE2.1!$G25="","",'[6]Formulario PPGR1'!#REF!)</f>
        <v/>
      </c>
      <c r="D25" s="14" t="str">
        <f>IF(PPNE2.1!$G25="","",'[6]Formulario PPGR1'!#REF!)</f>
        <v/>
      </c>
      <c r="E25" s="14" t="str">
        <f>IF(PPNE2.1!$G25="","",'[6]Formulario PPGR1'!#REF!)</f>
        <v/>
      </c>
      <c r="F25" s="14" t="str">
        <f>IF(PPNE2.1!$G25="","",'[6]Formulario PPGR1'!#REF!)</f>
        <v/>
      </c>
      <c r="G25" s="247"/>
      <c r="H25" s="248" t="s">
        <v>1585</v>
      </c>
      <c r="I25" s="248" t="s">
        <v>1586</v>
      </c>
      <c r="J25" s="247">
        <v>36</v>
      </c>
      <c r="K25" s="249">
        <v>65</v>
      </c>
      <c r="L25" s="250">
        <f>+PPNE2.1!$K25*PPNE2.1!$J25</f>
        <v>2340</v>
      </c>
      <c r="M25" s="251"/>
      <c r="N25" s="248" t="s">
        <v>33</v>
      </c>
    </row>
    <row r="26" spans="2:14" ht="12.75" x14ac:dyDescent="0.2">
      <c r="B26" s="14" t="str">
        <f>IF(PPNE2.1!$G26="","",CONCATENATE(PPNE2.1!$C26,".",PPNE2.1!$D26,".",PPNE2.1!$E26,".",PPNE2.1!$F26))</f>
        <v/>
      </c>
      <c r="C26" s="14" t="str">
        <f>IF(PPNE2.1!$G26="","",'[6]Formulario PPGR1'!#REF!)</f>
        <v/>
      </c>
      <c r="D26" s="14" t="str">
        <f>IF(PPNE2.1!$G26="","",'[6]Formulario PPGR1'!#REF!)</f>
        <v/>
      </c>
      <c r="E26" s="14" t="str">
        <f>IF(PPNE2.1!$G26="","",'[6]Formulario PPGR1'!#REF!)</f>
        <v/>
      </c>
      <c r="F26" s="14" t="str">
        <f>IF(PPNE2.1!$G26="","",'[6]Formulario PPGR1'!#REF!)</f>
        <v/>
      </c>
      <c r="G26" s="247"/>
      <c r="H26" s="248" t="s">
        <v>1587</v>
      </c>
      <c r="I26" s="248" t="s">
        <v>917</v>
      </c>
      <c r="J26" s="247">
        <v>48</v>
      </c>
      <c r="K26" s="249">
        <v>150</v>
      </c>
      <c r="L26" s="250">
        <f>+PPNE2.1!$K26*PPNE2.1!$J26</f>
        <v>7200</v>
      </c>
      <c r="M26" s="251"/>
      <c r="N26" s="248" t="s">
        <v>33</v>
      </c>
    </row>
    <row r="27" spans="2:14" ht="12.75" x14ac:dyDescent="0.2">
      <c r="B27" s="14" t="str">
        <f>IF(PPNE2.1!$G27="","",CONCATENATE(PPNE2.1!$C27,".",PPNE2.1!$D27,".",PPNE2.1!$E27,".",PPNE2.1!$F27))</f>
        <v/>
      </c>
      <c r="C27" s="14" t="str">
        <f>IF(PPNE2.1!$G27="","",'[6]Formulario PPGR1'!#REF!)</f>
        <v/>
      </c>
      <c r="D27" s="14" t="str">
        <f>IF(PPNE2.1!$G27="","",'[6]Formulario PPGR1'!#REF!)</f>
        <v/>
      </c>
      <c r="E27" s="14" t="str">
        <f>IF(PPNE2.1!$G27="","",'[6]Formulario PPGR1'!#REF!)</f>
        <v/>
      </c>
      <c r="F27" s="14" t="str">
        <f>IF(PPNE2.1!$G27="","",'[6]Formulario PPGR1'!#REF!)</f>
        <v/>
      </c>
      <c r="G27" s="247"/>
      <c r="H27" s="248" t="s">
        <v>1588</v>
      </c>
      <c r="I27" s="248" t="s">
        <v>1589</v>
      </c>
      <c r="J27" s="247">
        <v>48</v>
      </c>
      <c r="K27" s="249">
        <v>150</v>
      </c>
      <c r="L27" s="250">
        <f>+PPNE2.1!$K27*PPNE2.1!$J27</f>
        <v>7200</v>
      </c>
      <c r="M27" s="251"/>
      <c r="N27" s="248" t="s">
        <v>33</v>
      </c>
    </row>
    <row r="28" spans="2:14" ht="12.75" x14ac:dyDescent="0.2">
      <c r="B28" s="14" t="str">
        <f>IF(PPNE2.1!$G28="","",CONCATENATE(PPNE2.1!$C28,".",PPNE2.1!$D28,".",PPNE2.1!$E28,".",PPNE2.1!$F28))</f>
        <v/>
      </c>
      <c r="C28" s="14" t="str">
        <f>IF(PPNE2.1!$G28="","",'[6]Formulario PPGR1'!#REF!)</f>
        <v/>
      </c>
      <c r="D28" s="14" t="str">
        <f>IF(PPNE2.1!$G28="","",'[6]Formulario PPGR1'!#REF!)</f>
        <v/>
      </c>
      <c r="E28" s="14" t="str">
        <f>IF(PPNE2.1!$G28="","",'[6]Formulario PPGR1'!#REF!)</f>
        <v/>
      </c>
      <c r="F28" s="14" t="str">
        <f>IF(PPNE2.1!$G28="","",'[6]Formulario PPGR1'!#REF!)</f>
        <v/>
      </c>
      <c r="G28" s="247"/>
      <c r="H28" s="248" t="s">
        <v>1590</v>
      </c>
      <c r="I28" s="248" t="s">
        <v>1589</v>
      </c>
      <c r="J28" s="247">
        <v>60</v>
      </c>
      <c r="K28" s="249">
        <v>400</v>
      </c>
      <c r="L28" s="250">
        <f>+PPNE2.1!$K28*PPNE2.1!$J28</f>
        <v>24000</v>
      </c>
      <c r="M28" s="251"/>
      <c r="N28" s="248" t="s">
        <v>33</v>
      </c>
    </row>
    <row r="29" spans="2:14" ht="12.75" x14ac:dyDescent="0.2">
      <c r="B29" s="14" t="str">
        <f>IF(PPNE2.1!$G29="","",CONCATENATE(PPNE2.1!$C29,".",PPNE2.1!$D29,".",PPNE2.1!$E29,".",PPNE2.1!$F29))</f>
        <v/>
      </c>
      <c r="C29" s="14" t="str">
        <f>IF(PPNE2.1!$G29="","",'[6]Formulario PPGR1'!#REF!)</f>
        <v/>
      </c>
      <c r="D29" s="14" t="str">
        <f>IF(PPNE2.1!$G29="","",'[6]Formulario PPGR1'!#REF!)</f>
        <v/>
      </c>
      <c r="E29" s="14" t="str">
        <f>IF(PPNE2.1!$G29="","",'[6]Formulario PPGR1'!#REF!)</f>
        <v/>
      </c>
      <c r="F29" s="14" t="str">
        <f>IF(PPNE2.1!$G29="","",'[6]Formulario PPGR1'!#REF!)</f>
        <v/>
      </c>
      <c r="G29" s="247"/>
      <c r="H29" s="248" t="s">
        <v>1591</v>
      </c>
      <c r="I29" s="248" t="s">
        <v>917</v>
      </c>
      <c r="J29" s="247">
        <v>60</v>
      </c>
      <c r="K29" s="249">
        <v>400</v>
      </c>
      <c r="L29" s="250">
        <f>+PPNE2.1!$K29*PPNE2.1!$J29</f>
        <v>24000</v>
      </c>
      <c r="M29" s="251"/>
      <c r="N29" s="248" t="s">
        <v>33</v>
      </c>
    </row>
    <row r="30" spans="2:14" ht="12.75" x14ac:dyDescent="0.2">
      <c r="B30" s="14" t="str">
        <f>IF(PPNE2.1!$G30="","",CONCATENATE(PPNE2.1!$C30,".",PPNE2.1!$D30,".",PPNE2.1!$E30,".",PPNE2.1!$F30))</f>
        <v/>
      </c>
      <c r="C30" s="14" t="str">
        <f>IF(PPNE2.1!$G30="","",'[6]Formulario PPGR1'!#REF!)</f>
        <v/>
      </c>
      <c r="D30" s="14" t="str">
        <f>IF(PPNE2.1!$G30="","",'[6]Formulario PPGR1'!#REF!)</f>
        <v/>
      </c>
      <c r="E30" s="14" t="str">
        <f>IF(PPNE2.1!$G30="","",'[6]Formulario PPGR1'!#REF!)</f>
        <v/>
      </c>
      <c r="F30" s="14" t="str">
        <f>IF(PPNE2.1!$G30="","",'[6]Formulario PPGR1'!#REF!)</f>
        <v/>
      </c>
      <c r="G30" s="247"/>
      <c r="H30" s="248" t="s">
        <v>1592</v>
      </c>
      <c r="I30" s="248" t="s">
        <v>1589</v>
      </c>
      <c r="J30" s="247">
        <v>72</v>
      </c>
      <c r="K30" s="249">
        <v>25</v>
      </c>
      <c r="L30" s="250">
        <f>+PPNE2.1!$K30*PPNE2.1!$J30</f>
        <v>1800</v>
      </c>
      <c r="M30" s="251"/>
      <c r="N30" s="248" t="s">
        <v>33</v>
      </c>
    </row>
    <row r="31" spans="2:14" ht="12.75" x14ac:dyDescent="0.2">
      <c r="B31" s="14" t="str">
        <f>IF(PPNE2.1!$G31="","",CONCATENATE(PPNE2.1!$C31,".",PPNE2.1!$D31,".",PPNE2.1!$E31,".",PPNE2.1!$F31))</f>
        <v/>
      </c>
      <c r="C31" s="14" t="str">
        <f>IF(PPNE2.1!$G31="","",'[6]Formulario PPGR1'!#REF!)</f>
        <v/>
      </c>
      <c r="D31" s="14" t="str">
        <f>IF(PPNE2.1!$G31="","",'[6]Formulario PPGR1'!#REF!)</f>
        <v/>
      </c>
      <c r="E31" s="14" t="str">
        <f>IF(PPNE2.1!$G31="","",'[6]Formulario PPGR1'!#REF!)</f>
        <v/>
      </c>
      <c r="F31" s="14" t="str">
        <f>IF(PPNE2.1!$G31="","",'[6]Formulario PPGR1'!#REF!)</f>
        <v/>
      </c>
      <c r="G31" s="247"/>
      <c r="H31" s="248" t="s">
        <v>1593</v>
      </c>
      <c r="I31" s="248" t="s">
        <v>917</v>
      </c>
      <c r="J31" s="247">
        <v>120</v>
      </c>
      <c r="K31" s="249">
        <v>130</v>
      </c>
      <c r="L31" s="250">
        <f>+PPNE2.1!$K31*PPNE2.1!$J31</f>
        <v>15600</v>
      </c>
      <c r="M31" s="251"/>
      <c r="N31" s="248" t="s">
        <v>33</v>
      </c>
    </row>
    <row r="32" spans="2:14" ht="12.75" x14ac:dyDescent="0.2">
      <c r="B32" s="14" t="str">
        <f>IF(PPNE2.1!$G32="","",CONCATENATE(PPNE2.1!$C32,".",PPNE2.1!$D32,".",PPNE2.1!$E32,".",PPNE2.1!$F32))</f>
        <v/>
      </c>
      <c r="C32" s="14" t="str">
        <f>IF(PPNE2.1!$G32="","",'[6]Formulario PPGR1'!#REF!)</f>
        <v/>
      </c>
      <c r="D32" s="14" t="str">
        <f>IF(PPNE2.1!$G32="","",'[6]Formulario PPGR1'!#REF!)</f>
        <v/>
      </c>
      <c r="E32" s="14" t="str">
        <f>IF(PPNE2.1!$G32="","",'[6]Formulario PPGR1'!#REF!)</f>
        <v/>
      </c>
      <c r="F32" s="14" t="str">
        <f>IF(PPNE2.1!$G32="","",'[6]Formulario PPGR1'!#REF!)</f>
        <v/>
      </c>
      <c r="G32" s="247"/>
      <c r="H32" s="248" t="s">
        <v>1594</v>
      </c>
      <c r="I32" s="248" t="s">
        <v>297</v>
      </c>
      <c r="J32" s="247">
        <v>300</v>
      </c>
      <c r="K32" s="249">
        <v>5</v>
      </c>
      <c r="L32" s="250">
        <f>+PPNE2.1!$K32*PPNE2.1!$J32</f>
        <v>1500</v>
      </c>
      <c r="M32" s="251"/>
      <c r="N32" s="248" t="s">
        <v>33</v>
      </c>
    </row>
    <row r="33" spans="2:14" ht="12.75" x14ac:dyDescent="0.2">
      <c r="B33" s="14" t="str">
        <f>IF(PPNE2.1!$G33="","",CONCATENATE(PPNE2.1!$C33,".",PPNE2.1!$D33,".",PPNE2.1!$E33,".",PPNE2.1!$F33))</f>
        <v/>
      </c>
      <c r="C33" s="14" t="str">
        <f>IF(PPNE2.1!$G33="","",'[6]Formulario PPGR1'!#REF!)</f>
        <v/>
      </c>
      <c r="D33" s="14" t="str">
        <f>IF(PPNE2.1!$G33="","",'[6]Formulario PPGR1'!#REF!)</f>
        <v/>
      </c>
      <c r="E33" s="14" t="str">
        <f>IF(PPNE2.1!$G33="","",'[6]Formulario PPGR1'!#REF!)</f>
        <v/>
      </c>
      <c r="F33" s="14" t="str">
        <f>IF(PPNE2.1!$G33="","",'[6]Formulario PPGR1'!#REF!)</f>
        <v/>
      </c>
      <c r="G33" s="247"/>
      <c r="H33" s="248" t="s">
        <v>1595</v>
      </c>
      <c r="I33" s="248" t="s">
        <v>1575</v>
      </c>
      <c r="J33" s="247">
        <v>400</v>
      </c>
      <c r="K33" s="249">
        <v>5</v>
      </c>
      <c r="L33" s="250">
        <f>+PPNE2.1!$K33*PPNE2.1!$J33</f>
        <v>2000</v>
      </c>
      <c r="M33" s="251"/>
      <c r="N33" s="248" t="s">
        <v>33</v>
      </c>
    </row>
    <row r="34" spans="2:14" ht="12.75" x14ac:dyDescent="0.2">
      <c r="B34" s="14" t="str">
        <f>IF(PPNE2.1!$G34="","",CONCATENATE(PPNE2.1!$C34,".",PPNE2.1!$D34,".",PPNE2.1!$E34,".",PPNE2.1!$F34))</f>
        <v/>
      </c>
      <c r="C34" s="14" t="str">
        <f>IF(PPNE2.1!$G34="","",'[6]Formulario PPGR1'!#REF!)</f>
        <v/>
      </c>
      <c r="D34" s="14" t="str">
        <f>IF(PPNE2.1!$G34="","",'[6]Formulario PPGR1'!#REF!)</f>
        <v/>
      </c>
      <c r="E34" s="14" t="str">
        <f>IF(PPNE2.1!$G34="","",'[6]Formulario PPGR1'!#REF!)</f>
        <v/>
      </c>
      <c r="F34" s="14" t="str">
        <f>IF(PPNE2.1!$G34="","",'[6]Formulario PPGR1'!#REF!)</f>
        <v/>
      </c>
      <c r="G34" s="247"/>
      <c r="H34" s="248" t="s">
        <v>1596</v>
      </c>
      <c r="I34" s="248" t="s">
        <v>1575</v>
      </c>
      <c r="J34" s="247">
        <v>300</v>
      </c>
      <c r="K34" s="249">
        <v>5</v>
      </c>
      <c r="L34" s="250">
        <f>+PPNE2.1!$K34*PPNE2.1!$J34</f>
        <v>1500</v>
      </c>
      <c r="M34" s="251"/>
      <c r="N34" s="248" t="s">
        <v>33</v>
      </c>
    </row>
    <row r="35" spans="2:14" ht="12.75" x14ac:dyDescent="0.2">
      <c r="B35" s="14" t="str">
        <f>IF(PPNE2.1!$G35="","",CONCATENATE(PPNE2.1!$C35,".",PPNE2.1!$D35,".",PPNE2.1!$E35,".",PPNE2.1!$F35))</f>
        <v/>
      </c>
      <c r="C35" s="14" t="str">
        <f>IF(PPNE2.1!$G35="","",'[6]Formulario PPGR1'!#REF!)</f>
        <v/>
      </c>
      <c r="D35" s="14" t="str">
        <f>IF(PPNE2.1!$G35="","",'[6]Formulario PPGR1'!#REF!)</f>
        <v/>
      </c>
      <c r="E35" s="14" t="str">
        <f>IF(PPNE2.1!$G35="","",'[6]Formulario PPGR1'!#REF!)</f>
        <v/>
      </c>
      <c r="F35" s="14" t="str">
        <f>IF(PPNE2.1!$G35="","",'[6]Formulario PPGR1'!#REF!)</f>
        <v/>
      </c>
      <c r="G35" s="247"/>
      <c r="H35" s="248" t="s">
        <v>1597</v>
      </c>
      <c r="I35" s="248" t="s">
        <v>1589</v>
      </c>
      <c r="J35" s="247">
        <v>1500</v>
      </c>
      <c r="K35" s="249">
        <v>5</v>
      </c>
      <c r="L35" s="250">
        <f>+PPNE2.1!$K35*PPNE2.1!$J35</f>
        <v>7500</v>
      </c>
      <c r="M35" s="251"/>
      <c r="N35" s="248" t="s">
        <v>33</v>
      </c>
    </row>
    <row r="36" spans="2:14" ht="12.75" x14ac:dyDescent="0.2">
      <c r="B36" s="14" t="str">
        <f>IF(PPNE2.1!$G36="","",CONCATENATE(PPNE2.1!$C36,".",PPNE2.1!$D36,".",PPNE2.1!$E36,".",PPNE2.1!$F36))</f>
        <v/>
      </c>
      <c r="C36" s="14" t="str">
        <f>IF(PPNE2.1!$G36="","",'[6]Formulario PPGR1'!#REF!)</f>
        <v/>
      </c>
      <c r="D36" s="14" t="str">
        <f>IF(PPNE2.1!$G36="","",'[6]Formulario PPGR1'!#REF!)</f>
        <v/>
      </c>
      <c r="E36" s="14" t="str">
        <f>IF(PPNE2.1!$G36="","",'[6]Formulario PPGR1'!#REF!)</f>
        <v/>
      </c>
      <c r="F36" s="14" t="str">
        <f>IF(PPNE2.1!$G36="","",'[6]Formulario PPGR1'!#REF!)</f>
        <v/>
      </c>
      <c r="G36" s="247"/>
      <c r="H36" s="248" t="s">
        <v>1598</v>
      </c>
      <c r="I36" s="248" t="s">
        <v>1575</v>
      </c>
      <c r="J36" s="247">
        <v>500</v>
      </c>
      <c r="K36" s="249">
        <v>50</v>
      </c>
      <c r="L36" s="250">
        <f>+PPNE2.1!$K36*PPNE2.1!$J36</f>
        <v>25000</v>
      </c>
      <c r="M36" s="251"/>
      <c r="N36" s="248" t="s">
        <v>33</v>
      </c>
    </row>
    <row r="37" spans="2:14" ht="12.75" x14ac:dyDescent="0.2">
      <c r="B37" s="14" t="str">
        <f>IF(PPNE2.1!$G37="","",CONCATENATE(PPNE2.1!$C37,".",PPNE2.1!$D37,".",PPNE2.1!$E37,".",PPNE2.1!$F37))</f>
        <v/>
      </c>
      <c r="C37" s="14" t="str">
        <f>IF(PPNE2.1!$G37="","",'[6]Formulario PPGR1'!#REF!)</f>
        <v/>
      </c>
      <c r="D37" s="14" t="str">
        <f>IF(PPNE2.1!$G37="","",'[6]Formulario PPGR1'!#REF!)</f>
        <v/>
      </c>
      <c r="E37" s="14" t="str">
        <f>IF(PPNE2.1!$G37="","",'[6]Formulario PPGR1'!#REF!)</f>
        <v/>
      </c>
      <c r="F37" s="14" t="str">
        <f>IF(PPNE2.1!$G37="","",'[6]Formulario PPGR1'!#REF!)</f>
        <v/>
      </c>
      <c r="G37" s="247"/>
      <c r="H37" s="248" t="s">
        <v>1599</v>
      </c>
      <c r="I37" s="248" t="s">
        <v>1575</v>
      </c>
      <c r="J37" s="247">
        <v>500</v>
      </c>
      <c r="K37" s="249">
        <v>6</v>
      </c>
      <c r="L37" s="250">
        <f>+PPNE2.1!$K37*PPNE2.1!$J37</f>
        <v>3000</v>
      </c>
      <c r="M37" s="251"/>
      <c r="N37" s="248" t="s">
        <v>33</v>
      </c>
    </row>
    <row r="38" spans="2:14" ht="12.75" x14ac:dyDescent="0.2">
      <c r="B38" s="14" t="str">
        <f>IF(PPNE2.1!$G38="","",CONCATENATE(PPNE2.1!$C38,".",PPNE2.1!$D38,".",PPNE2.1!$E38,".",PPNE2.1!$F38))</f>
        <v/>
      </c>
      <c r="C38" s="14" t="str">
        <f>IF(PPNE2.1!$G38="","",'[6]Formulario PPGR1'!#REF!)</f>
        <v/>
      </c>
      <c r="D38" s="14" t="str">
        <f>IF(PPNE2.1!$G38="","",'[6]Formulario PPGR1'!#REF!)</f>
        <v/>
      </c>
      <c r="E38" s="14" t="str">
        <f>IF(PPNE2.1!$G38="","",'[6]Formulario PPGR1'!#REF!)</f>
        <v/>
      </c>
      <c r="F38" s="14" t="str">
        <f>IF(PPNE2.1!$G38="","",'[6]Formulario PPGR1'!#REF!)</f>
        <v/>
      </c>
      <c r="G38" s="247"/>
      <c r="H38" s="248" t="s">
        <v>1600</v>
      </c>
      <c r="I38" s="248" t="s">
        <v>1575</v>
      </c>
      <c r="J38" s="247">
        <v>500</v>
      </c>
      <c r="K38" s="249">
        <v>8</v>
      </c>
      <c r="L38" s="250">
        <f>+PPNE2.1!$K38*PPNE2.1!$J38</f>
        <v>4000</v>
      </c>
      <c r="M38" s="251"/>
      <c r="N38" s="248" t="s">
        <v>33</v>
      </c>
    </row>
    <row r="39" spans="2:14" ht="12.75" x14ac:dyDescent="0.2">
      <c r="B39" s="14" t="str">
        <f>IF(PPNE2.1!$G39="","",CONCATENATE(PPNE2.1!$C39,".",PPNE2.1!$D39,".",PPNE2.1!$E39,".",PPNE2.1!$F39))</f>
        <v/>
      </c>
      <c r="C39" s="14" t="str">
        <f>IF(PPNE2.1!$G39="","",'[6]Formulario PPGR1'!#REF!)</f>
        <v/>
      </c>
      <c r="D39" s="14" t="str">
        <f>IF(PPNE2.1!$G39="","",'[6]Formulario PPGR1'!#REF!)</f>
        <v/>
      </c>
      <c r="E39" s="14" t="str">
        <f>IF(PPNE2.1!$G39="","",'[6]Formulario PPGR1'!#REF!)</f>
        <v/>
      </c>
      <c r="F39" s="14" t="str">
        <f>IF(PPNE2.1!$G39="","",'[6]Formulario PPGR1'!#REF!)</f>
        <v/>
      </c>
      <c r="G39" s="247"/>
      <c r="H39" s="248" t="s">
        <v>1601</v>
      </c>
      <c r="I39" s="248" t="s">
        <v>1575</v>
      </c>
      <c r="J39" s="247">
        <v>500</v>
      </c>
      <c r="K39" s="249">
        <v>8</v>
      </c>
      <c r="L39" s="250">
        <f>+PPNE2.1!$K39*PPNE2.1!$J39</f>
        <v>4000</v>
      </c>
      <c r="M39" s="251"/>
      <c r="N39" s="248" t="s">
        <v>33</v>
      </c>
    </row>
    <row r="40" spans="2:14" ht="12.75" x14ac:dyDescent="0.2">
      <c r="B40" s="14" t="str">
        <f>IF(PPNE2.1!$G40="","",CONCATENATE(PPNE2.1!$C40,".",PPNE2.1!$D40,".",PPNE2.1!$E40,".",PPNE2.1!$F40))</f>
        <v/>
      </c>
      <c r="C40" s="14" t="str">
        <f>IF(PPNE2.1!$G40="","",'[6]Formulario PPGR1'!#REF!)</f>
        <v/>
      </c>
      <c r="D40" s="14" t="str">
        <f>IF(PPNE2.1!$G40="","",'[6]Formulario PPGR1'!#REF!)</f>
        <v/>
      </c>
      <c r="E40" s="14" t="str">
        <f>IF(PPNE2.1!$G40="","",'[6]Formulario PPGR1'!#REF!)</f>
        <v/>
      </c>
      <c r="F40" s="14" t="str">
        <f>IF(PPNE2.1!$G40="","",'[6]Formulario PPGR1'!#REF!)</f>
        <v/>
      </c>
      <c r="G40" s="247"/>
      <c r="H40" s="248" t="s">
        <v>1602</v>
      </c>
      <c r="I40" s="248" t="s">
        <v>1575</v>
      </c>
      <c r="J40" s="247">
        <v>500</v>
      </c>
      <c r="K40" s="249">
        <v>10</v>
      </c>
      <c r="L40" s="250">
        <f>+PPNE2.1!$K40*PPNE2.1!$J40</f>
        <v>5000</v>
      </c>
      <c r="M40" s="251"/>
      <c r="N40" s="248" t="s">
        <v>33</v>
      </c>
    </row>
    <row r="41" spans="2:14" ht="12.75" x14ac:dyDescent="0.2">
      <c r="B41" s="14" t="str">
        <f>IF(PPNE2.1!$G41="","",CONCATENATE(PPNE2.1!$C41,".",PPNE2.1!$D41,".",PPNE2.1!$E41,".",PPNE2.1!$F41))</f>
        <v/>
      </c>
      <c r="C41" s="14" t="str">
        <f>IF(PPNE2.1!$G41="","",'[6]Formulario PPGR1'!#REF!)</f>
        <v/>
      </c>
      <c r="D41" s="14" t="str">
        <f>IF(PPNE2.1!$G41="","",'[6]Formulario PPGR1'!#REF!)</f>
        <v/>
      </c>
      <c r="E41" s="14" t="str">
        <f>IF(PPNE2.1!$G41="","",'[6]Formulario PPGR1'!#REF!)</f>
        <v/>
      </c>
      <c r="F41" s="14" t="str">
        <f>IF(PPNE2.1!$G41="","",'[6]Formulario PPGR1'!#REF!)</f>
        <v/>
      </c>
      <c r="G41" s="247"/>
      <c r="H41" s="248" t="s">
        <v>1603</v>
      </c>
      <c r="I41" s="248" t="s">
        <v>1575</v>
      </c>
      <c r="J41" s="247">
        <v>72</v>
      </c>
      <c r="K41" s="249">
        <v>55</v>
      </c>
      <c r="L41" s="250">
        <f>+PPNE2.1!$K41*PPNE2.1!$J41</f>
        <v>3960</v>
      </c>
      <c r="M41" s="251"/>
      <c r="N41" s="248" t="s">
        <v>33</v>
      </c>
    </row>
    <row r="42" spans="2:14" ht="12.75" x14ac:dyDescent="0.2">
      <c r="B42" s="14" t="str">
        <f>IF(PPNE2.1!$G42="","",CONCATENATE(PPNE2.1!$C42,".",PPNE2.1!$D42,".",PPNE2.1!$E42,".",PPNE2.1!$F42))</f>
        <v/>
      </c>
      <c r="C42" s="14" t="str">
        <f>IF(PPNE2.1!$G42="","",'[6]Formulario PPGR1'!#REF!)</f>
        <v/>
      </c>
      <c r="D42" s="14" t="str">
        <f>IF(PPNE2.1!$G42="","",'[6]Formulario PPGR1'!#REF!)</f>
        <v/>
      </c>
      <c r="E42" s="14" t="str">
        <f>IF(PPNE2.1!$G42="","",'[6]Formulario PPGR1'!#REF!)</f>
        <v/>
      </c>
      <c r="F42" s="14" t="str">
        <f>IF(PPNE2.1!$G42="","",'[6]Formulario PPGR1'!#REF!)</f>
        <v/>
      </c>
      <c r="G42" s="247"/>
      <c r="H42" s="248" t="s">
        <v>1604</v>
      </c>
      <c r="I42" s="248" t="s">
        <v>1575</v>
      </c>
      <c r="J42" s="247">
        <v>36</v>
      </c>
      <c r="K42" s="249">
        <v>55</v>
      </c>
      <c r="L42" s="250">
        <f>+PPNE2.1!$K42*PPNE2.1!$J42</f>
        <v>1980</v>
      </c>
      <c r="M42" s="251"/>
      <c r="N42" s="248" t="s">
        <v>33</v>
      </c>
    </row>
    <row r="43" spans="2:14" ht="12.75" x14ac:dyDescent="0.2">
      <c r="B43" s="14" t="str">
        <f>IF(PPNE2.1!$G43="","",CONCATENATE(PPNE2.1!$C43,".",PPNE2.1!$D43,".",PPNE2.1!$E43,".",PPNE2.1!$F43))</f>
        <v/>
      </c>
      <c r="C43" s="14" t="str">
        <f>IF(PPNE2.1!$G43="","",'[6]Formulario PPGR1'!#REF!)</f>
        <v/>
      </c>
      <c r="D43" s="14" t="str">
        <f>IF(PPNE2.1!$G43="","",'[6]Formulario PPGR1'!#REF!)</f>
        <v/>
      </c>
      <c r="E43" s="14" t="str">
        <f>IF(PPNE2.1!$G43="","",'[6]Formulario PPGR1'!#REF!)</f>
        <v/>
      </c>
      <c r="F43" s="14" t="str">
        <f>IF(PPNE2.1!$G43="","",'[6]Formulario PPGR1'!#REF!)</f>
        <v/>
      </c>
      <c r="G43" s="247"/>
      <c r="H43" s="248" t="s">
        <v>1605</v>
      </c>
      <c r="I43" s="248" t="s">
        <v>1575</v>
      </c>
      <c r="J43" s="247">
        <v>36</v>
      </c>
      <c r="K43" s="249">
        <v>70</v>
      </c>
      <c r="L43" s="250">
        <f>+PPNE2.1!$K43*PPNE2.1!$J43</f>
        <v>2520</v>
      </c>
      <c r="M43" s="251"/>
      <c r="N43" s="248" t="s">
        <v>33</v>
      </c>
    </row>
    <row r="44" spans="2:14" ht="12.75" x14ac:dyDescent="0.2">
      <c r="B44" s="14" t="str">
        <f>IF(PPNE2.1!$G44="","",CONCATENATE(PPNE2.1!$C44,".",PPNE2.1!$D44,".",PPNE2.1!$E44,".",PPNE2.1!$F44))</f>
        <v/>
      </c>
      <c r="C44" s="14" t="str">
        <f>IF(PPNE2.1!$G44="","",'[6]Formulario PPGR1'!#REF!)</f>
        <v/>
      </c>
      <c r="D44" s="14" t="str">
        <f>IF(PPNE2.1!$G44="","",'[6]Formulario PPGR1'!#REF!)</f>
        <v/>
      </c>
      <c r="E44" s="14" t="str">
        <f>IF(PPNE2.1!$G44="","",'[6]Formulario PPGR1'!#REF!)</f>
        <v/>
      </c>
      <c r="F44" s="14" t="str">
        <f>IF(PPNE2.1!$G44="","",'[6]Formulario PPGR1'!#REF!)</f>
        <v/>
      </c>
      <c r="G44" s="247"/>
      <c r="H44" s="248" t="s">
        <v>1606</v>
      </c>
      <c r="I44" s="248" t="s">
        <v>1575</v>
      </c>
      <c r="J44" s="247">
        <v>20</v>
      </c>
      <c r="K44" s="249">
        <v>130</v>
      </c>
      <c r="L44" s="250">
        <f>+PPNE2.1!$K44*PPNE2.1!$J44</f>
        <v>2600</v>
      </c>
      <c r="M44" s="251"/>
      <c r="N44" s="248" t="s">
        <v>33</v>
      </c>
    </row>
    <row r="45" spans="2:14" ht="12.75" x14ac:dyDescent="0.2">
      <c r="B45" s="14" t="str">
        <f>IF(PPNE2.1!$G45="","",CONCATENATE(PPNE2.1!$C45,".",PPNE2.1!$D45,".",PPNE2.1!$E45,".",PPNE2.1!$F45))</f>
        <v/>
      </c>
      <c r="C45" s="14" t="str">
        <f>IF(PPNE2.1!$G45="","",'[6]Formulario PPGR1'!#REF!)</f>
        <v/>
      </c>
      <c r="D45" s="14" t="str">
        <f>IF(PPNE2.1!$G45="","",'[6]Formulario PPGR1'!#REF!)</f>
        <v/>
      </c>
      <c r="E45" s="14" t="str">
        <f>IF(PPNE2.1!$G45="","",'[6]Formulario PPGR1'!#REF!)</f>
        <v/>
      </c>
      <c r="F45" s="14" t="str">
        <f>IF(PPNE2.1!$G45="","",'[6]Formulario PPGR1'!#REF!)</f>
        <v/>
      </c>
      <c r="G45" s="247"/>
      <c r="H45" s="248" t="s">
        <v>1607</v>
      </c>
      <c r="I45" s="248" t="s">
        <v>1575</v>
      </c>
      <c r="J45" s="247">
        <v>48</v>
      </c>
      <c r="K45" s="249">
        <v>130</v>
      </c>
      <c r="L45" s="250">
        <f>+PPNE2.1!$K45*PPNE2.1!$J45</f>
        <v>6240</v>
      </c>
      <c r="M45" s="251"/>
      <c r="N45" s="248" t="s">
        <v>33</v>
      </c>
    </row>
    <row r="46" spans="2:14" ht="12.75" x14ac:dyDescent="0.2">
      <c r="B46" s="14" t="str">
        <f>IF(PPNE2.1!$G46="","",CONCATENATE(PPNE2.1!$C46,".",PPNE2.1!$D46,".",PPNE2.1!$E46,".",PPNE2.1!$F46))</f>
        <v/>
      </c>
      <c r="C46" s="14" t="str">
        <f>IF(PPNE2.1!$G46="","",'[6]Formulario PPGR1'!#REF!)</f>
        <v/>
      </c>
      <c r="D46" s="14" t="str">
        <f>IF(PPNE2.1!$G46="","",'[6]Formulario PPGR1'!#REF!)</f>
        <v/>
      </c>
      <c r="E46" s="14" t="str">
        <f>IF(PPNE2.1!$G46="","",'[6]Formulario PPGR1'!#REF!)</f>
        <v/>
      </c>
      <c r="F46" s="14" t="str">
        <f>IF(PPNE2.1!$G46="","",'[6]Formulario PPGR1'!#REF!)</f>
        <v/>
      </c>
      <c r="G46" s="247"/>
      <c r="H46" s="248" t="s">
        <v>1608</v>
      </c>
      <c r="I46" s="248" t="s">
        <v>1566</v>
      </c>
      <c r="J46" s="247">
        <v>180</v>
      </c>
      <c r="K46" s="249">
        <v>65</v>
      </c>
      <c r="L46" s="250">
        <f>+PPNE2.1!$K46*PPNE2.1!$J46</f>
        <v>11700</v>
      </c>
      <c r="M46" s="251"/>
      <c r="N46" s="248" t="s">
        <v>33</v>
      </c>
    </row>
    <row r="47" spans="2:14" ht="12.75" x14ac:dyDescent="0.2">
      <c r="B47" s="14" t="str">
        <f>IF(PPNE2.1!$G47="","",CONCATENATE(PPNE2.1!$C47,".",PPNE2.1!$D47,".",PPNE2.1!$E47,".",PPNE2.1!$F47))</f>
        <v/>
      </c>
      <c r="C47" s="14" t="str">
        <f>IF(PPNE2.1!$G47="","",'[6]Formulario PPGR1'!#REF!)</f>
        <v/>
      </c>
      <c r="D47" s="14" t="str">
        <f>IF(PPNE2.1!$G47="","",'[6]Formulario PPGR1'!#REF!)</f>
        <v/>
      </c>
      <c r="E47" s="14" t="str">
        <f>IF(PPNE2.1!$G47="","",'[6]Formulario PPGR1'!#REF!)</f>
        <v/>
      </c>
      <c r="F47" s="14" t="str">
        <f>IF(PPNE2.1!$G47="","",'[6]Formulario PPGR1'!#REF!)</f>
        <v/>
      </c>
      <c r="G47" s="247"/>
      <c r="H47" s="248" t="s">
        <v>1609</v>
      </c>
      <c r="I47" s="248" t="s">
        <v>1575</v>
      </c>
      <c r="J47" s="247">
        <v>240</v>
      </c>
      <c r="K47" s="249">
        <v>55</v>
      </c>
      <c r="L47" s="250">
        <f>+PPNE2.1!$K47*PPNE2.1!$J47</f>
        <v>13200</v>
      </c>
      <c r="M47" s="251"/>
      <c r="N47" s="248" t="s">
        <v>33</v>
      </c>
    </row>
    <row r="48" spans="2:14" ht="12.75" x14ac:dyDescent="0.2">
      <c r="B48" s="14" t="str">
        <f>IF(PPNE2.1!$G48="","",CONCATENATE(PPNE2.1!$C48,".",PPNE2.1!$D48,".",PPNE2.1!$E48,".",PPNE2.1!$F48))</f>
        <v/>
      </c>
      <c r="C48" s="14" t="str">
        <f>IF(PPNE2.1!$G48="","",'[6]Formulario PPGR1'!#REF!)</f>
        <v/>
      </c>
      <c r="D48" s="14" t="str">
        <f>IF(PPNE2.1!$G48="","",'[6]Formulario PPGR1'!#REF!)</f>
        <v/>
      </c>
      <c r="E48" s="14" t="str">
        <f>IF(PPNE2.1!$G48="","",'[6]Formulario PPGR1'!#REF!)</f>
        <v/>
      </c>
      <c r="F48" s="14" t="str">
        <f>IF(PPNE2.1!$G48="","",'[6]Formulario PPGR1'!#REF!)</f>
        <v/>
      </c>
      <c r="G48" s="247"/>
      <c r="H48" s="248" t="s">
        <v>1610</v>
      </c>
      <c r="I48" s="248" t="s">
        <v>1575</v>
      </c>
      <c r="J48" s="247">
        <v>576</v>
      </c>
      <c r="K48" s="249">
        <v>65</v>
      </c>
      <c r="L48" s="250">
        <f>+PPNE2.1!$K48*PPNE2.1!$J48</f>
        <v>37440</v>
      </c>
      <c r="M48" s="251"/>
      <c r="N48" s="248" t="s">
        <v>33</v>
      </c>
    </row>
    <row r="49" spans="2:14" ht="12.75" x14ac:dyDescent="0.2">
      <c r="B49" s="14" t="str">
        <f>IF(PPNE2.1!$G49="","",CONCATENATE(PPNE2.1!$C49,".",PPNE2.1!$D49,".",PPNE2.1!$E49,".",PPNE2.1!$F49))</f>
        <v/>
      </c>
      <c r="C49" s="14" t="str">
        <f>IF(PPNE2.1!$G49="","",'[6]Formulario PPGR1'!#REF!)</f>
        <v/>
      </c>
      <c r="D49" s="14" t="str">
        <f>IF(PPNE2.1!$G49="","",'[6]Formulario PPGR1'!#REF!)</f>
        <v/>
      </c>
      <c r="E49" s="14" t="str">
        <f>IF(PPNE2.1!$G49="","",'[6]Formulario PPGR1'!#REF!)</f>
        <v/>
      </c>
      <c r="F49" s="14" t="str">
        <f>IF(PPNE2.1!$G49="","",'[6]Formulario PPGR1'!#REF!)</f>
        <v/>
      </c>
      <c r="G49" s="247"/>
      <c r="H49" s="248" t="s">
        <v>1611</v>
      </c>
      <c r="I49" s="248" t="s">
        <v>1575</v>
      </c>
      <c r="J49" s="247">
        <v>500</v>
      </c>
      <c r="K49" s="249">
        <v>80</v>
      </c>
      <c r="L49" s="250">
        <f>+PPNE2.1!$K49*PPNE2.1!$J49</f>
        <v>40000</v>
      </c>
      <c r="M49" s="251"/>
      <c r="N49" s="248" t="s">
        <v>33</v>
      </c>
    </row>
    <row r="50" spans="2:14" ht="12.75" x14ac:dyDescent="0.2">
      <c r="B50" s="14" t="str">
        <f>IF(PPNE2.1!$G50="","",CONCATENATE(PPNE2.1!$C50,".",PPNE2.1!$D50,".",PPNE2.1!$E50,".",PPNE2.1!$F50))</f>
        <v/>
      </c>
      <c r="C50" s="14" t="str">
        <f>IF(PPNE2.1!$G50="","",'[6]Formulario PPGR1'!#REF!)</f>
        <v/>
      </c>
      <c r="D50" s="14" t="str">
        <f>IF(PPNE2.1!$G50="","",'[6]Formulario PPGR1'!#REF!)</f>
        <v/>
      </c>
      <c r="E50" s="14" t="str">
        <f>IF(PPNE2.1!$G50="","",'[6]Formulario PPGR1'!#REF!)</f>
        <v/>
      </c>
      <c r="F50" s="14" t="str">
        <f>IF(PPNE2.1!$G50="","",'[6]Formulario PPGR1'!#REF!)</f>
        <v/>
      </c>
      <c r="G50" s="247"/>
      <c r="H50" s="248" t="s">
        <v>1612</v>
      </c>
      <c r="I50" s="248" t="s">
        <v>1613</v>
      </c>
      <c r="J50" s="247">
        <v>6000</v>
      </c>
      <c r="K50" s="249">
        <v>4</v>
      </c>
      <c r="L50" s="250">
        <f>+PPNE2.1!$K50*PPNE2.1!$J50</f>
        <v>24000</v>
      </c>
      <c r="M50" s="251"/>
      <c r="N50" s="248" t="s">
        <v>33</v>
      </c>
    </row>
    <row r="51" spans="2:14" ht="12.75" x14ac:dyDescent="0.2">
      <c r="B51" s="14" t="str">
        <f>IF(PPNE2.1!$G51="","",CONCATENATE(PPNE2.1!$C51,".",PPNE2.1!$D51,".",PPNE2.1!$E51,".",PPNE2.1!$F51))</f>
        <v/>
      </c>
      <c r="C51" s="14" t="str">
        <f>IF(PPNE2.1!$G51="","",'[6]Formulario PPGR1'!#REF!)</f>
        <v/>
      </c>
      <c r="D51" s="14" t="str">
        <f>IF(PPNE2.1!$G51="","",'[6]Formulario PPGR1'!#REF!)</f>
        <v/>
      </c>
      <c r="E51" s="14" t="str">
        <f>IF(PPNE2.1!$G51="","",'[6]Formulario PPGR1'!#REF!)</f>
        <v/>
      </c>
      <c r="F51" s="14" t="str">
        <f>IF(PPNE2.1!$G51="","",'[6]Formulario PPGR1'!#REF!)</f>
        <v/>
      </c>
      <c r="G51" s="247"/>
      <c r="H51" s="248" t="s">
        <v>1614</v>
      </c>
      <c r="I51" s="248" t="s">
        <v>1613</v>
      </c>
      <c r="J51" s="247">
        <v>2000</v>
      </c>
      <c r="K51" s="249">
        <v>11</v>
      </c>
      <c r="L51" s="250">
        <f>+PPNE2.1!$K51*PPNE2.1!$J51</f>
        <v>22000</v>
      </c>
      <c r="M51" s="251"/>
      <c r="N51" s="248" t="s">
        <v>33</v>
      </c>
    </row>
    <row r="52" spans="2:14" ht="12.75" x14ac:dyDescent="0.2">
      <c r="B52" s="14" t="str">
        <f>IF(PPNE2.1!$G52="","",CONCATENATE(PPNE2.1!$C52,".",PPNE2.1!$D52,".",PPNE2.1!$E52,".",PPNE2.1!$F52))</f>
        <v/>
      </c>
      <c r="C52" s="14" t="str">
        <f>IF(PPNE2.1!$G52="","",'[6]Formulario PPGR1'!#REF!)</f>
        <v/>
      </c>
      <c r="D52" s="14" t="str">
        <f>IF(PPNE2.1!$G52="","",'[6]Formulario PPGR1'!#REF!)</f>
        <v/>
      </c>
      <c r="E52" s="14" t="str">
        <f>IF(PPNE2.1!$G52="","",'[6]Formulario PPGR1'!#REF!)</f>
        <v/>
      </c>
      <c r="F52" s="14" t="str">
        <f>IF(PPNE2.1!$G52="","",'[6]Formulario PPGR1'!#REF!)</f>
        <v/>
      </c>
      <c r="G52" s="247"/>
      <c r="H52" s="248" t="s">
        <v>1615</v>
      </c>
      <c r="I52" s="248" t="s">
        <v>1575</v>
      </c>
      <c r="J52" s="247">
        <v>16</v>
      </c>
      <c r="K52" s="249">
        <v>5</v>
      </c>
      <c r="L52" s="250">
        <f>+PPNE2.1!$K52*PPNE2.1!$J52</f>
        <v>80</v>
      </c>
      <c r="M52" s="251"/>
      <c r="N52" s="248" t="s">
        <v>33</v>
      </c>
    </row>
    <row r="53" spans="2:14" ht="12.75" x14ac:dyDescent="0.2">
      <c r="B53" s="14" t="str">
        <f>IF(PPNE2.1!$G53="","",CONCATENATE(PPNE2.1!$C53,".",PPNE2.1!$D53,".",PPNE2.1!$E53,".",PPNE2.1!$F53))</f>
        <v/>
      </c>
      <c r="C53" s="14" t="str">
        <f>IF(PPNE2.1!$G53="","",'[6]Formulario PPGR1'!#REF!)</f>
        <v/>
      </c>
      <c r="D53" s="14" t="str">
        <f>IF(PPNE2.1!$G53="","",'[6]Formulario PPGR1'!#REF!)</f>
        <v/>
      </c>
      <c r="E53" s="14" t="str">
        <f>IF(PPNE2.1!$G53="","",'[6]Formulario PPGR1'!#REF!)</f>
        <v/>
      </c>
      <c r="F53" s="14" t="str">
        <f>IF(PPNE2.1!$G53="","",'[6]Formulario PPGR1'!#REF!)</f>
        <v/>
      </c>
      <c r="G53" s="247"/>
      <c r="H53" s="248" t="s">
        <v>1616</v>
      </c>
      <c r="I53" s="248" t="s">
        <v>1617</v>
      </c>
      <c r="J53" s="247">
        <v>8</v>
      </c>
      <c r="K53" s="249">
        <v>2250</v>
      </c>
      <c r="L53" s="250">
        <f>+PPNE2.1!$K53*PPNE2.1!$J53</f>
        <v>18000</v>
      </c>
      <c r="M53" s="251"/>
      <c r="N53" s="248" t="s">
        <v>33</v>
      </c>
    </row>
    <row r="54" spans="2:14" ht="12.75" x14ac:dyDescent="0.2">
      <c r="B54" s="14" t="str">
        <f>IF(PPNE2.1!$G54="","",CONCATENATE(PPNE2.1!$C54,".",PPNE2.1!$D54,".",PPNE2.1!$E54,".",PPNE2.1!$F54))</f>
        <v/>
      </c>
      <c r="C54" s="14" t="str">
        <f>IF(PPNE2.1!$G54="","",'[6]Formulario PPGR1'!#REF!)</f>
        <v/>
      </c>
      <c r="D54" s="14" t="str">
        <f>IF(PPNE2.1!$G54="","",'[6]Formulario PPGR1'!#REF!)</f>
        <v/>
      </c>
      <c r="E54" s="14" t="str">
        <f>IF(PPNE2.1!$G54="","",'[6]Formulario PPGR1'!#REF!)</f>
        <v/>
      </c>
      <c r="F54" s="14" t="str">
        <f>IF(PPNE2.1!$G54="","",'[6]Formulario PPGR1'!#REF!)</f>
        <v/>
      </c>
      <c r="G54" s="247"/>
      <c r="H54" s="248" t="s">
        <v>1618</v>
      </c>
      <c r="I54" s="248" t="s">
        <v>1617</v>
      </c>
      <c r="J54" s="247">
        <v>8</v>
      </c>
      <c r="K54" s="249">
        <v>925</v>
      </c>
      <c r="L54" s="250">
        <f>+PPNE2.1!$K54*PPNE2.1!$J54</f>
        <v>7400</v>
      </c>
      <c r="M54" s="251"/>
      <c r="N54" s="248" t="s">
        <v>33</v>
      </c>
    </row>
    <row r="55" spans="2:14" ht="12.75" x14ac:dyDescent="0.2">
      <c r="B55" s="14" t="str">
        <f>IF(PPNE2.1!$G55="","",CONCATENATE(PPNE2.1!$C55,".",PPNE2.1!$D55,".",PPNE2.1!$E55,".",PPNE2.1!$F55))</f>
        <v/>
      </c>
      <c r="C55" s="14" t="str">
        <f>IF(PPNE2.1!$G55="","",'[6]Formulario PPGR1'!#REF!)</f>
        <v/>
      </c>
      <c r="D55" s="14" t="str">
        <f>IF(PPNE2.1!$G55="","",'[6]Formulario PPGR1'!#REF!)</f>
        <v/>
      </c>
      <c r="E55" s="14" t="str">
        <f>IF(PPNE2.1!$G55="","",'[6]Formulario PPGR1'!#REF!)</f>
        <v/>
      </c>
      <c r="F55" s="14" t="str">
        <f>IF(PPNE2.1!$G55="","",'[6]Formulario PPGR1'!#REF!)</f>
        <v/>
      </c>
      <c r="G55" s="247"/>
      <c r="H55" s="248" t="s">
        <v>1619</v>
      </c>
      <c r="I55" s="248" t="s">
        <v>1620</v>
      </c>
      <c r="J55" s="247">
        <v>12</v>
      </c>
      <c r="K55" s="249">
        <v>700</v>
      </c>
      <c r="L55" s="250">
        <f>+PPNE2.1!$K55*PPNE2.1!$J55</f>
        <v>8400</v>
      </c>
      <c r="M55" s="251"/>
      <c r="N55" s="248" t="s">
        <v>33</v>
      </c>
    </row>
    <row r="56" spans="2:14" ht="12.75" x14ac:dyDescent="0.2">
      <c r="B56" s="14" t="str">
        <f>IF(PPNE2.1!$G56="","",CONCATENATE(PPNE2.1!$C56,".",PPNE2.1!$D56,".",PPNE2.1!$E56,".",PPNE2.1!$F56))</f>
        <v/>
      </c>
      <c r="C56" s="14" t="str">
        <f>IF(PPNE2.1!$G56="","",'[6]Formulario PPGR1'!#REF!)</f>
        <v/>
      </c>
      <c r="D56" s="14" t="str">
        <f>IF(PPNE2.1!$G56="","",'[6]Formulario PPGR1'!#REF!)</f>
        <v/>
      </c>
      <c r="E56" s="14" t="str">
        <f>IF(PPNE2.1!$G56="","",'[6]Formulario PPGR1'!#REF!)</f>
        <v/>
      </c>
      <c r="F56" s="14" t="str">
        <f>IF(PPNE2.1!$G56="","",'[6]Formulario PPGR1'!#REF!)</f>
        <v/>
      </c>
      <c r="G56" s="247"/>
      <c r="H56" s="248" t="s">
        <v>1621</v>
      </c>
      <c r="I56" s="248" t="s">
        <v>1566</v>
      </c>
      <c r="J56" s="247">
        <v>8</v>
      </c>
      <c r="K56" s="249">
        <v>240</v>
      </c>
      <c r="L56" s="250">
        <f>+PPNE2.1!$K56*PPNE2.1!$J56</f>
        <v>1920</v>
      </c>
      <c r="M56" s="251"/>
      <c r="N56" s="248" t="s">
        <v>33</v>
      </c>
    </row>
    <row r="57" spans="2:14" ht="12.75" x14ac:dyDescent="0.2">
      <c r="B57" s="14" t="str">
        <f>IF(PPNE2.1!$G57="","",CONCATENATE(PPNE2.1!$C57,".",PPNE2.1!$D57,".",PPNE2.1!$E57,".",PPNE2.1!$F57))</f>
        <v/>
      </c>
      <c r="C57" s="14" t="str">
        <f>IF(PPNE2.1!$G57="","",'[6]Formulario PPGR1'!#REF!)</f>
        <v/>
      </c>
      <c r="D57" s="14" t="str">
        <f>IF(PPNE2.1!$G57="","",'[6]Formulario PPGR1'!#REF!)</f>
        <v/>
      </c>
      <c r="E57" s="14" t="str">
        <f>IF(PPNE2.1!$G57="","",'[6]Formulario PPGR1'!#REF!)</f>
        <v/>
      </c>
      <c r="F57" s="14" t="str">
        <f>IF(PPNE2.1!$G57="","",'[6]Formulario PPGR1'!#REF!)</f>
        <v/>
      </c>
      <c r="G57" s="247"/>
      <c r="H57" s="248" t="s">
        <v>1622</v>
      </c>
      <c r="I57" s="248" t="s">
        <v>1623</v>
      </c>
      <c r="J57" s="247">
        <v>1</v>
      </c>
      <c r="K57" s="249"/>
      <c r="L57" s="250">
        <f>+PPNE2.1!$K57*PPNE2.1!$J57</f>
        <v>0</v>
      </c>
      <c r="M57" s="251"/>
      <c r="N57" s="248" t="s">
        <v>33</v>
      </c>
    </row>
    <row r="58" spans="2:14" ht="12.75" x14ac:dyDescent="0.2">
      <c r="B58" s="14" t="str">
        <f>IF(PPNE2.1!$G58="","",CONCATENATE(PPNE2.1!$C58,".",PPNE2.1!$D58,".",PPNE2.1!$E58,".",PPNE2.1!$F58))</f>
        <v/>
      </c>
      <c r="C58" s="14" t="str">
        <f>IF(PPNE2.1!$G58="","",'[6]Formulario PPGR1'!#REF!)</f>
        <v/>
      </c>
      <c r="D58" s="14" t="str">
        <f>IF(PPNE2.1!$G58="","",'[6]Formulario PPGR1'!#REF!)</f>
        <v/>
      </c>
      <c r="E58" s="14" t="str">
        <f>IF(PPNE2.1!$G58="","",'[6]Formulario PPGR1'!#REF!)</f>
        <v/>
      </c>
      <c r="F58" s="14" t="str">
        <f>IF(PPNE2.1!$G58="","",'[6]Formulario PPGR1'!#REF!)</f>
        <v/>
      </c>
      <c r="G58" s="247"/>
      <c r="H58" s="248" t="s">
        <v>1624</v>
      </c>
      <c r="I58" s="248" t="s">
        <v>1623</v>
      </c>
      <c r="J58" s="247">
        <v>1</v>
      </c>
      <c r="K58" s="249"/>
      <c r="L58" s="250">
        <f>+PPNE2.1!$K58*PPNE2.1!$J58</f>
        <v>0</v>
      </c>
      <c r="M58" s="251"/>
      <c r="N58" s="248" t="s">
        <v>33</v>
      </c>
    </row>
    <row r="59" spans="2:14" ht="12.75" x14ac:dyDescent="0.2">
      <c r="B59" s="14" t="str">
        <f>IF(PPNE2.1!$G59="","",CONCATENATE(PPNE2.1!$C59,".",PPNE2.1!$D59,".",PPNE2.1!$E59,".",PPNE2.1!$F59))</f>
        <v/>
      </c>
      <c r="C59" s="14" t="str">
        <f>IF(PPNE2.1!$G59="","",'[6]Formulario PPGR1'!#REF!)</f>
        <v/>
      </c>
      <c r="D59" s="14" t="str">
        <f>IF(PPNE2.1!$G59="","",'[6]Formulario PPGR1'!#REF!)</f>
        <v/>
      </c>
      <c r="E59" s="14" t="str">
        <f>IF(PPNE2.1!$G59="","",'[6]Formulario PPGR1'!#REF!)</f>
        <v/>
      </c>
      <c r="F59" s="14" t="str">
        <f>IF(PPNE2.1!$G59="","",'[6]Formulario PPGR1'!#REF!)</f>
        <v/>
      </c>
      <c r="G59" s="247"/>
      <c r="H59" s="248" t="s">
        <v>1625</v>
      </c>
      <c r="I59" s="248" t="s">
        <v>1623</v>
      </c>
      <c r="J59" s="247">
        <v>1</v>
      </c>
      <c r="K59" s="249"/>
      <c r="L59" s="250">
        <f>+PPNE2.1!$K59*PPNE2.1!$J59</f>
        <v>0</v>
      </c>
      <c r="M59" s="251"/>
      <c r="N59" s="248" t="s">
        <v>33</v>
      </c>
    </row>
    <row r="60" spans="2:14" ht="12.75" x14ac:dyDescent="0.2">
      <c r="B60" s="14" t="str">
        <f>IF(PPNE2.1!$G60="","",CONCATENATE(PPNE2.1!$C60,".",PPNE2.1!$D60,".",PPNE2.1!$E60,".",PPNE2.1!$F60))</f>
        <v/>
      </c>
      <c r="C60" s="14" t="str">
        <f>IF(PPNE2.1!$G60="","",'[6]Formulario PPGR1'!#REF!)</f>
        <v/>
      </c>
      <c r="D60" s="14" t="str">
        <f>IF(PPNE2.1!$G60="","",'[6]Formulario PPGR1'!#REF!)</f>
        <v/>
      </c>
      <c r="E60" s="14" t="str">
        <f>IF(PPNE2.1!$G60="","",'[6]Formulario PPGR1'!#REF!)</f>
        <v/>
      </c>
      <c r="F60" s="14" t="str">
        <f>IF(PPNE2.1!$G60="","",'[6]Formulario PPGR1'!#REF!)</f>
        <v/>
      </c>
      <c r="G60" s="247"/>
      <c r="H60" s="248" t="s">
        <v>1626</v>
      </c>
      <c r="I60" s="248" t="s">
        <v>1623</v>
      </c>
      <c r="J60" s="247">
        <v>1</v>
      </c>
      <c r="K60" s="249"/>
      <c r="L60" s="250">
        <f>+PPNE2.1!$K60*PPNE2.1!$J60</f>
        <v>0</v>
      </c>
      <c r="M60" s="251"/>
      <c r="N60" s="248" t="s">
        <v>33</v>
      </c>
    </row>
    <row r="61" spans="2:14" ht="12.75" x14ac:dyDescent="0.2">
      <c r="B61" s="14" t="str">
        <f>IF(PPNE2.1!$G61="","",CONCATENATE(PPNE2.1!$C61,".",PPNE2.1!$D61,".",PPNE2.1!$E61,".",PPNE2.1!$F61))</f>
        <v/>
      </c>
      <c r="C61" s="14" t="str">
        <f>IF(PPNE2.1!$G61="","",'[6]Formulario PPGR1'!#REF!)</f>
        <v/>
      </c>
      <c r="D61" s="14" t="str">
        <f>IF(PPNE2.1!$G61="","",'[6]Formulario PPGR1'!#REF!)</f>
        <v/>
      </c>
      <c r="E61" s="14" t="str">
        <f>IF(PPNE2.1!$G61="","",'[6]Formulario PPGR1'!#REF!)</f>
        <v/>
      </c>
      <c r="F61" s="14" t="str">
        <f>IF(PPNE2.1!$G61="","",'[6]Formulario PPGR1'!#REF!)</f>
        <v/>
      </c>
      <c r="G61" s="247"/>
      <c r="H61" s="248" t="s">
        <v>1627</v>
      </c>
      <c r="I61" s="248" t="s">
        <v>1623</v>
      </c>
      <c r="J61" s="247">
        <v>2</v>
      </c>
      <c r="K61" s="249"/>
      <c r="L61" s="250">
        <f>+PPNE2.1!$K61*PPNE2.1!$J61</f>
        <v>0</v>
      </c>
      <c r="M61" s="251"/>
      <c r="N61" s="248" t="s">
        <v>33</v>
      </c>
    </row>
    <row r="62" spans="2:14" ht="12.75" x14ac:dyDescent="0.2">
      <c r="B62" s="14" t="str">
        <f>IF(PPNE2.1!$G62="","",CONCATENATE(PPNE2.1!$C62,".",PPNE2.1!$D62,".",PPNE2.1!$E62,".",PPNE2.1!$F62))</f>
        <v/>
      </c>
      <c r="C62" s="14" t="str">
        <f>IF(PPNE2.1!$G62="","",'[6]Formulario PPGR1'!#REF!)</f>
        <v/>
      </c>
      <c r="D62" s="14" t="str">
        <f>IF(PPNE2.1!$G62="","",'[6]Formulario PPGR1'!#REF!)</f>
        <v/>
      </c>
      <c r="E62" s="14" t="str">
        <f>IF(PPNE2.1!$G62="","",'[6]Formulario PPGR1'!#REF!)</f>
        <v/>
      </c>
      <c r="F62" s="14" t="str">
        <f>IF(PPNE2.1!$G62="","",'[6]Formulario PPGR1'!#REF!)</f>
        <v/>
      </c>
      <c r="G62" s="247"/>
      <c r="H62" s="248" t="s">
        <v>1628</v>
      </c>
      <c r="I62" s="248" t="s">
        <v>1623</v>
      </c>
      <c r="J62" s="247">
        <v>10</v>
      </c>
      <c r="K62" s="249"/>
      <c r="L62" s="250">
        <f>+PPNE2.1!$K62*PPNE2.1!$J62</f>
        <v>0</v>
      </c>
      <c r="M62" s="251"/>
      <c r="N62" s="248" t="s">
        <v>33</v>
      </c>
    </row>
    <row r="63" spans="2:14" ht="12.75" x14ac:dyDescent="0.2">
      <c r="B63" s="14" t="str">
        <f>IF(PPNE2.1!$G63="","",CONCATENATE(PPNE2.1!$C63,".",PPNE2.1!$D63,".",PPNE2.1!$E63,".",PPNE2.1!$F63))</f>
        <v/>
      </c>
      <c r="C63" s="14" t="str">
        <f>IF(PPNE2.1!$G63="","",'[6]Formulario PPGR1'!#REF!)</f>
        <v/>
      </c>
      <c r="D63" s="14" t="str">
        <f>IF(PPNE2.1!$G63="","",'[6]Formulario PPGR1'!#REF!)</f>
        <v/>
      </c>
      <c r="E63" s="14" t="str">
        <f>IF(PPNE2.1!$G63="","",'[6]Formulario PPGR1'!#REF!)</f>
        <v/>
      </c>
      <c r="F63" s="14" t="str">
        <f>IF(PPNE2.1!$G63="","",'[6]Formulario PPGR1'!#REF!)</f>
        <v/>
      </c>
      <c r="G63" s="247"/>
      <c r="H63" s="248" t="s">
        <v>1629</v>
      </c>
      <c r="I63" s="248"/>
      <c r="J63" s="247">
        <v>10</v>
      </c>
      <c r="K63" s="249"/>
      <c r="L63" s="250">
        <f>+PPNE2.1!$K63*PPNE2.1!$J63</f>
        <v>0</v>
      </c>
      <c r="M63" s="251"/>
      <c r="N63" s="248" t="s">
        <v>33</v>
      </c>
    </row>
    <row r="64" spans="2:14" ht="12.75" x14ac:dyDescent="0.2">
      <c r="B64" s="14" t="str">
        <f>IF(PPNE2.1!$G64="","",CONCATENATE(PPNE2.1!$C64,".",PPNE2.1!$D64,".",PPNE2.1!$E64,".",PPNE2.1!$F64))</f>
        <v/>
      </c>
      <c r="C64" s="14" t="str">
        <f>IF(PPNE2.1!$G64="","",'[6]Formulario PPGR1'!#REF!)</f>
        <v/>
      </c>
      <c r="D64" s="14" t="str">
        <f>IF(PPNE2.1!$G64="","",'[6]Formulario PPGR1'!#REF!)</f>
        <v/>
      </c>
      <c r="E64" s="14" t="str">
        <f>IF(PPNE2.1!$G64="","",'[6]Formulario PPGR1'!#REF!)</f>
        <v/>
      </c>
      <c r="F64" s="14" t="str">
        <f>IF(PPNE2.1!$G64="","",'[6]Formulario PPGR1'!#REF!)</f>
        <v/>
      </c>
      <c r="G64" s="247"/>
      <c r="H64" s="248" t="s">
        <v>1630</v>
      </c>
      <c r="I64" s="248" t="s">
        <v>1575</v>
      </c>
      <c r="J64" s="247">
        <v>1500000</v>
      </c>
      <c r="K64" s="249"/>
      <c r="L64" s="250">
        <f>+PPNE2.1!$K64*PPNE2.1!$J64</f>
        <v>0</v>
      </c>
      <c r="M64" s="251"/>
      <c r="N64" s="248" t="s">
        <v>33</v>
      </c>
    </row>
    <row r="65" spans="2:14" ht="12.75" x14ac:dyDescent="0.2">
      <c r="B65" s="14" t="str">
        <f>IF(PPNE2.1!$G65="","",CONCATENATE(PPNE2.1!$C65,".",PPNE2.1!$D65,".",PPNE2.1!$E65,".",PPNE2.1!$F65))</f>
        <v/>
      </c>
      <c r="C65" s="14" t="str">
        <f>IF(PPNE2.1!$G65="","",'[6]Formulario PPGR1'!#REF!)</f>
        <v/>
      </c>
      <c r="D65" s="14" t="str">
        <f>IF(PPNE2.1!$G65="","",'[6]Formulario PPGR1'!#REF!)</f>
        <v/>
      </c>
      <c r="E65" s="14" t="str">
        <f>IF(PPNE2.1!$G65="","",'[6]Formulario PPGR1'!#REF!)</f>
        <v/>
      </c>
      <c r="F65" s="14" t="str">
        <f>IF(PPNE2.1!$G65="","",'[6]Formulario PPGR1'!#REF!)</f>
        <v/>
      </c>
      <c r="G65" s="247"/>
      <c r="H65" s="248" t="s">
        <v>1631</v>
      </c>
      <c r="I65" s="248" t="s">
        <v>1575</v>
      </c>
      <c r="J65" s="247">
        <v>1500000</v>
      </c>
      <c r="K65" s="249"/>
      <c r="L65" s="250">
        <f>+PPNE2.1!$K65*PPNE2.1!$J65</f>
        <v>0</v>
      </c>
      <c r="M65" s="251"/>
      <c r="N65" s="248" t="s">
        <v>33</v>
      </c>
    </row>
    <row r="66" spans="2:14" ht="12.75" x14ac:dyDescent="0.2">
      <c r="B66" s="14" t="str">
        <f>IF(PPNE2.1!$G66="","",CONCATENATE(PPNE2.1!$C66,".",PPNE2.1!$D66,".",PPNE2.1!$E66,".",PPNE2.1!$F66))</f>
        <v/>
      </c>
      <c r="C66" s="14" t="str">
        <f>IF(PPNE2.1!$G66="","",'[6]Formulario PPGR1'!#REF!)</f>
        <v/>
      </c>
      <c r="D66" s="14" t="str">
        <f>IF(PPNE2.1!$G66="","",'[6]Formulario PPGR1'!#REF!)</f>
        <v/>
      </c>
      <c r="E66" s="14" t="str">
        <f>IF(PPNE2.1!$G66="","",'[6]Formulario PPGR1'!#REF!)</f>
        <v/>
      </c>
      <c r="F66" s="14" t="str">
        <f>IF(PPNE2.1!$G66="","",'[6]Formulario PPGR1'!#REF!)</f>
        <v/>
      </c>
      <c r="G66" s="247"/>
      <c r="H66" s="248" t="s">
        <v>1632</v>
      </c>
      <c r="I66" s="248" t="s">
        <v>1575</v>
      </c>
      <c r="J66" s="247">
        <v>840000</v>
      </c>
      <c r="K66" s="249"/>
      <c r="L66" s="250">
        <f>+PPNE2.1!$K66*PPNE2.1!$J66</f>
        <v>0</v>
      </c>
      <c r="M66" s="251"/>
      <c r="N66" s="248" t="s">
        <v>33</v>
      </c>
    </row>
    <row r="67" spans="2:14" ht="12.75" x14ac:dyDescent="0.2">
      <c r="B67" s="14" t="str">
        <f>IF(PPNE2.1!$G67="","",CONCATENATE(PPNE2.1!$C67,".",PPNE2.1!$D67,".",PPNE2.1!$E67,".",PPNE2.1!$F67))</f>
        <v/>
      </c>
      <c r="C67" s="14" t="str">
        <f>IF(PPNE2.1!$G67="","",'[6]Formulario PPGR1'!#REF!)</f>
        <v/>
      </c>
      <c r="D67" s="14" t="str">
        <f>IF(PPNE2.1!$G67="","",'[6]Formulario PPGR1'!#REF!)</f>
        <v/>
      </c>
      <c r="E67" s="14" t="str">
        <f>IF(PPNE2.1!$G67="","",'[6]Formulario PPGR1'!#REF!)</f>
        <v/>
      </c>
      <c r="F67" s="14" t="str">
        <f>IF(PPNE2.1!$G67="","",'[6]Formulario PPGR1'!#REF!)</f>
        <v/>
      </c>
      <c r="G67" s="247"/>
      <c r="H67" s="248" t="s">
        <v>1633</v>
      </c>
      <c r="I67" s="248" t="s">
        <v>1575</v>
      </c>
      <c r="J67" s="247">
        <v>840000</v>
      </c>
      <c r="K67" s="249"/>
      <c r="L67" s="250">
        <f>+PPNE2.1!$K67*PPNE2.1!$J67</f>
        <v>0</v>
      </c>
      <c r="M67" s="251"/>
      <c r="N67" s="248" t="s">
        <v>33</v>
      </c>
    </row>
    <row r="68" spans="2:14" ht="12.75" x14ac:dyDescent="0.2">
      <c r="B68" s="14" t="str">
        <f>IF(PPNE2.1!$G68="","",CONCATENATE(PPNE2.1!$C68,".",PPNE2.1!$D68,".",PPNE2.1!$E68,".",PPNE2.1!$F68))</f>
        <v/>
      </c>
      <c r="C68" s="14" t="str">
        <f>IF(PPNE2.1!$G68="","",'[6]Formulario PPGR1'!#REF!)</f>
        <v/>
      </c>
      <c r="D68" s="14" t="str">
        <f>IF(PPNE2.1!$G68="","",'[6]Formulario PPGR1'!#REF!)</f>
        <v/>
      </c>
      <c r="E68" s="14" t="str">
        <f>IF(PPNE2.1!$G68="","",'[6]Formulario PPGR1'!#REF!)</f>
        <v/>
      </c>
      <c r="F68" s="14" t="str">
        <f>IF(PPNE2.1!$G68="","",'[6]Formulario PPGR1'!#REF!)</f>
        <v/>
      </c>
      <c r="G68" s="247"/>
      <c r="H68" s="248" t="s">
        <v>1634</v>
      </c>
      <c r="I68" s="248" t="s">
        <v>1617</v>
      </c>
      <c r="J68" s="247">
        <v>3000000</v>
      </c>
      <c r="K68" s="249"/>
      <c r="L68" s="250">
        <f>+PPNE2.1!$K68*PPNE2.1!$J68</f>
        <v>0</v>
      </c>
      <c r="M68" s="251"/>
      <c r="N68" s="248" t="s">
        <v>33</v>
      </c>
    </row>
    <row r="69" spans="2:14" ht="12.75" x14ac:dyDescent="0.2">
      <c r="B69" s="14" t="str">
        <f>IF(PPNE2.1!$G69="","",CONCATENATE(PPNE2.1!$C69,".",PPNE2.1!$D69,".",PPNE2.1!$E69,".",PPNE2.1!$F69))</f>
        <v/>
      </c>
      <c r="C69" s="14" t="str">
        <f>IF(PPNE2.1!$G69="","",'[6]Formulario PPGR1'!#REF!)</f>
        <v/>
      </c>
      <c r="D69" s="14" t="str">
        <f>IF(PPNE2.1!$G69="","",'[6]Formulario PPGR1'!#REF!)</f>
        <v/>
      </c>
      <c r="E69" s="14" t="str">
        <f>IF(PPNE2.1!$G69="","",'[6]Formulario PPGR1'!#REF!)</f>
        <v/>
      </c>
      <c r="F69" s="14" t="str">
        <f>IF(PPNE2.1!$G69="","",'[6]Formulario PPGR1'!#REF!)</f>
        <v/>
      </c>
      <c r="G69" s="247"/>
      <c r="H69" s="248" t="s">
        <v>1635</v>
      </c>
      <c r="I69" s="248" t="s">
        <v>1636</v>
      </c>
      <c r="J69" s="247">
        <v>120</v>
      </c>
      <c r="K69" s="249"/>
      <c r="L69" s="250">
        <f>+PPNE2.1!$K69*PPNE2.1!$J69</f>
        <v>0</v>
      </c>
      <c r="M69" s="251"/>
      <c r="N69" s="248" t="s">
        <v>33</v>
      </c>
    </row>
    <row r="70" spans="2:14" ht="12.75" x14ac:dyDescent="0.2">
      <c r="B70" s="14" t="str">
        <f>IF(PPNE2.1!$G70="","",CONCATENATE(PPNE2.1!$C70,".",PPNE2.1!$D70,".",PPNE2.1!$E70,".",PPNE2.1!$F70))</f>
        <v/>
      </c>
      <c r="C70" s="14" t="str">
        <f>IF(PPNE2.1!$G70="","",'[6]Formulario PPGR1'!#REF!)</f>
        <v/>
      </c>
      <c r="D70" s="14" t="str">
        <f>IF(PPNE2.1!$G70="","",'[6]Formulario PPGR1'!#REF!)</f>
        <v/>
      </c>
      <c r="E70" s="14" t="str">
        <f>IF(PPNE2.1!$G70="","",'[6]Formulario PPGR1'!#REF!)</f>
        <v/>
      </c>
      <c r="F70" s="14" t="str">
        <f>IF(PPNE2.1!$G70="","",'[6]Formulario PPGR1'!#REF!)</f>
        <v/>
      </c>
      <c r="G70" s="247"/>
      <c r="H70" s="248" t="s">
        <v>1637</v>
      </c>
      <c r="I70" s="248" t="s">
        <v>1575</v>
      </c>
      <c r="J70" s="247">
        <v>96</v>
      </c>
      <c r="K70" s="249"/>
      <c r="L70" s="250">
        <f>+PPNE2.1!$K70*PPNE2.1!$J70</f>
        <v>0</v>
      </c>
      <c r="M70" s="251"/>
      <c r="N70" s="248" t="s">
        <v>33</v>
      </c>
    </row>
    <row r="71" spans="2:14" ht="12.75" x14ac:dyDescent="0.2">
      <c r="B71" s="14" t="str">
        <f>IF(PPNE2.1!$G71="","",CONCATENATE(PPNE2.1!$C71,".",PPNE2.1!$D71,".",PPNE2.1!$E71,".",PPNE2.1!$F71))</f>
        <v/>
      </c>
      <c r="C71" s="14" t="str">
        <f>IF(PPNE2.1!$G71="","",'[6]Formulario PPGR1'!#REF!)</f>
        <v/>
      </c>
      <c r="D71" s="14" t="str">
        <f>IF(PPNE2.1!$G71="","",'[6]Formulario PPGR1'!#REF!)</f>
        <v/>
      </c>
      <c r="E71" s="14" t="str">
        <f>IF(PPNE2.1!$G71="","",'[6]Formulario PPGR1'!#REF!)</f>
        <v/>
      </c>
      <c r="F71" s="14" t="str">
        <f>IF(PPNE2.1!$G71="","",'[6]Formulario PPGR1'!#REF!)</f>
        <v/>
      </c>
      <c r="G71" s="247"/>
      <c r="H71" s="248" t="s">
        <v>1638</v>
      </c>
      <c r="I71" s="248" t="s">
        <v>1575</v>
      </c>
      <c r="J71" s="247">
        <v>432</v>
      </c>
      <c r="K71" s="249"/>
      <c r="L71" s="250">
        <f>+PPNE2.1!$K71*PPNE2.1!$J71</f>
        <v>0</v>
      </c>
      <c r="M71" s="251"/>
      <c r="N71" s="248" t="s">
        <v>33</v>
      </c>
    </row>
    <row r="72" spans="2:14" ht="12.75" x14ac:dyDescent="0.2">
      <c r="B72" s="14" t="str">
        <f>IF(PPNE2.1!$G72="","",CONCATENATE(PPNE2.1!$C72,".",PPNE2.1!$D72,".",PPNE2.1!$E72,".",PPNE2.1!$F72))</f>
        <v/>
      </c>
      <c r="C72" s="14" t="str">
        <f>IF(PPNE2.1!$G72="","",'[6]Formulario PPGR1'!#REF!)</f>
        <v/>
      </c>
      <c r="D72" s="14" t="str">
        <f>IF(PPNE2.1!$G72="","",'[6]Formulario PPGR1'!#REF!)</f>
        <v/>
      </c>
      <c r="E72" s="14" t="str">
        <f>IF(PPNE2.1!$G72="","",'[6]Formulario PPGR1'!#REF!)</f>
        <v/>
      </c>
      <c r="F72" s="14" t="str">
        <f>IF(PPNE2.1!$G72="","",'[6]Formulario PPGR1'!#REF!)</f>
        <v/>
      </c>
      <c r="G72" s="247"/>
      <c r="H72" s="248" t="s">
        <v>1639</v>
      </c>
      <c r="I72" s="248" t="s">
        <v>1617</v>
      </c>
      <c r="J72" s="247">
        <v>4320</v>
      </c>
      <c r="K72" s="249"/>
      <c r="L72" s="250">
        <f>+PPNE2.1!$K72*PPNE2.1!$J72</f>
        <v>0</v>
      </c>
      <c r="M72" s="251"/>
      <c r="N72" s="248" t="s">
        <v>33</v>
      </c>
    </row>
    <row r="73" spans="2:14" ht="12.75" x14ac:dyDescent="0.2">
      <c r="B73" s="14" t="str">
        <f>IF(PPNE2.1!$G73="","",CONCATENATE(PPNE2.1!$C73,".",PPNE2.1!$D73,".",PPNE2.1!$E73,".",PPNE2.1!$F73))</f>
        <v/>
      </c>
      <c r="C73" s="14" t="str">
        <f>IF(PPNE2.1!$G73="","",'[6]Formulario PPGR1'!#REF!)</f>
        <v/>
      </c>
      <c r="D73" s="14" t="str">
        <f>IF(PPNE2.1!$G73="","",'[6]Formulario PPGR1'!#REF!)</f>
        <v/>
      </c>
      <c r="E73" s="14" t="str">
        <f>IF(PPNE2.1!$G73="","",'[6]Formulario PPGR1'!#REF!)</f>
        <v/>
      </c>
      <c r="F73" s="14" t="str">
        <f>IF(PPNE2.1!$G73="","",'[6]Formulario PPGR1'!#REF!)</f>
        <v/>
      </c>
      <c r="G73" s="247"/>
      <c r="H73" s="248" t="s">
        <v>1640</v>
      </c>
      <c r="I73" s="248" t="s">
        <v>1617</v>
      </c>
      <c r="J73" s="247">
        <v>600</v>
      </c>
      <c r="K73" s="249"/>
      <c r="L73" s="250">
        <f>+PPNE2.1!$K73*PPNE2.1!$J73</f>
        <v>0</v>
      </c>
      <c r="M73" s="251"/>
      <c r="N73" s="248" t="s">
        <v>33</v>
      </c>
    </row>
    <row r="74" spans="2:14" ht="12.75" x14ac:dyDescent="0.2">
      <c r="B74" s="14" t="str">
        <f>IF(PPNE2.1!$G74="","",CONCATENATE(PPNE2.1!$C74,".",PPNE2.1!$D74,".",PPNE2.1!$E74,".",PPNE2.1!$F74))</f>
        <v/>
      </c>
      <c r="C74" s="14" t="str">
        <f>IF(PPNE2.1!$G74="","",'[6]Formulario PPGR1'!#REF!)</f>
        <v/>
      </c>
      <c r="D74" s="14" t="str">
        <f>IF(PPNE2.1!$G74="","",'[6]Formulario PPGR1'!#REF!)</f>
        <v/>
      </c>
      <c r="E74" s="14" t="str">
        <f>IF(PPNE2.1!$G74="","",'[6]Formulario PPGR1'!#REF!)</f>
        <v/>
      </c>
      <c r="F74" s="14" t="str">
        <f>IF(PPNE2.1!$G74="","",'[6]Formulario PPGR1'!#REF!)</f>
        <v/>
      </c>
      <c r="G74" s="247"/>
      <c r="H74" s="248" t="s">
        <v>1641</v>
      </c>
      <c r="I74" s="248" t="s">
        <v>1617</v>
      </c>
      <c r="J74" s="247">
        <v>480</v>
      </c>
      <c r="K74" s="249"/>
      <c r="L74" s="250">
        <f>+PPNE2.1!$K74*PPNE2.1!$J74</f>
        <v>0</v>
      </c>
      <c r="M74" s="251"/>
      <c r="N74" s="248" t="s">
        <v>33</v>
      </c>
    </row>
    <row r="75" spans="2:14" ht="12.75" x14ac:dyDescent="0.2">
      <c r="B75" s="14" t="str">
        <f>IF(PPNE2.1!$G75="","",CONCATENATE(PPNE2.1!$C75,".",PPNE2.1!$D75,".",PPNE2.1!$E75,".",PPNE2.1!$F75))</f>
        <v/>
      </c>
      <c r="C75" s="14" t="str">
        <f>IF(PPNE2.1!$G75="","",'[6]Formulario PPGR1'!#REF!)</f>
        <v/>
      </c>
      <c r="D75" s="14" t="str">
        <f>IF(PPNE2.1!$G75="","",'[6]Formulario PPGR1'!#REF!)</f>
        <v/>
      </c>
      <c r="E75" s="14" t="str">
        <f>IF(PPNE2.1!$G75="","",'[6]Formulario PPGR1'!#REF!)</f>
        <v/>
      </c>
      <c r="F75" s="14" t="str">
        <f>IF(PPNE2.1!$G75="","",'[6]Formulario PPGR1'!#REF!)</f>
        <v/>
      </c>
      <c r="G75" s="247"/>
      <c r="H75" s="248" t="s">
        <v>1642</v>
      </c>
      <c r="I75" s="248" t="s">
        <v>1617</v>
      </c>
      <c r="J75" s="247">
        <v>1560</v>
      </c>
      <c r="K75" s="249"/>
      <c r="L75" s="250">
        <f>+PPNE2.1!$K75*PPNE2.1!$J75</f>
        <v>0</v>
      </c>
      <c r="M75" s="251"/>
      <c r="N75" s="248" t="s">
        <v>33</v>
      </c>
    </row>
    <row r="76" spans="2:14" ht="12.75" x14ac:dyDescent="0.2">
      <c r="B76" s="14" t="str">
        <f>IF(PPNE2.1!$G76="","",CONCATENATE(PPNE2.1!$C76,".",PPNE2.1!$D76,".",PPNE2.1!$E76,".",PPNE2.1!$F76))</f>
        <v/>
      </c>
      <c r="C76" s="14" t="str">
        <f>IF(PPNE2.1!$G76="","",'[6]Formulario PPGR1'!#REF!)</f>
        <v/>
      </c>
      <c r="D76" s="14" t="str">
        <f>IF(PPNE2.1!$G76="","",'[6]Formulario PPGR1'!#REF!)</f>
        <v/>
      </c>
      <c r="E76" s="14" t="str">
        <f>IF(PPNE2.1!$G76="","",'[6]Formulario PPGR1'!#REF!)</f>
        <v/>
      </c>
      <c r="F76" s="14" t="str">
        <f>IF(PPNE2.1!$G76="","",'[6]Formulario PPGR1'!#REF!)</f>
        <v/>
      </c>
      <c r="G76" s="247"/>
      <c r="H76" s="248" t="s">
        <v>1643</v>
      </c>
      <c r="I76" s="248" t="s">
        <v>1644</v>
      </c>
      <c r="J76" s="247">
        <v>1200</v>
      </c>
      <c r="K76" s="249"/>
      <c r="L76" s="250">
        <f>+PPNE2.1!$K76*PPNE2.1!$J76</f>
        <v>0</v>
      </c>
      <c r="M76" s="251"/>
      <c r="N76" s="248" t="s">
        <v>33</v>
      </c>
    </row>
    <row r="77" spans="2:14" ht="12.75" x14ac:dyDescent="0.2">
      <c r="B77" s="14" t="str">
        <f>IF(PPNE2.1!$G77="","",CONCATENATE(PPNE2.1!$C77,".",PPNE2.1!$D77,".",PPNE2.1!$E77,".",PPNE2.1!$F77))</f>
        <v/>
      </c>
      <c r="C77" s="14" t="str">
        <f>IF(PPNE2.1!$G77="","",'[6]Formulario PPGR1'!#REF!)</f>
        <v/>
      </c>
      <c r="D77" s="14" t="str">
        <f>IF(PPNE2.1!$G77="","",'[6]Formulario PPGR1'!#REF!)</f>
        <v/>
      </c>
      <c r="E77" s="14" t="str">
        <f>IF(PPNE2.1!$G77="","",'[6]Formulario PPGR1'!#REF!)</f>
        <v/>
      </c>
      <c r="F77" s="14" t="str">
        <f>IF(PPNE2.1!$G77="","",'[6]Formulario PPGR1'!#REF!)</f>
        <v/>
      </c>
      <c r="G77" s="247"/>
      <c r="H77" s="248" t="s">
        <v>1645</v>
      </c>
      <c r="I77" s="248" t="s">
        <v>1575</v>
      </c>
      <c r="J77" s="247">
        <v>60000</v>
      </c>
      <c r="K77" s="249"/>
      <c r="L77" s="250">
        <f>+PPNE2.1!$K77*PPNE2.1!$J77</f>
        <v>0</v>
      </c>
      <c r="M77" s="251"/>
      <c r="N77" s="248" t="s">
        <v>33</v>
      </c>
    </row>
    <row r="78" spans="2:14" ht="12.75" x14ac:dyDescent="0.2">
      <c r="B78" s="14" t="str">
        <f>IF(PPNE2.1!$G78="","",CONCATENATE(PPNE2.1!$C78,".",PPNE2.1!$D78,".",PPNE2.1!$E78,".",PPNE2.1!$F78))</f>
        <v/>
      </c>
      <c r="C78" s="14" t="str">
        <f>IF(PPNE2.1!$G78="","",'[6]Formulario PPGR1'!#REF!)</f>
        <v/>
      </c>
      <c r="D78" s="14" t="str">
        <f>IF(PPNE2.1!$G78="","",'[6]Formulario PPGR1'!#REF!)</f>
        <v/>
      </c>
      <c r="E78" s="14" t="str">
        <f>IF(PPNE2.1!$G78="","",'[6]Formulario PPGR1'!#REF!)</f>
        <v/>
      </c>
      <c r="F78" s="14" t="str">
        <f>IF(PPNE2.1!$G78="","",'[6]Formulario PPGR1'!#REF!)</f>
        <v/>
      </c>
      <c r="G78" s="247"/>
      <c r="H78" s="248" t="s">
        <v>1646</v>
      </c>
      <c r="I78" s="248" t="s">
        <v>1575</v>
      </c>
      <c r="J78" s="247">
        <v>132000</v>
      </c>
      <c r="K78" s="249"/>
      <c r="L78" s="250">
        <f>+PPNE2.1!$K78*PPNE2.1!$J78</f>
        <v>0</v>
      </c>
      <c r="M78" s="251"/>
      <c r="N78" s="248" t="s">
        <v>33</v>
      </c>
    </row>
    <row r="79" spans="2:14" ht="12.75" x14ac:dyDescent="0.2">
      <c r="B79" s="14" t="str">
        <f>IF(PPNE2.1!$G79="","",CONCATENATE(PPNE2.1!$C79,".",PPNE2.1!$D79,".",PPNE2.1!$E79,".",PPNE2.1!$F79))</f>
        <v/>
      </c>
      <c r="C79" s="14" t="str">
        <f>IF(PPNE2.1!$G79="","",'[6]Formulario PPGR1'!#REF!)</f>
        <v/>
      </c>
      <c r="D79" s="14" t="str">
        <f>IF(PPNE2.1!$G79="","",'[6]Formulario PPGR1'!#REF!)</f>
        <v/>
      </c>
      <c r="E79" s="14" t="str">
        <f>IF(PPNE2.1!$G79="","",'[6]Formulario PPGR1'!#REF!)</f>
        <v/>
      </c>
      <c r="F79" s="14" t="str">
        <f>IF(PPNE2.1!$G79="","",'[6]Formulario PPGR1'!#REF!)</f>
        <v/>
      </c>
      <c r="G79" s="247"/>
      <c r="H79" s="248" t="s">
        <v>1647</v>
      </c>
      <c r="I79" s="248" t="s">
        <v>1636</v>
      </c>
      <c r="J79" s="247">
        <v>360</v>
      </c>
      <c r="K79" s="249"/>
      <c r="L79" s="250">
        <f>+PPNE2.1!$K79*PPNE2.1!$J79</f>
        <v>0</v>
      </c>
      <c r="M79" s="251"/>
      <c r="N79" s="248" t="s">
        <v>33</v>
      </c>
    </row>
    <row r="80" spans="2:14" ht="12.75" x14ac:dyDescent="0.2">
      <c r="B80" s="14" t="str">
        <f>IF(PPNE2.1!$G80="","",CONCATENATE(PPNE2.1!$C80,".",PPNE2.1!$D80,".",PPNE2.1!$E80,".",PPNE2.1!$F80))</f>
        <v/>
      </c>
      <c r="C80" s="14" t="str">
        <f>IF(PPNE2.1!$G80="","",'[6]Formulario PPGR1'!#REF!)</f>
        <v/>
      </c>
      <c r="D80" s="14" t="str">
        <f>IF(PPNE2.1!$G80="","",'[6]Formulario PPGR1'!#REF!)</f>
        <v/>
      </c>
      <c r="E80" s="14" t="str">
        <f>IF(PPNE2.1!$G80="","",'[6]Formulario PPGR1'!#REF!)</f>
        <v/>
      </c>
      <c r="F80" s="14" t="str">
        <f>IF(PPNE2.1!$G80="","",'[6]Formulario PPGR1'!#REF!)</f>
        <v/>
      </c>
      <c r="G80" s="247"/>
      <c r="H80" s="248" t="s">
        <v>1648</v>
      </c>
      <c r="I80" s="248" t="s">
        <v>1649</v>
      </c>
      <c r="J80" s="247">
        <v>96</v>
      </c>
      <c r="K80" s="249"/>
      <c r="L80" s="250">
        <f>+PPNE2.1!$K80*PPNE2.1!$J80</f>
        <v>0</v>
      </c>
      <c r="M80" s="251"/>
      <c r="N80" s="248" t="s">
        <v>33</v>
      </c>
    </row>
    <row r="81" spans="2:14" ht="12.75" x14ac:dyDescent="0.2">
      <c r="B81" s="14" t="str">
        <f>IF(PPNE2.1!$G81="","",CONCATENATE(PPNE2.1!$C81,".",PPNE2.1!$D81,".",PPNE2.1!$E81,".",PPNE2.1!$F81))</f>
        <v/>
      </c>
      <c r="C81" s="14" t="str">
        <f>IF(PPNE2.1!$G81="","",'[6]Formulario PPGR1'!#REF!)</f>
        <v/>
      </c>
      <c r="D81" s="14" t="str">
        <f>IF(PPNE2.1!$G81="","",'[6]Formulario PPGR1'!#REF!)</f>
        <v/>
      </c>
      <c r="E81" s="14" t="str">
        <f>IF(PPNE2.1!$G81="","",'[6]Formulario PPGR1'!#REF!)</f>
        <v/>
      </c>
      <c r="F81" s="14" t="str">
        <f>IF(PPNE2.1!$G81="","",'[6]Formulario PPGR1'!#REF!)</f>
        <v/>
      </c>
      <c r="G81" s="247"/>
      <c r="H81" s="248" t="s">
        <v>1650</v>
      </c>
      <c r="I81" s="248" t="s">
        <v>1613</v>
      </c>
      <c r="J81" s="247">
        <v>72</v>
      </c>
      <c r="K81" s="249"/>
      <c r="L81" s="250">
        <f>+PPNE2.1!$K81*PPNE2.1!$J81</f>
        <v>0</v>
      </c>
      <c r="M81" s="251"/>
      <c r="N81" s="248" t="s">
        <v>33</v>
      </c>
    </row>
    <row r="82" spans="2:14" ht="12.75" x14ac:dyDescent="0.2">
      <c r="B82" s="14" t="str">
        <f>IF(PPNE2.1!$G82="","",CONCATENATE(PPNE2.1!$C82,".",PPNE2.1!$D82,".",PPNE2.1!$E82,".",PPNE2.1!$F82))</f>
        <v/>
      </c>
      <c r="C82" s="14" t="str">
        <f>IF(PPNE2.1!$G82="","",'[6]Formulario PPGR1'!#REF!)</f>
        <v/>
      </c>
      <c r="D82" s="14" t="str">
        <f>IF(PPNE2.1!$G82="","",'[6]Formulario PPGR1'!#REF!)</f>
        <v/>
      </c>
      <c r="E82" s="14" t="str">
        <f>IF(PPNE2.1!$G82="","",'[6]Formulario PPGR1'!#REF!)</f>
        <v/>
      </c>
      <c r="F82" s="14" t="str">
        <f>IF(PPNE2.1!$G82="","",'[6]Formulario PPGR1'!#REF!)</f>
        <v/>
      </c>
      <c r="G82" s="247"/>
      <c r="H82" s="248" t="s">
        <v>1651</v>
      </c>
      <c r="I82" s="248" t="s">
        <v>1613</v>
      </c>
      <c r="J82" s="247">
        <v>120</v>
      </c>
      <c r="K82" s="249"/>
      <c r="L82" s="250">
        <f>+PPNE2.1!$K82*PPNE2.1!$J82</f>
        <v>0</v>
      </c>
      <c r="M82" s="251"/>
      <c r="N82" s="248" t="s">
        <v>33</v>
      </c>
    </row>
    <row r="83" spans="2:14" ht="12.75" x14ac:dyDescent="0.2">
      <c r="B83" s="14" t="str">
        <f>IF(PPNE2.1!$G83="","",CONCATENATE(PPNE2.1!$C83,".",PPNE2.1!$D83,".",PPNE2.1!$E83,".",PPNE2.1!$F83))</f>
        <v/>
      </c>
      <c r="C83" s="14" t="str">
        <f>IF(PPNE2.1!$G83="","",'[6]Formulario PPGR1'!#REF!)</f>
        <v/>
      </c>
      <c r="D83" s="14" t="str">
        <f>IF(PPNE2.1!$G83="","",'[6]Formulario PPGR1'!#REF!)</f>
        <v/>
      </c>
      <c r="E83" s="14" t="str">
        <f>IF(PPNE2.1!$G83="","",'[6]Formulario PPGR1'!#REF!)</f>
        <v/>
      </c>
      <c r="F83" s="14" t="str">
        <f>IF(PPNE2.1!$G83="","",'[6]Formulario PPGR1'!#REF!)</f>
        <v/>
      </c>
      <c r="G83" s="247"/>
      <c r="H83" s="248" t="s">
        <v>1652</v>
      </c>
      <c r="I83" s="248" t="s">
        <v>1613</v>
      </c>
      <c r="J83" s="247">
        <v>96</v>
      </c>
      <c r="K83" s="249"/>
      <c r="L83" s="250">
        <f>+PPNE2.1!$K83*PPNE2.1!$J83</f>
        <v>0</v>
      </c>
      <c r="M83" s="251"/>
      <c r="N83" s="248" t="s">
        <v>33</v>
      </c>
    </row>
    <row r="84" spans="2:14" ht="12.75" x14ac:dyDescent="0.2">
      <c r="B84" s="14" t="str">
        <f>IF(PPNE2.1!$G84="","",CONCATENATE(PPNE2.1!$C84,".",PPNE2.1!$D84,".",PPNE2.1!$E84,".",PPNE2.1!$F84))</f>
        <v/>
      </c>
      <c r="C84" s="14" t="str">
        <f>IF(PPNE2.1!$G84="","",'[6]Formulario PPGR1'!#REF!)</f>
        <v/>
      </c>
      <c r="D84" s="14" t="str">
        <f>IF(PPNE2.1!$G84="","",'[6]Formulario PPGR1'!#REF!)</f>
        <v/>
      </c>
      <c r="E84" s="14" t="str">
        <f>IF(PPNE2.1!$G84="","",'[6]Formulario PPGR1'!#REF!)</f>
        <v/>
      </c>
      <c r="F84" s="14" t="str">
        <f>IF(PPNE2.1!$G84="","",'[6]Formulario PPGR1'!#REF!)</f>
        <v/>
      </c>
      <c r="G84" s="247"/>
      <c r="H84" s="248" t="s">
        <v>1653</v>
      </c>
      <c r="I84" s="248" t="s">
        <v>1636</v>
      </c>
      <c r="J84" s="247">
        <v>72</v>
      </c>
      <c r="K84" s="249"/>
      <c r="L84" s="250">
        <f>+PPNE2.1!$K84*PPNE2.1!$J84</f>
        <v>0</v>
      </c>
      <c r="M84" s="251"/>
      <c r="N84" s="248" t="s">
        <v>33</v>
      </c>
    </row>
    <row r="85" spans="2:14" ht="12.75" x14ac:dyDescent="0.2">
      <c r="B85" s="14" t="str">
        <f>IF(PPNE2.1!$G85="","",CONCATENATE(PPNE2.1!$C85,".",PPNE2.1!$D85,".",PPNE2.1!$E85,".",PPNE2.1!$F85))</f>
        <v/>
      </c>
      <c r="C85" s="14" t="str">
        <f>IF(PPNE2.1!$G85="","",'[6]Formulario PPGR1'!#REF!)</f>
        <v/>
      </c>
      <c r="D85" s="14" t="str">
        <f>IF(PPNE2.1!$G85="","",'[6]Formulario PPGR1'!#REF!)</f>
        <v/>
      </c>
      <c r="E85" s="14" t="str">
        <f>IF(PPNE2.1!$G85="","",'[6]Formulario PPGR1'!#REF!)</f>
        <v/>
      </c>
      <c r="F85" s="14" t="str">
        <f>IF(PPNE2.1!$G85="","",'[6]Formulario PPGR1'!#REF!)</f>
        <v/>
      </c>
      <c r="G85" s="247"/>
      <c r="H85" s="248" t="s">
        <v>1654</v>
      </c>
      <c r="I85" s="248" t="s">
        <v>1636</v>
      </c>
      <c r="J85" s="247">
        <v>72</v>
      </c>
      <c r="K85" s="249"/>
      <c r="L85" s="250">
        <f>+PPNE2.1!$K85*PPNE2.1!$J85</f>
        <v>0</v>
      </c>
      <c r="M85" s="251"/>
      <c r="N85" s="248" t="s">
        <v>33</v>
      </c>
    </row>
    <row r="86" spans="2:14" ht="12.75" x14ac:dyDescent="0.2">
      <c r="B86" s="14" t="str">
        <f>IF(PPNE2.1!$G86="","",CONCATENATE(PPNE2.1!$C86,".",PPNE2.1!$D86,".",PPNE2.1!$E86,".",PPNE2.1!$F86))</f>
        <v/>
      </c>
      <c r="C86" s="14" t="str">
        <f>IF(PPNE2.1!$G86="","",'[6]Formulario PPGR1'!#REF!)</f>
        <v/>
      </c>
      <c r="D86" s="14" t="str">
        <f>IF(PPNE2.1!$G86="","",'[6]Formulario PPGR1'!#REF!)</f>
        <v/>
      </c>
      <c r="E86" s="14" t="str">
        <f>IF(PPNE2.1!$G86="","",'[6]Formulario PPGR1'!#REF!)</f>
        <v/>
      </c>
      <c r="F86" s="14" t="str">
        <f>IF(PPNE2.1!$G86="","",'[6]Formulario PPGR1'!#REF!)</f>
        <v/>
      </c>
      <c r="G86" s="247"/>
      <c r="H86" s="248" t="s">
        <v>1655</v>
      </c>
      <c r="I86" s="248" t="s">
        <v>1613</v>
      </c>
      <c r="J86" s="247">
        <v>120</v>
      </c>
      <c r="K86" s="249"/>
      <c r="L86" s="250">
        <f>+PPNE2.1!$K86*PPNE2.1!$J86</f>
        <v>0</v>
      </c>
      <c r="M86" s="251"/>
      <c r="N86" s="248" t="s">
        <v>33</v>
      </c>
    </row>
    <row r="87" spans="2:14" ht="12.75" x14ac:dyDescent="0.2">
      <c r="B87" s="14" t="str">
        <f>IF(PPNE2.1!$G87="","",CONCATENATE(PPNE2.1!$C87,".",PPNE2.1!$D87,".",PPNE2.1!$E87,".",PPNE2.1!$F87))</f>
        <v/>
      </c>
      <c r="C87" s="14" t="str">
        <f>IF(PPNE2.1!$G87="","",'[6]Formulario PPGR1'!#REF!)</f>
        <v/>
      </c>
      <c r="D87" s="14" t="str">
        <f>IF(PPNE2.1!$G87="","",'[6]Formulario PPGR1'!#REF!)</f>
        <v/>
      </c>
      <c r="E87" s="14" t="str">
        <f>IF(PPNE2.1!$G87="","",'[6]Formulario PPGR1'!#REF!)</f>
        <v/>
      </c>
      <c r="F87" s="14" t="str">
        <f>IF(PPNE2.1!$G87="","",'[6]Formulario PPGR1'!#REF!)</f>
        <v/>
      </c>
      <c r="G87" s="247"/>
      <c r="H87" s="248" t="s">
        <v>1656</v>
      </c>
      <c r="I87" s="248" t="s">
        <v>1613</v>
      </c>
      <c r="J87" s="247">
        <v>60</v>
      </c>
      <c r="K87" s="249"/>
      <c r="L87" s="250">
        <f>+PPNE2.1!$K87*PPNE2.1!$J87</f>
        <v>0</v>
      </c>
      <c r="M87" s="251"/>
      <c r="N87" s="248" t="s">
        <v>33</v>
      </c>
    </row>
    <row r="88" spans="2:14" ht="12.75" x14ac:dyDescent="0.2">
      <c r="B88" s="14" t="str">
        <f>IF(PPNE2.1!$G88="","",CONCATENATE(PPNE2.1!$C88,".",PPNE2.1!$D88,".",PPNE2.1!$E88,".",PPNE2.1!$F88))</f>
        <v/>
      </c>
      <c r="C88" s="14" t="str">
        <f>IF(PPNE2.1!$G88="","",'[6]Formulario PPGR1'!#REF!)</f>
        <v/>
      </c>
      <c r="D88" s="14" t="str">
        <f>IF(PPNE2.1!$G88="","",'[6]Formulario PPGR1'!#REF!)</f>
        <v/>
      </c>
      <c r="E88" s="14" t="str">
        <f>IF(PPNE2.1!$G88="","",'[6]Formulario PPGR1'!#REF!)</f>
        <v/>
      </c>
      <c r="F88" s="14" t="str">
        <f>IF(PPNE2.1!$G88="","",'[6]Formulario PPGR1'!#REF!)</f>
        <v/>
      </c>
      <c r="G88" s="247"/>
      <c r="H88" s="248" t="s">
        <v>1657</v>
      </c>
      <c r="I88" s="248" t="s">
        <v>1613</v>
      </c>
      <c r="J88" s="247">
        <v>48</v>
      </c>
      <c r="K88" s="249"/>
      <c r="L88" s="250">
        <f>+PPNE2.1!$K88*PPNE2.1!$J88</f>
        <v>0</v>
      </c>
      <c r="M88" s="251"/>
      <c r="N88" s="248" t="s">
        <v>33</v>
      </c>
    </row>
    <row r="89" spans="2:14" ht="12.75" x14ac:dyDescent="0.2">
      <c r="B89" s="14" t="str">
        <f>IF(PPNE2.1!$G89="","",CONCATENATE(PPNE2.1!$C89,".",PPNE2.1!$D89,".",PPNE2.1!$E89,".",PPNE2.1!$F89))</f>
        <v/>
      </c>
      <c r="C89" s="14" t="str">
        <f>IF(PPNE2.1!$G89="","",'[6]Formulario PPGR1'!#REF!)</f>
        <v/>
      </c>
      <c r="D89" s="14" t="str">
        <f>IF(PPNE2.1!$G89="","",'[6]Formulario PPGR1'!#REF!)</f>
        <v/>
      </c>
      <c r="E89" s="14" t="str">
        <f>IF(PPNE2.1!$G89="","",'[6]Formulario PPGR1'!#REF!)</f>
        <v/>
      </c>
      <c r="F89" s="14" t="str">
        <f>IF(PPNE2.1!$G89="","",'[6]Formulario PPGR1'!#REF!)</f>
        <v/>
      </c>
      <c r="G89" s="247"/>
      <c r="H89" s="248" t="s">
        <v>1658</v>
      </c>
      <c r="I89" s="248" t="s">
        <v>1659</v>
      </c>
      <c r="J89" s="247">
        <v>480</v>
      </c>
      <c r="K89" s="249"/>
      <c r="L89" s="250">
        <f>+PPNE2.1!$K89*PPNE2.1!$J89</f>
        <v>0</v>
      </c>
      <c r="M89" s="251"/>
      <c r="N89" s="248" t="s">
        <v>33</v>
      </c>
    </row>
    <row r="90" spans="2:14" ht="12.75" x14ac:dyDescent="0.2">
      <c r="B90" s="14" t="str">
        <f>IF(PPNE2.1!$G90="","",CONCATENATE(PPNE2.1!$C90,".",PPNE2.1!$D90,".",PPNE2.1!$E90,".",PPNE2.1!$F90))</f>
        <v/>
      </c>
      <c r="C90" s="14" t="str">
        <f>IF(PPNE2.1!$G90="","",'[6]Formulario PPGR1'!#REF!)</f>
        <v/>
      </c>
      <c r="D90" s="14" t="str">
        <f>IF(PPNE2.1!$G90="","",'[6]Formulario PPGR1'!#REF!)</f>
        <v/>
      </c>
      <c r="E90" s="14" t="str">
        <f>IF(PPNE2.1!$G90="","",'[6]Formulario PPGR1'!#REF!)</f>
        <v/>
      </c>
      <c r="F90" s="14" t="str">
        <f>IF(PPNE2.1!$G90="","",'[6]Formulario PPGR1'!#REF!)</f>
        <v/>
      </c>
      <c r="G90" s="247"/>
      <c r="H90" s="248" t="s">
        <v>1660</v>
      </c>
      <c r="I90" s="248" t="s">
        <v>1613</v>
      </c>
      <c r="J90" s="247">
        <v>1200</v>
      </c>
      <c r="K90" s="249"/>
      <c r="L90" s="250">
        <f>+PPNE2.1!$K90*PPNE2.1!$J90</f>
        <v>0</v>
      </c>
      <c r="M90" s="251"/>
      <c r="N90" s="248" t="s">
        <v>33</v>
      </c>
    </row>
    <row r="91" spans="2:14" ht="12.75" x14ac:dyDescent="0.2">
      <c r="B91" s="14" t="str">
        <f>IF(PPNE2.1!$G91="","",CONCATENATE(PPNE2.1!$C91,".",PPNE2.1!$D91,".",PPNE2.1!$E91,".",PPNE2.1!$F91))</f>
        <v/>
      </c>
      <c r="C91" s="14" t="str">
        <f>IF(PPNE2.1!$G91="","",'[6]Formulario PPGR1'!#REF!)</f>
        <v/>
      </c>
      <c r="D91" s="14" t="str">
        <f>IF(PPNE2.1!$G91="","",'[6]Formulario PPGR1'!#REF!)</f>
        <v/>
      </c>
      <c r="E91" s="14" t="str">
        <f>IF(PPNE2.1!$G91="","",'[6]Formulario PPGR1'!#REF!)</f>
        <v/>
      </c>
      <c r="F91" s="14" t="str">
        <f>IF(PPNE2.1!$G91="","",'[6]Formulario PPGR1'!#REF!)</f>
        <v/>
      </c>
      <c r="G91" s="247"/>
      <c r="H91" s="248" t="s">
        <v>1661</v>
      </c>
      <c r="I91" s="248" t="s">
        <v>1575</v>
      </c>
      <c r="J91" s="247">
        <v>3024</v>
      </c>
      <c r="K91" s="249"/>
      <c r="L91" s="250">
        <f>+PPNE2.1!$K91*PPNE2.1!$J91</f>
        <v>0</v>
      </c>
      <c r="M91" s="251"/>
      <c r="N91" s="248" t="s">
        <v>33</v>
      </c>
    </row>
    <row r="92" spans="2:14" ht="12.75" x14ac:dyDescent="0.2">
      <c r="B92" s="14" t="str">
        <f>IF(PPNE2.1!$G92="","",CONCATENATE(PPNE2.1!$C92,".",PPNE2.1!$D92,".",PPNE2.1!$E92,".",PPNE2.1!$F92))</f>
        <v/>
      </c>
      <c r="C92" s="14" t="str">
        <f>IF(PPNE2.1!$G92="","",'[6]Formulario PPGR1'!#REF!)</f>
        <v/>
      </c>
      <c r="D92" s="14" t="str">
        <f>IF(PPNE2.1!$G92="","",'[6]Formulario PPGR1'!#REF!)</f>
        <v/>
      </c>
      <c r="E92" s="14" t="str">
        <f>IF(PPNE2.1!$G92="","",'[6]Formulario PPGR1'!#REF!)</f>
        <v/>
      </c>
      <c r="F92" s="14" t="str">
        <f>IF(PPNE2.1!$G92="","",'[6]Formulario PPGR1'!#REF!)</f>
        <v/>
      </c>
      <c r="G92" s="247"/>
      <c r="H92" s="248" t="s">
        <v>1662</v>
      </c>
      <c r="I92" s="248" t="s">
        <v>1663</v>
      </c>
      <c r="J92" s="247">
        <v>7200</v>
      </c>
      <c r="K92" s="249"/>
      <c r="L92" s="250">
        <f>+PPNE2.1!$K92*PPNE2.1!$J92</f>
        <v>0</v>
      </c>
      <c r="M92" s="251"/>
      <c r="N92" s="248" t="s">
        <v>33</v>
      </c>
    </row>
    <row r="93" spans="2:14" ht="12.75" x14ac:dyDescent="0.2">
      <c r="B93" s="14" t="str">
        <f>IF(PPNE2.1!$G93="","",CONCATENATE(PPNE2.1!$C93,".",PPNE2.1!$D93,".",PPNE2.1!$E93,".",PPNE2.1!$F93))</f>
        <v/>
      </c>
      <c r="C93" s="14" t="str">
        <f>IF(PPNE2.1!$G93="","",'[6]Formulario PPGR1'!#REF!)</f>
        <v/>
      </c>
      <c r="D93" s="14" t="str">
        <f>IF(PPNE2.1!$G93="","",'[6]Formulario PPGR1'!#REF!)</f>
        <v/>
      </c>
      <c r="E93" s="14" t="str">
        <f>IF(PPNE2.1!$G93="","",'[6]Formulario PPGR1'!#REF!)</f>
        <v/>
      </c>
      <c r="F93" s="14" t="str">
        <f>IF(PPNE2.1!$G93="","",'[6]Formulario PPGR1'!#REF!)</f>
        <v/>
      </c>
      <c r="G93" s="247"/>
      <c r="H93" s="248" t="s">
        <v>1664</v>
      </c>
      <c r="I93" s="248" t="s">
        <v>1663</v>
      </c>
      <c r="J93" s="247">
        <v>5280</v>
      </c>
      <c r="K93" s="249"/>
      <c r="L93" s="250">
        <f>+PPNE2.1!$K93*PPNE2.1!$J93</f>
        <v>0</v>
      </c>
      <c r="M93" s="251"/>
      <c r="N93" s="248" t="s">
        <v>33</v>
      </c>
    </row>
    <row r="94" spans="2:14" ht="12.75" x14ac:dyDescent="0.2">
      <c r="B94" s="14" t="str">
        <f>IF(PPNE2.1!$G94="","",CONCATENATE(PPNE2.1!$C94,".",PPNE2.1!$D94,".",PPNE2.1!$E94,".",PPNE2.1!$F94))</f>
        <v/>
      </c>
      <c r="C94" s="14" t="str">
        <f>IF(PPNE2.1!$G94="","",'[6]Formulario PPGR1'!#REF!)</f>
        <v/>
      </c>
      <c r="D94" s="14" t="str">
        <f>IF(PPNE2.1!$G94="","",'[6]Formulario PPGR1'!#REF!)</f>
        <v/>
      </c>
      <c r="E94" s="14" t="str">
        <f>IF(PPNE2.1!$G94="","",'[6]Formulario PPGR1'!#REF!)</f>
        <v/>
      </c>
      <c r="F94" s="14" t="str">
        <f>IF(PPNE2.1!$G94="","",'[6]Formulario PPGR1'!#REF!)</f>
        <v/>
      </c>
      <c r="G94" s="247"/>
      <c r="H94" s="248" t="s">
        <v>1665</v>
      </c>
      <c r="I94" s="248" t="s">
        <v>1575</v>
      </c>
      <c r="J94" s="247">
        <v>19200</v>
      </c>
      <c r="K94" s="249"/>
      <c r="L94" s="250">
        <f>+PPNE2.1!$K94*PPNE2.1!$J94</f>
        <v>0</v>
      </c>
      <c r="M94" s="251"/>
      <c r="N94" s="248" t="s">
        <v>33</v>
      </c>
    </row>
    <row r="95" spans="2:14" ht="12.75" x14ac:dyDescent="0.2">
      <c r="B95" s="14" t="str">
        <f>IF(PPNE2.1!$G95="","",CONCATENATE(PPNE2.1!$C95,".",PPNE2.1!$D95,".",PPNE2.1!$E95,".",PPNE2.1!$F95))</f>
        <v/>
      </c>
      <c r="C95" s="14" t="str">
        <f>IF(PPNE2.1!$G95="","",'[6]Formulario PPGR1'!#REF!)</f>
        <v/>
      </c>
      <c r="D95" s="14" t="str">
        <f>IF(PPNE2.1!$G95="","",'[6]Formulario PPGR1'!#REF!)</f>
        <v/>
      </c>
      <c r="E95" s="14" t="str">
        <f>IF(PPNE2.1!$G95="","",'[6]Formulario PPGR1'!#REF!)</f>
        <v/>
      </c>
      <c r="F95" s="14" t="str">
        <f>IF(PPNE2.1!$G95="","",'[6]Formulario PPGR1'!#REF!)</f>
        <v/>
      </c>
      <c r="G95" s="247"/>
      <c r="H95" s="248" t="s">
        <v>1666</v>
      </c>
      <c r="I95" s="248" t="s">
        <v>1663</v>
      </c>
      <c r="J95" s="247">
        <v>21120</v>
      </c>
      <c r="K95" s="249"/>
      <c r="L95" s="250">
        <f>+PPNE2.1!$K95*PPNE2.1!$J95</f>
        <v>0</v>
      </c>
      <c r="M95" s="251"/>
      <c r="N95" s="248" t="s">
        <v>33</v>
      </c>
    </row>
    <row r="96" spans="2:14" ht="12.75" x14ac:dyDescent="0.2">
      <c r="B96" s="14" t="str">
        <f>IF(PPNE2.1!$G96="","",CONCATENATE(PPNE2.1!$C96,".",PPNE2.1!$D96,".",PPNE2.1!$E96,".",PPNE2.1!$F96))</f>
        <v/>
      </c>
      <c r="C96" s="14" t="str">
        <f>IF(PPNE2.1!$G96="","",'[6]Formulario PPGR1'!#REF!)</f>
        <v/>
      </c>
      <c r="D96" s="14" t="str">
        <f>IF(PPNE2.1!$G96="","",'[6]Formulario PPGR1'!#REF!)</f>
        <v/>
      </c>
      <c r="E96" s="14" t="str">
        <f>IF(PPNE2.1!$G96="","",'[6]Formulario PPGR1'!#REF!)</f>
        <v/>
      </c>
      <c r="F96" s="14" t="str">
        <f>IF(PPNE2.1!$G96="","",'[6]Formulario PPGR1'!#REF!)</f>
        <v/>
      </c>
      <c r="G96" s="247"/>
      <c r="H96" s="248" t="s">
        <v>1667</v>
      </c>
      <c r="I96" s="248" t="s">
        <v>1663</v>
      </c>
      <c r="J96" s="247">
        <v>820</v>
      </c>
      <c r="K96" s="249"/>
      <c r="L96" s="250">
        <f>+PPNE2.1!$K96*PPNE2.1!$J96</f>
        <v>0</v>
      </c>
      <c r="M96" s="251"/>
      <c r="N96" s="248" t="s">
        <v>33</v>
      </c>
    </row>
    <row r="97" spans="2:14" ht="12.75" x14ac:dyDescent="0.2">
      <c r="B97" s="14" t="str">
        <f>IF(PPNE2.1!$G97="","",CONCATENATE(PPNE2.1!$C97,".",PPNE2.1!$D97,".",PPNE2.1!$E97,".",PPNE2.1!$F97))</f>
        <v/>
      </c>
      <c r="C97" s="14" t="str">
        <f>IF(PPNE2.1!$G97="","",'[6]Formulario PPGR1'!#REF!)</f>
        <v/>
      </c>
      <c r="D97" s="14" t="str">
        <f>IF(PPNE2.1!$G97="","",'[6]Formulario PPGR1'!#REF!)</f>
        <v/>
      </c>
      <c r="E97" s="14" t="str">
        <f>IF(PPNE2.1!$G97="","",'[6]Formulario PPGR1'!#REF!)</f>
        <v/>
      </c>
      <c r="F97" s="14" t="str">
        <f>IF(PPNE2.1!$G97="","",'[6]Formulario PPGR1'!#REF!)</f>
        <v/>
      </c>
      <c r="G97" s="247"/>
      <c r="H97" s="248" t="s">
        <v>1668</v>
      </c>
      <c r="I97" s="248" t="s">
        <v>1669</v>
      </c>
      <c r="J97" s="247">
        <v>96720</v>
      </c>
      <c r="K97" s="249"/>
      <c r="L97" s="250">
        <f>+PPNE2.1!$K97*PPNE2.1!$J97</f>
        <v>0</v>
      </c>
      <c r="M97" s="251"/>
      <c r="N97" s="248" t="s">
        <v>33</v>
      </c>
    </row>
    <row r="98" spans="2:14" ht="12.75" x14ac:dyDescent="0.2">
      <c r="B98" s="14" t="str">
        <f>IF(PPNE2.1!$G98="","",CONCATENATE(PPNE2.1!$C98,".",PPNE2.1!$D98,".",PPNE2.1!$E98,".",PPNE2.1!$F98))</f>
        <v/>
      </c>
      <c r="C98" s="14" t="str">
        <f>IF(PPNE2.1!$G98="","",'[6]Formulario PPGR1'!#REF!)</f>
        <v/>
      </c>
      <c r="D98" s="14" t="str">
        <f>IF(PPNE2.1!$G98="","",'[6]Formulario PPGR1'!#REF!)</f>
        <v/>
      </c>
      <c r="E98" s="14" t="str">
        <f>IF(PPNE2.1!$G98="","",'[6]Formulario PPGR1'!#REF!)</f>
        <v/>
      </c>
      <c r="F98" s="14" t="str">
        <f>IF(PPNE2.1!$G98="","",'[6]Formulario PPGR1'!#REF!)</f>
        <v/>
      </c>
      <c r="G98" s="247"/>
      <c r="H98" s="248" t="s">
        <v>163</v>
      </c>
      <c r="I98" s="248" t="s">
        <v>1617</v>
      </c>
      <c r="J98" s="247">
        <v>12000</v>
      </c>
      <c r="K98" s="249"/>
      <c r="L98" s="250">
        <f>+PPNE2.1!$K98*PPNE2.1!$J98</f>
        <v>0</v>
      </c>
      <c r="M98" s="251"/>
      <c r="N98" s="248" t="s">
        <v>33</v>
      </c>
    </row>
    <row r="99" spans="2:14" ht="12.75" x14ac:dyDescent="0.2">
      <c r="B99" s="14" t="str">
        <f>IF(PPNE2.1!$G99="","",CONCATENATE(PPNE2.1!$C99,".",PPNE2.1!$D99,".",PPNE2.1!$E99,".",PPNE2.1!$F99))</f>
        <v/>
      </c>
      <c r="C99" s="14" t="str">
        <f>IF(PPNE2.1!$G99="","",'[6]Formulario PPGR1'!#REF!)</f>
        <v/>
      </c>
      <c r="D99" s="14" t="str">
        <f>IF(PPNE2.1!$G99="","",'[6]Formulario PPGR1'!#REF!)</f>
        <v/>
      </c>
      <c r="E99" s="14" t="str">
        <f>IF(PPNE2.1!$G99="","",'[6]Formulario PPGR1'!#REF!)</f>
        <v/>
      </c>
      <c r="F99" s="14" t="str">
        <f>IF(PPNE2.1!$G99="","",'[6]Formulario PPGR1'!#REF!)</f>
        <v/>
      </c>
      <c r="G99" s="247"/>
      <c r="H99" s="248" t="s">
        <v>1670</v>
      </c>
      <c r="I99" s="248" t="s">
        <v>1617</v>
      </c>
      <c r="J99" s="247">
        <v>9600</v>
      </c>
      <c r="K99" s="249"/>
      <c r="L99" s="250">
        <f>+PPNE2.1!$K99*PPNE2.1!$J99</f>
        <v>0</v>
      </c>
      <c r="M99" s="251"/>
      <c r="N99" s="248" t="s">
        <v>33</v>
      </c>
    </row>
    <row r="100" spans="2:14" ht="12.75" x14ac:dyDescent="0.2">
      <c r="B100" s="14" t="str">
        <f>IF(PPNE2.1!$G100="","",CONCATENATE(PPNE2.1!$C100,".",PPNE2.1!$D100,".",PPNE2.1!$E100,".",PPNE2.1!$F100))</f>
        <v/>
      </c>
      <c r="C100" s="14" t="str">
        <f>IF(PPNE2.1!$G100="","",'[6]Formulario PPGR1'!#REF!)</f>
        <v/>
      </c>
      <c r="D100" s="14" t="str">
        <f>IF(PPNE2.1!$G100="","",'[6]Formulario PPGR1'!#REF!)</f>
        <v/>
      </c>
      <c r="E100" s="14" t="str">
        <f>IF(PPNE2.1!$G100="","",'[6]Formulario PPGR1'!#REF!)</f>
        <v/>
      </c>
      <c r="F100" s="14" t="str">
        <f>IF(PPNE2.1!$G100="","",'[6]Formulario PPGR1'!#REF!)</f>
        <v/>
      </c>
      <c r="G100" s="247"/>
      <c r="H100" s="248" t="s">
        <v>162</v>
      </c>
      <c r="I100" s="248" t="s">
        <v>1617</v>
      </c>
      <c r="J100" s="247">
        <v>2795</v>
      </c>
      <c r="K100" s="249"/>
      <c r="L100" s="250">
        <f>+PPNE2.1!$K100*PPNE2.1!$J100</f>
        <v>0</v>
      </c>
      <c r="M100" s="251"/>
      <c r="N100" s="248" t="s">
        <v>33</v>
      </c>
    </row>
    <row r="101" spans="2:14" x14ac:dyDescent="0.25">
      <c r="B101" s="41"/>
      <c r="C101" s="41"/>
      <c r="D101" s="41"/>
      <c r="E101" s="41"/>
      <c r="F101" s="41"/>
      <c r="G101" s="239"/>
      <c r="H101" s="239"/>
      <c r="I101" s="239"/>
      <c r="J101" s="239"/>
      <c r="K101" s="252"/>
      <c r="L101" s="239"/>
      <c r="M101" s="239"/>
      <c r="N101" s="239"/>
    </row>
    <row r="102" spans="2:14" x14ac:dyDescent="0.25">
      <c r="B102" s="41"/>
      <c r="C102" s="41"/>
      <c r="D102" s="41"/>
      <c r="E102" s="41"/>
      <c r="F102" s="41"/>
      <c r="G102" s="239"/>
      <c r="H102" s="239"/>
      <c r="I102" s="239"/>
      <c r="J102" s="239"/>
      <c r="K102" s="252"/>
      <c r="L102" s="239"/>
      <c r="M102" s="239"/>
      <c r="N102" s="239"/>
    </row>
    <row r="103" spans="2:14" x14ac:dyDescent="0.25">
      <c r="B103" s="41"/>
      <c r="C103" s="41"/>
      <c r="D103" s="41"/>
      <c r="E103" s="41"/>
      <c r="F103" s="41"/>
      <c r="G103" s="239"/>
      <c r="H103" s="239"/>
      <c r="I103" s="239"/>
      <c r="J103" s="239"/>
      <c r="K103" s="252"/>
      <c r="L103" s="239"/>
      <c r="M103" s="239"/>
      <c r="N103" s="239"/>
    </row>
    <row r="104" spans="2:14" x14ac:dyDescent="0.25">
      <c r="B104" s="41"/>
      <c r="C104" s="41"/>
      <c r="D104" s="41"/>
      <c r="E104" s="41"/>
      <c r="F104" s="41"/>
      <c r="G104" s="239"/>
      <c r="H104" s="239"/>
      <c r="I104" s="239"/>
      <c r="J104" s="239"/>
      <c r="K104" s="252"/>
      <c r="L104" s="239"/>
      <c r="M104" s="239"/>
      <c r="N104" s="239"/>
    </row>
    <row r="105" spans="2:14" x14ac:dyDescent="0.25">
      <c r="B105" s="41"/>
      <c r="C105" s="41"/>
      <c r="D105" s="41"/>
      <c r="E105" s="41"/>
      <c r="F105" s="41"/>
      <c r="G105" s="239"/>
      <c r="H105" s="239"/>
      <c r="I105" s="239"/>
      <c r="J105" s="239"/>
      <c r="K105" s="252"/>
      <c r="L105" s="239"/>
      <c r="M105" s="239"/>
      <c r="N105" s="239"/>
    </row>
    <row r="106" spans="2:14" x14ac:dyDescent="0.25">
      <c r="B106" s="41"/>
      <c r="C106" s="41"/>
      <c r="D106" s="41"/>
      <c r="E106" s="41"/>
      <c r="F106" s="41"/>
      <c r="G106" s="239"/>
      <c r="H106" s="239"/>
      <c r="I106" s="239"/>
      <c r="J106" s="239"/>
      <c r="K106" s="252"/>
      <c r="L106" s="239"/>
      <c r="M106" s="239"/>
      <c r="N106" s="239"/>
    </row>
    <row r="107" spans="2:14" x14ac:dyDescent="0.25">
      <c r="B107" s="41"/>
      <c r="C107" s="41"/>
      <c r="D107" s="41"/>
      <c r="E107" s="41"/>
      <c r="F107" s="41"/>
      <c r="G107" s="239"/>
      <c r="H107" s="239"/>
      <c r="I107" s="239"/>
      <c r="J107" s="239"/>
      <c r="K107" s="252"/>
      <c r="L107" s="239"/>
      <c r="M107" s="239"/>
      <c r="N107" s="239"/>
    </row>
    <row r="108" spans="2:14" x14ac:dyDescent="0.25">
      <c r="B108" s="41"/>
      <c r="C108" s="41"/>
      <c r="D108" s="41"/>
      <c r="E108" s="41"/>
      <c r="F108" s="41"/>
      <c r="G108" s="239"/>
      <c r="H108" s="239"/>
      <c r="I108" s="239"/>
      <c r="J108" s="239"/>
      <c r="K108" s="252"/>
      <c r="L108" s="239"/>
      <c r="M108" s="239"/>
      <c r="N108" s="239"/>
    </row>
    <row r="109" spans="2:14" x14ac:dyDescent="0.25">
      <c r="B109" s="41"/>
      <c r="C109" s="41"/>
      <c r="D109" s="41"/>
      <c r="E109" s="41"/>
      <c r="F109" s="41"/>
      <c r="G109" s="239"/>
      <c r="H109" s="239"/>
      <c r="I109" s="239"/>
      <c r="J109" s="239"/>
      <c r="K109" s="252"/>
      <c r="L109" s="239"/>
      <c r="M109" s="239"/>
      <c r="N109" s="239"/>
    </row>
    <row r="110" spans="2:14" x14ac:dyDescent="0.25">
      <c r="B110" s="41"/>
      <c r="C110" s="41"/>
      <c r="D110" s="41"/>
      <c r="E110" s="41"/>
      <c r="F110" s="41"/>
      <c r="G110" s="239"/>
      <c r="H110" s="239"/>
      <c r="I110" s="239"/>
      <c r="J110" s="239"/>
      <c r="K110" s="252"/>
      <c r="L110" s="239"/>
      <c r="M110" s="239"/>
      <c r="N110" s="239"/>
    </row>
    <row r="111" spans="2:14" x14ac:dyDescent="0.25">
      <c r="B111" s="41"/>
      <c r="C111" s="41"/>
      <c r="D111" s="41"/>
      <c r="E111" s="41"/>
      <c r="F111" s="41"/>
      <c r="G111" s="239"/>
      <c r="H111" s="239"/>
      <c r="I111" s="239"/>
      <c r="J111" s="239"/>
      <c r="K111" s="252"/>
      <c r="L111" s="239"/>
      <c r="M111" s="239"/>
      <c r="N111" s="239"/>
    </row>
    <row r="112" spans="2:14" x14ac:dyDescent="0.25">
      <c r="B112" s="41"/>
      <c r="C112" s="41"/>
      <c r="D112" s="41"/>
      <c r="E112" s="41"/>
      <c r="F112" s="41"/>
      <c r="G112" s="239"/>
      <c r="H112" s="239"/>
      <c r="I112" s="239"/>
      <c r="J112" s="239"/>
      <c r="K112" s="252"/>
      <c r="L112" s="239"/>
      <c r="M112" s="239"/>
      <c r="N112" s="239"/>
    </row>
    <row r="113" spans="2:14" x14ac:dyDescent="0.25">
      <c r="B113" s="41"/>
      <c r="C113" s="41"/>
      <c r="D113" s="41"/>
      <c r="E113" s="41"/>
      <c r="F113" s="41"/>
      <c r="G113" s="239"/>
      <c r="H113" s="239"/>
      <c r="I113" s="239"/>
      <c r="J113" s="239"/>
      <c r="K113" s="252"/>
      <c r="L113" s="239"/>
      <c r="M113" s="239"/>
      <c r="N113" s="239"/>
    </row>
    <row r="114" spans="2:14" x14ac:dyDescent="0.25">
      <c r="B114" s="41"/>
      <c r="C114" s="41"/>
      <c r="D114" s="41"/>
      <c r="E114" s="41"/>
      <c r="F114" s="41"/>
      <c r="G114" s="239"/>
      <c r="H114" s="239"/>
      <c r="I114" s="239"/>
      <c r="J114" s="239"/>
      <c r="K114" s="252"/>
      <c r="L114" s="239"/>
      <c r="M114" s="239"/>
      <c r="N114" s="239"/>
    </row>
    <row r="115" spans="2:14" x14ac:dyDescent="0.25">
      <c r="B115" s="41"/>
      <c r="C115" s="41"/>
      <c r="D115" s="41"/>
      <c r="E115" s="41"/>
      <c r="F115" s="41"/>
      <c r="G115" s="239"/>
      <c r="H115" s="239"/>
      <c r="I115" s="239"/>
      <c r="J115" s="239"/>
      <c r="K115" s="252"/>
      <c r="L115" s="239"/>
      <c r="M115" s="239"/>
      <c r="N115" s="239"/>
    </row>
    <row r="116" spans="2:14" x14ac:dyDescent="0.25">
      <c r="B116" s="41"/>
      <c r="C116" s="41"/>
      <c r="D116" s="41"/>
      <c r="E116" s="41"/>
      <c r="F116" s="41"/>
      <c r="G116" s="239"/>
      <c r="H116" s="239"/>
      <c r="I116" s="239"/>
      <c r="J116" s="239"/>
      <c r="K116" s="252"/>
      <c r="L116" s="239"/>
      <c r="M116" s="239"/>
      <c r="N116" s="239"/>
    </row>
    <row r="117" spans="2:14" x14ac:dyDescent="0.25">
      <c r="B117" s="41"/>
      <c r="C117" s="41"/>
      <c r="D117" s="41"/>
      <c r="E117" s="41"/>
      <c r="F117" s="41"/>
      <c r="G117" s="239"/>
      <c r="H117" s="239"/>
      <c r="I117" s="239"/>
      <c r="J117" s="239"/>
      <c r="K117" s="252"/>
      <c r="L117" s="239"/>
      <c r="M117" s="239"/>
      <c r="N117" s="239"/>
    </row>
    <row r="118" spans="2:14" x14ac:dyDescent="0.25">
      <c r="B118" s="41"/>
      <c r="C118" s="41"/>
      <c r="D118" s="41"/>
      <c r="E118" s="41"/>
      <c r="F118" s="41"/>
      <c r="G118" s="239"/>
      <c r="H118" s="239"/>
      <c r="I118" s="239"/>
      <c r="J118" s="239"/>
      <c r="K118" s="252"/>
      <c r="L118" s="239"/>
      <c r="M118" s="239"/>
      <c r="N118" s="239"/>
    </row>
    <row r="119" spans="2:14" x14ac:dyDescent="0.25">
      <c r="B119" s="41"/>
      <c r="C119" s="41"/>
      <c r="D119" s="41"/>
      <c r="E119" s="41"/>
      <c r="F119" s="41"/>
      <c r="G119" s="239"/>
      <c r="H119" s="239"/>
      <c r="I119" s="239"/>
      <c r="J119" s="239"/>
      <c r="K119" s="252"/>
      <c r="L119" s="239"/>
      <c r="M119" s="239"/>
      <c r="N119" s="239"/>
    </row>
    <row r="120" spans="2:14" x14ac:dyDescent="0.25">
      <c r="B120" s="41"/>
      <c r="C120" s="41"/>
      <c r="D120" s="41"/>
      <c r="E120" s="41"/>
      <c r="F120" s="41"/>
      <c r="G120" s="239"/>
      <c r="H120" s="239"/>
      <c r="I120" s="239"/>
      <c r="J120" s="239"/>
      <c r="K120" s="252"/>
      <c r="L120" s="239"/>
      <c r="M120" s="239"/>
      <c r="N120" s="239"/>
    </row>
    <row r="121" spans="2:14" x14ac:dyDescent="0.25">
      <c r="B121" s="41"/>
      <c r="C121" s="41"/>
      <c r="D121" s="41"/>
      <c r="E121" s="41"/>
      <c r="F121" s="41"/>
      <c r="G121" s="239"/>
      <c r="H121" s="239"/>
      <c r="I121" s="239"/>
      <c r="J121" s="239"/>
      <c r="K121" s="252"/>
      <c r="L121" s="239"/>
      <c r="M121" s="239"/>
      <c r="N121" s="239"/>
    </row>
    <row r="122" spans="2:14" x14ac:dyDescent="0.25">
      <c r="B122" s="41"/>
      <c r="C122" s="41"/>
      <c r="D122" s="41"/>
      <c r="E122" s="41"/>
      <c r="F122" s="41"/>
      <c r="G122" s="239"/>
      <c r="H122" s="239"/>
      <c r="I122" s="239"/>
      <c r="J122" s="239"/>
      <c r="K122" s="252"/>
      <c r="L122" s="239"/>
      <c r="M122" s="239"/>
      <c r="N122" s="239"/>
    </row>
    <row r="123" spans="2:14" x14ac:dyDescent="0.25">
      <c r="B123" s="41"/>
      <c r="C123" s="41"/>
      <c r="D123" s="41"/>
      <c r="E123" s="41"/>
      <c r="F123" s="41"/>
      <c r="G123" s="239"/>
      <c r="H123" s="239"/>
      <c r="I123" s="239"/>
      <c r="J123" s="239"/>
      <c r="K123" s="252"/>
      <c r="L123" s="239"/>
      <c r="M123" s="239"/>
      <c r="N123" s="239"/>
    </row>
    <row r="124" spans="2:14" x14ac:dyDescent="0.25">
      <c r="B124" s="41"/>
      <c r="C124" s="41"/>
      <c r="D124" s="41"/>
      <c r="E124" s="41"/>
      <c r="F124" s="41"/>
      <c r="G124" s="239"/>
      <c r="H124" s="239"/>
      <c r="I124" s="239"/>
      <c r="J124" s="239"/>
      <c r="K124" s="252"/>
      <c r="L124" s="239"/>
      <c r="M124" s="239"/>
      <c r="N124" s="239"/>
    </row>
    <row r="125" spans="2:14" x14ac:dyDescent="0.25">
      <c r="B125" s="41"/>
      <c r="C125" s="41"/>
      <c r="D125" s="41"/>
      <c r="E125" s="41"/>
      <c r="F125" s="41"/>
      <c r="G125" s="239"/>
      <c r="H125" s="239"/>
      <c r="I125" s="239"/>
      <c r="J125" s="239"/>
      <c r="K125" s="252"/>
      <c r="L125" s="239"/>
      <c r="M125" s="239"/>
      <c r="N125" s="239"/>
    </row>
    <row r="126" spans="2:14" x14ac:dyDescent="0.25">
      <c r="B126" s="41"/>
      <c r="C126" s="41"/>
      <c r="D126" s="41"/>
      <c r="E126" s="41"/>
      <c r="F126" s="41"/>
      <c r="G126" s="239"/>
      <c r="H126" s="239"/>
      <c r="I126" s="239"/>
      <c r="J126" s="239"/>
      <c r="K126" s="252"/>
      <c r="L126" s="239"/>
      <c r="M126" s="239"/>
      <c r="N126" s="239"/>
    </row>
    <row r="127" spans="2:14" x14ac:dyDescent="0.25">
      <c r="B127" s="41"/>
      <c r="C127" s="41"/>
      <c r="D127" s="41"/>
      <c r="E127" s="41"/>
      <c r="F127" s="41"/>
      <c r="G127" s="239"/>
      <c r="H127" s="239"/>
      <c r="I127" s="239"/>
      <c r="J127" s="239"/>
      <c r="K127" s="252"/>
      <c r="L127" s="239"/>
      <c r="M127" s="239"/>
      <c r="N127" s="239"/>
    </row>
    <row r="128" spans="2:14" x14ac:dyDescent="0.25">
      <c r="B128" s="41"/>
      <c r="C128" s="41"/>
      <c r="D128" s="41"/>
      <c r="E128" s="41"/>
      <c r="F128" s="41"/>
      <c r="G128" s="239"/>
      <c r="H128" s="239"/>
      <c r="I128" s="239"/>
      <c r="J128" s="239"/>
      <c r="K128" s="252"/>
      <c r="L128" s="239"/>
      <c r="M128" s="239"/>
      <c r="N128" s="239"/>
    </row>
    <row r="129" spans="2:14" x14ac:dyDescent="0.25">
      <c r="B129" s="41"/>
      <c r="C129" s="41"/>
      <c r="D129" s="41"/>
      <c r="E129" s="41"/>
      <c r="F129" s="41"/>
      <c r="G129" s="239"/>
      <c r="H129" s="239"/>
      <c r="I129" s="239"/>
      <c r="J129" s="239"/>
      <c r="K129" s="252"/>
      <c r="L129" s="239"/>
      <c r="M129" s="239"/>
      <c r="N129" s="239"/>
    </row>
    <row r="130" spans="2:14" x14ac:dyDescent="0.25">
      <c r="B130" s="41"/>
      <c r="C130" s="41"/>
      <c r="D130" s="41"/>
      <c r="E130" s="41"/>
      <c r="F130" s="41"/>
      <c r="G130" s="239"/>
      <c r="H130" s="239"/>
      <c r="I130" s="239"/>
      <c r="J130" s="239"/>
      <c r="K130" s="252"/>
      <c r="L130" s="239"/>
      <c r="M130" s="239"/>
      <c r="N130" s="239"/>
    </row>
    <row r="131" spans="2:14" x14ac:dyDescent="0.25">
      <c r="B131" s="41"/>
      <c r="C131" s="41"/>
      <c r="D131" s="41"/>
      <c r="E131" s="41"/>
      <c r="F131" s="41"/>
      <c r="G131" s="239"/>
      <c r="H131" s="239"/>
      <c r="I131" s="239"/>
      <c r="J131" s="239"/>
      <c r="K131" s="252"/>
      <c r="L131" s="239"/>
      <c r="M131" s="239"/>
      <c r="N131" s="239"/>
    </row>
    <row r="132" spans="2:14" x14ac:dyDescent="0.25">
      <c r="B132" s="41"/>
      <c r="C132" s="41"/>
      <c r="D132" s="41"/>
      <c r="E132" s="41"/>
      <c r="F132" s="41"/>
      <c r="G132" s="239"/>
      <c r="H132" s="239"/>
      <c r="I132" s="239"/>
      <c r="J132" s="239"/>
      <c r="K132" s="252"/>
      <c r="L132" s="239"/>
      <c r="M132" s="239"/>
      <c r="N132" s="239"/>
    </row>
    <row r="133" spans="2:14" x14ac:dyDescent="0.25">
      <c r="B133" s="41"/>
      <c r="C133" s="41"/>
      <c r="D133" s="41"/>
      <c r="E133" s="41"/>
      <c r="F133" s="41"/>
      <c r="G133" s="239"/>
      <c r="H133" s="239"/>
      <c r="I133" s="239"/>
      <c r="J133" s="239"/>
      <c r="K133" s="252"/>
      <c r="L133" s="239"/>
      <c r="M133" s="239"/>
      <c r="N133" s="239"/>
    </row>
    <row r="134" spans="2:14" x14ac:dyDescent="0.25">
      <c r="B134" s="41"/>
      <c r="C134" s="41"/>
      <c r="D134" s="41"/>
      <c r="E134" s="41"/>
      <c r="F134" s="41"/>
      <c r="G134" s="239"/>
      <c r="H134" s="239"/>
      <c r="I134" s="239"/>
      <c r="J134" s="239"/>
      <c r="K134" s="252"/>
      <c r="L134" s="239"/>
      <c r="M134" s="239"/>
      <c r="N134" s="239"/>
    </row>
    <row r="135" spans="2:14" x14ac:dyDescent="0.25">
      <c r="B135" s="41"/>
      <c r="C135" s="41"/>
      <c r="D135" s="41"/>
      <c r="E135" s="41"/>
      <c r="F135" s="41"/>
      <c r="G135" s="239"/>
      <c r="H135" s="239"/>
      <c r="I135" s="239"/>
      <c r="J135" s="239"/>
      <c r="K135" s="252"/>
      <c r="L135" s="239"/>
      <c r="M135" s="239"/>
      <c r="N135" s="239"/>
    </row>
    <row r="136" spans="2:14" x14ac:dyDescent="0.25">
      <c r="B136" s="41"/>
      <c r="C136" s="41"/>
      <c r="D136" s="41"/>
      <c r="E136" s="41"/>
      <c r="F136" s="41"/>
      <c r="G136" s="239"/>
      <c r="H136" s="239"/>
      <c r="I136" s="239"/>
      <c r="J136" s="239"/>
      <c r="K136" s="252"/>
      <c r="L136" s="239"/>
      <c r="M136" s="239"/>
      <c r="N136" s="239"/>
    </row>
    <row r="137" spans="2:14" x14ac:dyDescent="0.25">
      <c r="B137" s="41"/>
      <c r="C137" s="41"/>
      <c r="D137" s="41"/>
      <c r="E137" s="41"/>
      <c r="F137" s="41"/>
      <c r="G137" s="239"/>
      <c r="H137" s="239"/>
      <c r="I137" s="239"/>
      <c r="J137" s="239"/>
      <c r="K137" s="252"/>
      <c r="L137" s="239"/>
      <c r="M137" s="239"/>
      <c r="N137" s="239"/>
    </row>
    <row r="138" spans="2:14" x14ac:dyDescent="0.25">
      <c r="B138" s="41"/>
      <c r="C138" s="41"/>
      <c r="D138" s="41"/>
      <c r="E138" s="41"/>
      <c r="F138" s="41"/>
      <c r="G138" s="239"/>
      <c r="H138" s="239"/>
      <c r="I138" s="239"/>
      <c r="J138" s="239"/>
      <c r="K138" s="252"/>
      <c r="L138" s="239"/>
      <c r="M138" s="239"/>
      <c r="N138" s="239"/>
    </row>
    <row r="139" spans="2:14" x14ac:dyDescent="0.25">
      <c r="B139" s="41"/>
      <c r="C139" s="41"/>
      <c r="D139" s="41"/>
      <c r="E139" s="41"/>
      <c r="F139" s="41"/>
      <c r="G139" s="239"/>
      <c r="H139" s="239"/>
      <c r="I139" s="239"/>
      <c r="J139" s="239"/>
      <c r="K139" s="252"/>
      <c r="L139" s="239"/>
      <c r="M139" s="239"/>
      <c r="N139" s="239"/>
    </row>
    <row r="140" spans="2:14" x14ac:dyDescent="0.25">
      <c r="B140" s="41"/>
      <c r="C140" s="41"/>
      <c r="D140" s="41"/>
      <c r="E140" s="41"/>
      <c r="F140" s="41"/>
      <c r="G140" s="239"/>
      <c r="H140" s="239"/>
      <c r="I140" s="239"/>
      <c r="J140" s="239"/>
      <c r="K140" s="252"/>
      <c r="L140" s="239"/>
      <c r="M140" s="239"/>
      <c r="N140" s="239"/>
    </row>
    <row r="141" spans="2:14" x14ac:dyDescent="0.25">
      <c r="B141" s="41"/>
      <c r="C141" s="41"/>
      <c r="D141" s="41"/>
      <c r="E141" s="41"/>
      <c r="F141" s="41"/>
      <c r="G141" s="239"/>
      <c r="H141" s="239"/>
      <c r="I141" s="239"/>
      <c r="J141" s="239"/>
      <c r="K141" s="252"/>
      <c r="L141" s="239"/>
      <c r="M141" s="239"/>
      <c r="N141" s="239"/>
    </row>
    <row r="142" spans="2:14" x14ac:dyDescent="0.25">
      <c r="B142" s="41"/>
      <c r="C142" s="41"/>
      <c r="D142" s="41"/>
      <c r="E142" s="41"/>
      <c r="F142" s="41"/>
      <c r="G142" s="239"/>
      <c r="H142" s="239"/>
      <c r="I142" s="239"/>
      <c r="J142" s="239"/>
      <c r="K142" s="252"/>
      <c r="L142" s="239"/>
      <c r="M142" s="239"/>
      <c r="N142" s="239"/>
    </row>
    <row r="143" spans="2:14" x14ac:dyDescent="0.25">
      <c r="B143" s="41"/>
      <c r="C143" s="41"/>
      <c r="D143" s="41"/>
      <c r="E143" s="41"/>
      <c r="F143" s="41"/>
      <c r="G143" s="239"/>
      <c r="H143" s="239"/>
      <c r="I143" s="239"/>
      <c r="J143" s="239"/>
      <c r="K143" s="252"/>
      <c r="L143" s="239"/>
      <c r="M143" s="239"/>
      <c r="N143" s="239"/>
    </row>
    <row r="144" spans="2:14" x14ac:dyDescent="0.25">
      <c r="B144" s="41"/>
      <c r="C144" s="41"/>
      <c r="D144" s="41"/>
      <c r="E144" s="41"/>
      <c r="F144" s="41"/>
      <c r="G144" s="239"/>
      <c r="H144" s="239"/>
      <c r="I144" s="239"/>
      <c r="J144" s="239"/>
      <c r="K144" s="252"/>
      <c r="L144" s="239"/>
      <c r="M144" s="239"/>
      <c r="N144" s="239"/>
    </row>
    <row r="145" spans="2:14" x14ac:dyDescent="0.25">
      <c r="B145" s="41"/>
      <c r="C145" s="41"/>
      <c r="D145" s="41"/>
      <c r="E145" s="41"/>
      <c r="F145" s="41"/>
      <c r="G145" s="239"/>
      <c r="H145" s="239"/>
      <c r="I145" s="239"/>
      <c r="J145" s="239"/>
      <c r="K145" s="252"/>
      <c r="L145" s="239"/>
      <c r="M145" s="239"/>
      <c r="N145" s="239"/>
    </row>
    <row r="146" spans="2:14" x14ac:dyDescent="0.25">
      <c r="B146" s="41"/>
      <c r="C146" s="41"/>
      <c r="D146" s="41"/>
      <c r="E146" s="41"/>
      <c r="F146" s="41"/>
      <c r="G146" s="239"/>
      <c r="H146" s="239"/>
      <c r="I146" s="239"/>
      <c r="J146" s="239"/>
      <c r="K146" s="252"/>
      <c r="L146" s="239"/>
      <c r="M146" s="239"/>
      <c r="N146" s="239"/>
    </row>
    <row r="147" spans="2:14" x14ac:dyDescent="0.25">
      <c r="B147" s="41"/>
      <c r="C147" s="41"/>
      <c r="D147" s="41"/>
      <c r="E147" s="41"/>
      <c r="F147" s="41"/>
      <c r="G147" s="239"/>
      <c r="H147" s="239"/>
      <c r="I147" s="239"/>
      <c r="J147" s="239"/>
      <c r="K147" s="252"/>
      <c r="L147" s="239"/>
      <c r="M147" s="239"/>
      <c r="N147" s="239"/>
    </row>
    <row r="148" spans="2:14" x14ac:dyDescent="0.25">
      <c r="B148" s="41"/>
      <c r="C148" s="41"/>
      <c r="D148" s="41"/>
      <c r="E148" s="41"/>
      <c r="F148" s="41"/>
      <c r="G148" s="239"/>
      <c r="H148" s="239"/>
      <c r="I148" s="239"/>
      <c r="J148" s="239"/>
      <c r="K148" s="252"/>
      <c r="L148" s="239"/>
      <c r="M148" s="239"/>
      <c r="N148" s="239"/>
    </row>
    <row r="149" spans="2:14" x14ac:dyDescent="0.25">
      <c r="B149" s="41"/>
      <c r="C149" s="41"/>
      <c r="D149" s="41"/>
      <c r="E149" s="41"/>
      <c r="F149" s="41"/>
      <c r="G149" s="239"/>
      <c r="H149" s="239"/>
      <c r="I149" s="239"/>
      <c r="J149" s="239"/>
      <c r="K149" s="252"/>
      <c r="L149" s="239"/>
      <c r="M149" s="239"/>
      <c r="N149" s="239"/>
    </row>
    <row r="150" spans="2:14" x14ac:dyDescent="0.25">
      <c r="B150" s="41"/>
      <c r="C150" s="41"/>
      <c r="D150" s="41"/>
      <c r="E150" s="41"/>
      <c r="F150" s="41"/>
      <c r="G150" s="239"/>
      <c r="H150" s="239"/>
      <c r="I150" s="239"/>
      <c r="J150" s="239"/>
      <c r="K150" s="252"/>
      <c r="L150" s="239"/>
      <c r="M150" s="239"/>
      <c r="N150" s="239"/>
    </row>
    <row r="151" spans="2:14" x14ac:dyDescent="0.25">
      <c r="B151" s="41"/>
      <c r="C151" s="41"/>
      <c r="D151" s="41"/>
      <c r="E151" s="41"/>
      <c r="F151" s="41"/>
      <c r="G151" s="239"/>
      <c r="H151" s="239"/>
      <c r="I151" s="239"/>
      <c r="J151" s="239"/>
      <c r="K151" s="252"/>
      <c r="L151" s="239"/>
      <c r="M151" s="239"/>
      <c r="N151" s="239"/>
    </row>
    <row r="152" spans="2:14" x14ac:dyDescent="0.25">
      <c r="B152" s="41"/>
      <c r="C152" s="41"/>
      <c r="D152" s="41"/>
      <c r="E152" s="41"/>
      <c r="F152" s="41"/>
      <c r="G152" s="239"/>
      <c r="H152" s="239"/>
      <c r="I152" s="239"/>
      <c r="J152" s="239"/>
      <c r="K152" s="252"/>
      <c r="L152" s="239"/>
      <c r="M152" s="239"/>
      <c r="N152" s="239"/>
    </row>
    <row r="153" spans="2:14" x14ac:dyDescent="0.25">
      <c r="B153" s="41"/>
      <c r="C153" s="41"/>
      <c r="D153" s="41"/>
      <c r="E153" s="41"/>
      <c r="F153" s="41"/>
      <c r="G153" s="239"/>
      <c r="H153" s="239"/>
      <c r="I153" s="239"/>
      <c r="J153" s="239"/>
      <c r="K153" s="252"/>
      <c r="L153" s="239"/>
      <c r="M153" s="239"/>
      <c r="N153" s="239"/>
    </row>
    <row r="154" spans="2:14" x14ac:dyDescent="0.25">
      <c r="B154" s="41"/>
      <c r="C154" s="41"/>
      <c r="D154" s="41"/>
      <c r="E154" s="41"/>
      <c r="F154" s="41"/>
      <c r="G154" s="239"/>
      <c r="H154" s="239"/>
      <c r="I154" s="239"/>
      <c r="J154" s="239"/>
      <c r="K154" s="252"/>
      <c r="L154" s="239"/>
      <c r="M154" s="239"/>
      <c r="N154" s="239"/>
    </row>
    <row r="155" spans="2:14" x14ac:dyDescent="0.25">
      <c r="B155" s="41"/>
      <c r="C155" s="41"/>
      <c r="D155" s="41"/>
      <c r="E155" s="41"/>
      <c r="F155" s="41"/>
      <c r="G155" s="239"/>
      <c r="H155" s="239"/>
      <c r="I155" s="239"/>
      <c r="J155" s="239"/>
      <c r="K155" s="252"/>
      <c r="L155" s="239"/>
      <c r="M155" s="239"/>
      <c r="N155" s="239"/>
    </row>
    <row r="156" spans="2:14" x14ac:dyDescent="0.25">
      <c r="B156" s="41"/>
      <c r="C156" s="41"/>
      <c r="D156" s="41"/>
      <c r="E156" s="41"/>
      <c r="F156" s="41"/>
      <c r="G156" s="239"/>
      <c r="H156" s="239"/>
      <c r="I156" s="239"/>
      <c r="J156" s="239"/>
      <c r="K156" s="252"/>
      <c r="L156" s="239"/>
      <c r="M156" s="239"/>
      <c r="N156" s="239"/>
    </row>
    <row r="157" spans="2:14" x14ac:dyDescent="0.25">
      <c r="B157" s="41"/>
      <c r="C157" s="41"/>
      <c r="D157" s="41"/>
      <c r="E157" s="41"/>
      <c r="F157" s="41"/>
      <c r="G157" s="239"/>
      <c r="H157" s="239"/>
      <c r="I157" s="239"/>
      <c r="J157" s="239"/>
      <c r="K157" s="252"/>
      <c r="L157" s="239"/>
      <c r="M157" s="239"/>
      <c r="N157" s="239"/>
    </row>
    <row r="158" spans="2:14" x14ac:dyDescent="0.25">
      <c r="B158" s="41"/>
      <c r="C158" s="41"/>
      <c r="D158" s="41"/>
      <c r="E158" s="41"/>
      <c r="F158" s="41"/>
      <c r="G158" s="239"/>
      <c r="H158" s="239"/>
      <c r="I158" s="239"/>
      <c r="J158" s="239"/>
      <c r="K158" s="252"/>
      <c r="L158" s="239"/>
      <c r="M158" s="239"/>
      <c r="N158" s="239"/>
    </row>
    <row r="159" spans="2:14" x14ac:dyDescent="0.25">
      <c r="B159" s="41"/>
      <c r="C159" s="41"/>
      <c r="D159" s="41"/>
      <c r="E159" s="41"/>
      <c r="F159" s="41"/>
      <c r="G159" s="239"/>
      <c r="H159" s="239"/>
      <c r="I159" s="239"/>
      <c r="J159" s="239"/>
      <c r="K159" s="252"/>
      <c r="L159" s="239"/>
      <c r="M159" s="239"/>
      <c r="N159" s="239"/>
    </row>
    <row r="160" spans="2:14" x14ac:dyDescent="0.25">
      <c r="B160" s="41"/>
      <c r="C160" s="41"/>
      <c r="D160" s="41"/>
      <c r="E160" s="41"/>
      <c r="F160" s="41"/>
      <c r="G160" s="239"/>
      <c r="H160" s="239"/>
      <c r="I160" s="239"/>
      <c r="J160" s="239"/>
      <c r="K160" s="252"/>
      <c r="L160" s="239"/>
      <c r="M160" s="239"/>
      <c r="N160" s="239"/>
    </row>
    <row r="161" spans="2:14" x14ac:dyDescent="0.25">
      <c r="B161" s="41"/>
      <c r="C161" s="41"/>
      <c r="D161" s="41"/>
      <c r="E161" s="41"/>
      <c r="F161" s="41"/>
      <c r="G161" s="239"/>
      <c r="H161" s="239"/>
      <c r="I161" s="239"/>
      <c r="J161" s="239"/>
      <c r="K161" s="252"/>
      <c r="L161" s="239"/>
      <c r="M161" s="239"/>
      <c r="N161" s="239"/>
    </row>
    <row r="162" spans="2:14" x14ac:dyDescent="0.25">
      <c r="B162" s="41"/>
      <c r="C162" s="41"/>
      <c r="D162" s="41"/>
      <c r="E162" s="41"/>
      <c r="F162" s="41"/>
      <c r="G162" s="239"/>
      <c r="H162" s="239"/>
      <c r="I162" s="239"/>
      <c r="J162" s="239"/>
      <c r="K162" s="252"/>
      <c r="L162" s="239"/>
      <c r="M162" s="239"/>
      <c r="N162" s="239"/>
    </row>
    <row r="163" spans="2:14" x14ac:dyDescent="0.25">
      <c r="B163" s="41"/>
      <c r="C163" s="41"/>
      <c r="D163" s="41"/>
      <c r="E163" s="41"/>
      <c r="F163" s="41"/>
      <c r="G163" s="239"/>
      <c r="H163" s="239"/>
      <c r="I163" s="239"/>
      <c r="J163" s="239"/>
      <c r="K163" s="252"/>
      <c r="L163" s="239"/>
      <c r="M163" s="239"/>
      <c r="N163" s="239"/>
    </row>
    <row r="164" spans="2:14" x14ac:dyDescent="0.25">
      <c r="B164" s="41"/>
      <c r="C164" s="41"/>
      <c r="D164" s="41"/>
      <c r="E164" s="41"/>
      <c r="F164" s="41"/>
      <c r="G164" s="239"/>
      <c r="H164" s="239"/>
      <c r="I164" s="239"/>
      <c r="J164" s="239"/>
      <c r="K164" s="252"/>
      <c r="L164" s="239"/>
      <c r="M164" s="239"/>
      <c r="N164" s="239"/>
    </row>
    <row r="165" spans="2:14" x14ac:dyDescent="0.25">
      <c r="B165" s="41"/>
      <c r="C165" s="41"/>
      <c r="D165" s="41"/>
      <c r="E165" s="41"/>
      <c r="F165" s="41"/>
      <c r="G165" s="239"/>
      <c r="H165" s="239"/>
      <c r="I165" s="239"/>
      <c r="J165" s="239"/>
      <c r="K165" s="252"/>
      <c r="L165" s="239"/>
      <c r="M165" s="239"/>
      <c r="N165" s="239"/>
    </row>
    <row r="166" spans="2:14" x14ac:dyDescent="0.25">
      <c r="B166" s="41"/>
      <c r="C166" s="41"/>
      <c r="D166" s="41"/>
      <c r="E166" s="41"/>
      <c r="F166" s="41"/>
      <c r="G166" s="239"/>
      <c r="H166" s="239"/>
      <c r="I166" s="239"/>
      <c r="J166" s="239"/>
      <c r="K166" s="252"/>
      <c r="L166" s="239"/>
      <c r="M166" s="239"/>
      <c r="N166" s="239"/>
    </row>
    <row r="167" spans="2:14" x14ac:dyDescent="0.25">
      <c r="B167" s="41"/>
      <c r="C167" s="41"/>
      <c r="D167" s="41"/>
      <c r="E167" s="41"/>
      <c r="F167" s="41"/>
      <c r="G167" s="239"/>
      <c r="H167" s="239"/>
      <c r="I167" s="239"/>
      <c r="J167" s="239"/>
      <c r="K167" s="252"/>
      <c r="L167" s="239"/>
      <c r="M167" s="239"/>
      <c r="N167" s="239"/>
    </row>
    <row r="168" spans="2:14" x14ac:dyDescent="0.25">
      <c r="B168" s="41"/>
      <c r="C168" s="41"/>
      <c r="D168" s="41"/>
      <c r="E168" s="41"/>
      <c r="F168" s="41"/>
      <c r="G168" s="239"/>
      <c r="H168" s="239"/>
      <c r="I168" s="239"/>
      <c r="J168" s="239"/>
      <c r="K168" s="252"/>
      <c r="L168" s="239"/>
      <c r="M168" s="239"/>
      <c r="N168" s="239"/>
    </row>
    <row r="169" spans="2:14" x14ac:dyDescent="0.25">
      <c r="B169" s="41"/>
      <c r="C169" s="41"/>
      <c r="D169" s="41"/>
      <c r="E169" s="41"/>
      <c r="F169" s="41"/>
      <c r="G169" s="239"/>
      <c r="H169" s="239"/>
      <c r="I169" s="239"/>
      <c r="J169" s="239"/>
      <c r="K169" s="252"/>
      <c r="L169" s="239"/>
      <c r="M169" s="239"/>
      <c r="N169" s="239"/>
    </row>
    <row r="170" spans="2:14" x14ac:dyDescent="0.25">
      <c r="B170" s="41"/>
      <c r="C170" s="41"/>
      <c r="D170" s="41"/>
      <c r="E170" s="41"/>
      <c r="F170" s="41"/>
      <c r="G170" s="239"/>
      <c r="H170" s="239"/>
      <c r="I170" s="239"/>
      <c r="J170" s="239"/>
      <c r="K170" s="252"/>
      <c r="L170" s="239"/>
      <c r="M170" s="239"/>
      <c r="N170" s="239"/>
    </row>
    <row r="171" spans="2:14" x14ac:dyDescent="0.25">
      <c r="B171" s="41"/>
      <c r="C171" s="41"/>
      <c r="D171" s="41"/>
      <c r="E171" s="41"/>
      <c r="F171" s="41"/>
      <c r="G171" s="239"/>
      <c r="H171" s="239"/>
      <c r="I171" s="239"/>
      <c r="J171" s="239"/>
      <c r="K171" s="252"/>
      <c r="L171" s="239"/>
      <c r="M171" s="239"/>
      <c r="N171" s="239"/>
    </row>
    <row r="172" spans="2:14" x14ac:dyDescent="0.25">
      <c r="B172" s="41"/>
      <c r="C172" s="41"/>
      <c r="D172" s="41"/>
      <c r="E172" s="41"/>
      <c r="F172" s="41"/>
      <c r="G172" s="239"/>
      <c r="H172" s="239"/>
      <c r="I172" s="239"/>
      <c r="J172" s="239"/>
      <c r="K172" s="252"/>
      <c r="L172" s="239"/>
      <c r="M172" s="239"/>
      <c r="N172" s="239"/>
    </row>
    <row r="173" spans="2:14" x14ac:dyDescent="0.25">
      <c r="B173" s="41"/>
      <c r="C173" s="41"/>
      <c r="D173" s="41"/>
      <c r="E173" s="41"/>
      <c r="F173" s="41"/>
      <c r="G173" s="239"/>
      <c r="H173" s="239"/>
      <c r="I173" s="239"/>
      <c r="J173" s="239"/>
      <c r="K173" s="252"/>
      <c r="L173" s="239"/>
      <c r="M173" s="239"/>
      <c r="N173" s="239"/>
    </row>
    <row r="174" spans="2:14" x14ac:dyDescent="0.25">
      <c r="B174" s="41"/>
      <c r="C174" s="41"/>
      <c r="D174" s="41"/>
      <c r="E174" s="41"/>
      <c r="F174" s="41"/>
      <c r="G174" s="239"/>
      <c r="H174" s="239"/>
      <c r="I174" s="239"/>
      <c r="J174" s="239"/>
      <c r="K174" s="252"/>
      <c r="L174" s="239"/>
      <c r="M174" s="239"/>
      <c r="N174" s="239"/>
    </row>
    <row r="175" spans="2:14" x14ac:dyDescent="0.25">
      <c r="B175" s="41"/>
      <c r="C175" s="41"/>
      <c r="D175" s="41"/>
      <c r="E175" s="41"/>
      <c r="F175" s="41"/>
      <c r="G175" s="239"/>
      <c r="H175" s="239"/>
      <c r="I175" s="239"/>
      <c r="J175" s="239"/>
      <c r="K175" s="252"/>
      <c r="L175" s="239"/>
      <c r="M175" s="239"/>
      <c r="N175" s="239"/>
    </row>
    <row r="176" spans="2:14" x14ac:dyDescent="0.25">
      <c r="B176" s="41"/>
      <c r="C176" s="41"/>
      <c r="D176" s="41"/>
      <c r="E176" s="41"/>
      <c r="F176" s="41"/>
      <c r="G176" s="239"/>
      <c r="H176" s="239"/>
      <c r="I176" s="239"/>
      <c r="J176" s="239"/>
      <c r="K176" s="252"/>
      <c r="L176" s="239"/>
      <c r="M176" s="239"/>
      <c r="N176" s="239"/>
    </row>
    <row r="177" spans="2:14" x14ac:dyDescent="0.25">
      <c r="B177" s="41"/>
      <c r="C177" s="41"/>
      <c r="D177" s="41"/>
      <c r="E177" s="41"/>
      <c r="F177" s="41"/>
      <c r="G177" s="239"/>
      <c r="H177" s="239"/>
      <c r="I177" s="239"/>
      <c r="J177" s="239"/>
      <c r="K177" s="252"/>
      <c r="L177" s="239"/>
      <c r="M177" s="239"/>
      <c r="N177" s="239"/>
    </row>
    <row r="178" spans="2:14" x14ac:dyDescent="0.25">
      <c r="B178" s="41"/>
      <c r="C178" s="41"/>
      <c r="D178" s="41"/>
      <c r="E178" s="41"/>
      <c r="F178" s="41"/>
      <c r="G178" s="239"/>
      <c r="H178" s="239"/>
      <c r="I178" s="239"/>
      <c r="J178" s="239"/>
      <c r="K178" s="252"/>
      <c r="L178" s="239"/>
      <c r="M178" s="239"/>
      <c r="N178" s="239"/>
    </row>
    <row r="179" spans="2:14" x14ac:dyDescent="0.25">
      <c r="B179" s="41"/>
      <c r="C179" s="41"/>
      <c r="D179" s="41"/>
      <c r="E179" s="41"/>
      <c r="F179" s="41"/>
      <c r="G179" s="239"/>
      <c r="H179" s="239"/>
      <c r="I179" s="239"/>
      <c r="J179" s="239"/>
      <c r="K179" s="252"/>
      <c r="L179" s="239"/>
      <c r="M179" s="239"/>
      <c r="N179" s="239"/>
    </row>
    <row r="180" spans="2:14" x14ac:dyDescent="0.25">
      <c r="B180" s="41"/>
      <c r="C180" s="41"/>
      <c r="D180" s="41"/>
      <c r="E180" s="41"/>
      <c r="F180" s="41"/>
      <c r="G180" s="239"/>
      <c r="H180" s="239"/>
      <c r="I180" s="239"/>
      <c r="J180" s="239"/>
      <c r="K180" s="252"/>
      <c r="L180" s="239"/>
      <c r="M180" s="239"/>
      <c r="N180" s="239"/>
    </row>
    <row r="181" spans="2:14" x14ac:dyDescent="0.25">
      <c r="B181" s="41"/>
      <c r="C181" s="41"/>
      <c r="D181" s="41"/>
      <c r="E181" s="41"/>
      <c r="F181" s="41"/>
      <c r="G181" s="239"/>
      <c r="H181" s="239"/>
      <c r="I181" s="239"/>
      <c r="J181" s="239"/>
      <c r="K181" s="252"/>
      <c r="L181" s="239"/>
      <c r="M181" s="239"/>
      <c r="N181" s="239"/>
    </row>
    <row r="182" spans="2:14" x14ac:dyDescent="0.25">
      <c r="B182" s="41"/>
      <c r="C182" s="41"/>
      <c r="D182" s="41"/>
      <c r="E182" s="41"/>
      <c r="F182" s="41"/>
      <c r="G182" s="239"/>
      <c r="H182" s="239"/>
      <c r="I182" s="239"/>
      <c r="J182" s="239"/>
      <c r="K182" s="252"/>
      <c r="L182" s="239"/>
      <c r="M182" s="239"/>
      <c r="N182" s="239"/>
    </row>
    <row r="183" spans="2:14" x14ac:dyDescent="0.25">
      <c r="B183" s="41"/>
      <c r="C183" s="41"/>
      <c r="D183" s="41"/>
      <c r="E183" s="41"/>
      <c r="F183" s="41"/>
      <c r="G183" s="239"/>
      <c r="H183" s="239"/>
      <c r="I183" s="239"/>
      <c r="J183" s="239"/>
      <c r="K183" s="252"/>
      <c r="L183" s="239"/>
      <c r="M183" s="239"/>
      <c r="N183" s="239"/>
    </row>
    <row r="184" spans="2:14" x14ac:dyDescent="0.25">
      <c r="B184" s="41"/>
      <c r="C184" s="41"/>
      <c r="D184" s="41"/>
      <c r="E184" s="41"/>
      <c r="F184" s="41"/>
      <c r="G184" s="239"/>
      <c r="H184" s="239"/>
      <c r="I184" s="239"/>
      <c r="J184" s="239"/>
      <c r="K184" s="252"/>
      <c r="L184" s="239"/>
      <c r="M184" s="239"/>
      <c r="N184" s="239"/>
    </row>
    <row r="185" spans="2:14" x14ac:dyDescent="0.25">
      <c r="B185" s="41"/>
      <c r="C185" s="41"/>
      <c r="D185" s="41"/>
      <c r="E185" s="41"/>
      <c r="F185" s="41"/>
      <c r="G185" s="239"/>
      <c r="H185" s="239"/>
      <c r="I185" s="239"/>
      <c r="J185" s="239"/>
      <c r="K185" s="252"/>
      <c r="L185" s="239"/>
      <c r="M185" s="239"/>
      <c r="N185" s="239"/>
    </row>
    <row r="186" spans="2:14" x14ac:dyDescent="0.25">
      <c r="B186" s="41"/>
      <c r="C186" s="41"/>
      <c r="D186" s="41"/>
      <c r="E186" s="41"/>
      <c r="F186" s="41"/>
      <c r="G186" s="239"/>
      <c r="H186" s="239"/>
      <c r="I186" s="239"/>
      <c r="J186" s="239"/>
      <c r="K186" s="252"/>
      <c r="L186" s="239"/>
      <c r="M186" s="239"/>
      <c r="N186" s="239"/>
    </row>
    <row r="187" spans="2:14" x14ac:dyDescent="0.25">
      <c r="B187" s="41"/>
      <c r="C187" s="41"/>
      <c r="D187" s="41"/>
      <c r="E187" s="41"/>
      <c r="F187" s="41"/>
      <c r="G187" s="239"/>
      <c r="H187" s="239"/>
      <c r="I187" s="239"/>
      <c r="J187" s="239"/>
      <c r="K187" s="252"/>
      <c r="L187" s="239"/>
      <c r="M187" s="239"/>
      <c r="N187" s="239"/>
    </row>
    <row r="188" spans="2:14" x14ac:dyDescent="0.25">
      <c r="B188" s="41"/>
      <c r="C188" s="41"/>
      <c r="D188" s="41"/>
      <c r="E188" s="41"/>
      <c r="F188" s="41"/>
      <c r="G188" s="239"/>
      <c r="H188" s="239"/>
      <c r="I188" s="239"/>
      <c r="J188" s="239"/>
      <c r="K188" s="252"/>
      <c r="L188" s="239"/>
      <c r="M188" s="239"/>
      <c r="N188" s="239"/>
    </row>
    <row r="189" spans="2:14" x14ac:dyDescent="0.25">
      <c r="B189" s="41"/>
      <c r="C189" s="41"/>
      <c r="D189" s="41"/>
      <c r="E189" s="41"/>
      <c r="F189" s="41"/>
      <c r="G189" s="239"/>
      <c r="H189" s="239"/>
      <c r="I189" s="239"/>
      <c r="J189" s="239"/>
      <c r="K189" s="252"/>
      <c r="L189" s="239"/>
      <c r="M189" s="239"/>
      <c r="N189" s="239"/>
    </row>
    <row r="190" spans="2:14" x14ac:dyDescent="0.25">
      <c r="B190" s="41"/>
      <c r="C190" s="41"/>
      <c r="D190" s="41"/>
      <c r="E190" s="41"/>
      <c r="F190" s="41"/>
      <c r="G190" s="239"/>
      <c r="H190" s="239"/>
      <c r="I190" s="239"/>
      <c r="J190" s="239"/>
      <c r="K190" s="252"/>
      <c r="L190" s="239"/>
      <c r="M190" s="239"/>
      <c r="N190" s="239"/>
    </row>
    <row r="191" spans="2:14" x14ac:dyDescent="0.25">
      <c r="B191" s="41"/>
      <c r="C191" s="41"/>
      <c r="D191" s="41"/>
      <c r="E191" s="41"/>
      <c r="F191" s="41"/>
      <c r="G191" s="239"/>
      <c r="H191" s="239"/>
      <c r="I191" s="239"/>
      <c r="J191" s="239"/>
      <c r="K191" s="252"/>
      <c r="L191" s="239"/>
      <c r="M191" s="239"/>
      <c r="N191" s="239"/>
    </row>
    <row r="192" spans="2:14" x14ac:dyDescent="0.25">
      <c r="B192" s="41"/>
      <c r="C192" s="41"/>
      <c r="D192" s="41"/>
      <c r="E192" s="41"/>
      <c r="F192" s="41"/>
      <c r="G192" s="239"/>
      <c r="H192" s="239"/>
      <c r="I192" s="239"/>
      <c r="J192" s="239"/>
      <c r="K192" s="252"/>
      <c r="L192" s="239"/>
      <c r="M192" s="239"/>
      <c r="N192" s="239"/>
    </row>
    <row r="193" spans="2:14" x14ac:dyDescent="0.25">
      <c r="B193" s="41"/>
      <c r="C193" s="41"/>
      <c r="D193" s="41"/>
      <c r="E193" s="41"/>
      <c r="F193" s="41"/>
      <c r="G193" s="239"/>
      <c r="H193" s="239"/>
      <c r="I193" s="239"/>
      <c r="J193" s="239"/>
      <c r="K193" s="252"/>
      <c r="L193" s="239"/>
      <c r="M193" s="239"/>
      <c r="N193" s="239"/>
    </row>
    <row r="194" spans="2:14" x14ac:dyDescent="0.25">
      <c r="B194" s="41"/>
      <c r="C194" s="41"/>
      <c r="D194" s="41"/>
      <c r="E194" s="41"/>
      <c r="F194" s="41"/>
      <c r="G194" s="239"/>
      <c r="H194" s="239"/>
      <c r="I194" s="239"/>
      <c r="J194" s="239"/>
      <c r="K194" s="252"/>
      <c r="L194" s="239"/>
      <c r="M194" s="239"/>
      <c r="N194" s="239"/>
    </row>
    <row r="195" spans="2:14" x14ac:dyDescent="0.25">
      <c r="B195" s="41"/>
      <c r="C195" s="41"/>
      <c r="D195" s="41"/>
      <c r="E195" s="41"/>
      <c r="F195" s="41"/>
      <c r="G195" s="239"/>
      <c r="H195" s="239"/>
      <c r="I195" s="239"/>
      <c r="J195" s="239"/>
      <c r="K195" s="252"/>
      <c r="L195" s="239"/>
      <c r="M195" s="239"/>
      <c r="N195" s="239"/>
    </row>
    <row r="196" spans="2:14" x14ac:dyDescent="0.25">
      <c r="B196" s="41"/>
      <c r="C196" s="41"/>
      <c r="D196" s="41"/>
      <c r="E196" s="41"/>
      <c r="F196" s="41"/>
      <c r="G196" s="239"/>
      <c r="H196" s="239"/>
      <c r="I196" s="239"/>
      <c r="J196" s="239"/>
      <c r="K196" s="252"/>
      <c r="L196" s="239"/>
      <c r="M196" s="239"/>
      <c r="N196" s="239"/>
    </row>
    <row r="197" spans="2:14" x14ac:dyDescent="0.25">
      <c r="B197" s="41"/>
      <c r="C197" s="41"/>
      <c r="D197" s="41"/>
      <c r="E197" s="41"/>
      <c r="F197" s="41"/>
      <c r="G197" s="239"/>
      <c r="H197" s="239"/>
      <c r="I197" s="239"/>
      <c r="J197" s="239"/>
      <c r="K197" s="252"/>
      <c r="L197" s="239"/>
      <c r="M197" s="239"/>
      <c r="N197" s="239"/>
    </row>
    <row r="198" spans="2:14" x14ac:dyDescent="0.25">
      <c r="B198" s="41"/>
      <c r="C198" s="41"/>
      <c r="D198" s="41"/>
      <c r="E198" s="41"/>
      <c r="F198" s="41"/>
      <c r="G198" s="239"/>
      <c r="H198" s="239"/>
      <c r="I198" s="239"/>
      <c r="J198" s="239"/>
      <c r="K198" s="252"/>
      <c r="L198" s="239"/>
      <c r="M198" s="239"/>
      <c r="N198" s="239"/>
    </row>
    <row r="199" spans="2:14" x14ac:dyDescent="0.25">
      <c r="B199" s="41"/>
      <c r="C199" s="41"/>
      <c r="D199" s="41"/>
      <c r="E199" s="41"/>
      <c r="F199" s="41"/>
      <c r="G199" s="239"/>
      <c r="H199" s="239"/>
      <c r="I199" s="239"/>
      <c r="J199" s="239"/>
      <c r="K199" s="252"/>
      <c r="L199" s="239"/>
      <c r="M199" s="239"/>
      <c r="N199" s="239"/>
    </row>
    <row r="200" spans="2:14" x14ac:dyDescent="0.25">
      <c r="B200" s="41"/>
      <c r="C200" s="41"/>
      <c r="D200" s="41"/>
      <c r="E200" s="41"/>
      <c r="F200" s="41"/>
      <c r="G200" s="239"/>
      <c r="H200" s="239"/>
      <c r="I200" s="239"/>
      <c r="J200" s="239"/>
      <c r="K200" s="252"/>
      <c r="L200" s="239"/>
      <c r="M200" s="239"/>
      <c r="N200" s="239"/>
    </row>
    <row r="201" spans="2:14" x14ac:dyDescent="0.25">
      <c r="B201" s="41"/>
      <c r="C201" s="41"/>
      <c r="D201" s="41"/>
      <c r="E201" s="41"/>
      <c r="F201" s="41"/>
      <c r="G201" s="239"/>
      <c r="H201" s="239"/>
      <c r="I201" s="239"/>
      <c r="J201" s="239"/>
      <c r="K201" s="252"/>
      <c r="L201" s="239"/>
      <c r="M201" s="239"/>
      <c r="N201" s="239"/>
    </row>
    <row r="202" spans="2:14" x14ac:dyDescent="0.25">
      <c r="B202" s="41"/>
      <c r="C202" s="41"/>
      <c r="D202" s="41"/>
      <c r="E202" s="41"/>
      <c r="F202" s="41"/>
      <c r="G202" s="239"/>
      <c r="H202" s="239"/>
      <c r="I202" s="239"/>
      <c r="J202" s="239"/>
      <c r="K202" s="252"/>
      <c r="L202" s="239"/>
      <c r="M202" s="239"/>
      <c r="N202" s="239"/>
    </row>
    <row r="203" spans="2:14" x14ac:dyDescent="0.25">
      <c r="B203" s="41"/>
      <c r="C203" s="41"/>
      <c r="D203" s="41"/>
      <c r="E203" s="41"/>
      <c r="F203" s="41"/>
      <c r="G203" s="239"/>
      <c r="H203" s="239"/>
      <c r="I203" s="239"/>
      <c r="J203" s="239"/>
      <c r="K203" s="252"/>
      <c r="L203" s="239"/>
      <c r="M203" s="239"/>
      <c r="N203" s="239"/>
    </row>
    <row r="204" spans="2:14" x14ac:dyDescent="0.25">
      <c r="B204" s="41"/>
      <c r="C204" s="41"/>
      <c r="D204" s="41"/>
      <c r="E204" s="41"/>
      <c r="F204" s="41"/>
      <c r="G204" s="239"/>
      <c r="H204" s="239"/>
      <c r="I204" s="239"/>
      <c r="J204" s="239"/>
      <c r="K204" s="252"/>
      <c r="L204" s="239"/>
      <c r="M204" s="239"/>
      <c r="N204" s="239"/>
    </row>
    <row r="205" spans="2:14" x14ac:dyDescent="0.25">
      <c r="B205" s="41"/>
      <c r="C205" s="41"/>
      <c r="D205" s="41"/>
      <c r="E205" s="41"/>
      <c r="F205" s="41"/>
      <c r="G205" s="239"/>
      <c r="H205" s="239"/>
      <c r="I205" s="239"/>
      <c r="J205" s="239"/>
      <c r="K205" s="252"/>
      <c r="L205" s="239"/>
      <c r="M205" s="239"/>
      <c r="N205" s="239"/>
    </row>
    <row r="206" spans="2:14" x14ac:dyDescent="0.25">
      <c r="B206" s="41"/>
      <c r="C206" s="41"/>
      <c r="D206" s="41"/>
      <c r="E206" s="41"/>
      <c r="F206" s="41"/>
      <c r="G206" s="239"/>
      <c r="H206" s="239"/>
      <c r="I206" s="239"/>
      <c r="J206" s="239"/>
      <c r="K206" s="252"/>
      <c r="L206" s="239"/>
      <c r="M206" s="239"/>
      <c r="N206" s="239"/>
    </row>
    <row r="207" spans="2:14" x14ac:dyDescent="0.25">
      <c r="B207" s="41"/>
      <c r="C207" s="41"/>
      <c r="D207" s="41"/>
      <c r="E207" s="41"/>
      <c r="F207" s="41"/>
      <c r="G207" s="239"/>
      <c r="H207" s="239"/>
      <c r="I207" s="239"/>
      <c r="J207" s="239"/>
      <c r="K207" s="252"/>
      <c r="L207" s="239"/>
      <c r="M207" s="239"/>
      <c r="N207" s="239"/>
    </row>
    <row r="208" spans="2:14" x14ac:dyDescent="0.25">
      <c r="B208" s="41"/>
      <c r="C208" s="41"/>
      <c r="D208" s="41"/>
      <c r="E208" s="41"/>
      <c r="F208" s="41"/>
      <c r="G208" s="239"/>
      <c r="H208" s="239"/>
      <c r="I208" s="239"/>
      <c r="J208" s="239"/>
      <c r="K208" s="252"/>
      <c r="L208" s="239"/>
      <c r="M208" s="239"/>
      <c r="N208" s="239"/>
    </row>
    <row r="209" spans="2:14" x14ac:dyDescent="0.25">
      <c r="B209" s="41"/>
      <c r="C209" s="41"/>
      <c r="D209" s="41"/>
      <c r="E209" s="41"/>
      <c r="F209" s="41"/>
      <c r="G209" s="239"/>
      <c r="H209" s="239"/>
      <c r="I209" s="239"/>
      <c r="J209" s="239"/>
      <c r="K209" s="252"/>
      <c r="L209" s="239"/>
      <c r="M209" s="239"/>
      <c r="N209" s="239"/>
    </row>
    <row r="210" spans="2:14" x14ac:dyDescent="0.25">
      <c r="B210" s="41"/>
      <c r="C210" s="41"/>
      <c r="D210" s="41"/>
      <c r="E210" s="41"/>
      <c r="F210" s="41"/>
      <c r="G210" s="239"/>
      <c r="H210" s="239"/>
      <c r="I210" s="239"/>
      <c r="J210" s="239"/>
      <c r="K210" s="252"/>
      <c r="L210" s="239"/>
      <c r="M210" s="239"/>
      <c r="N210" s="239"/>
    </row>
    <row r="211" spans="2:14" x14ac:dyDescent="0.25">
      <c r="B211" s="41"/>
      <c r="C211" s="41"/>
      <c r="D211" s="41"/>
      <c r="E211" s="41"/>
      <c r="F211" s="41"/>
      <c r="G211" s="239"/>
      <c r="H211" s="239"/>
      <c r="I211" s="239"/>
      <c r="J211" s="239"/>
      <c r="K211" s="252"/>
      <c r="L211" s="239"/>
      <c r="M211" s="239"/>
      <c r="N211" s="239"/>
    </row>
    <row r="212" spans="2:14" x14ac:dyDescent="0.25">
      <c r="B212" s="41"/>
      <c r="C212" s="41"/>
      <c r="D212" s="41"/>
      <c r="E212" s="41"/>
      <c r="F212" s="41"/>
      <c r="G212" s="239"/>
      <c r="H212" s="239"/>
      <c r="I212" s="239"/>
      <c r="J212" s="239"/>
      <c r="K212" s="252"/>
      <c r="L212" s="239"/>
      <c r="M212" s="239"/>
      <c r="N212" s="239"/>
    </row>
    <row r="213" spans="2:14" x14ac:dyDescent="0.25">
      <c r="B213" s="41"/>
      <c r="C213" s="41"/>
      <c r="D213" s="41"/>
      <c r="E213" s="41"/>
      <c r="F213" s="41"/>
      <c r="G213" s="239"/>
      <c r="H213" s="239"/>
      <c r="I213" s="239"/>
      <c r="J213" s="239"/>
      <c r="K213" s="252"/>
      <c r="L213" s="239"/>
      <c r="M213" s="239"/>
      <c r="N213" s="239"/>
    </row>
    <row r="214" spans="2:14" x14ac:dyDescent="0.25">
      <c r="B214" s="41"/>
      <c r="C214" s="41"/>
      <c r="D214" s="41"/>
      <c r="E214" s="41"/>
      <c r="F214" s="41"/>
      <c r="G214" s="239"/>
      <c r="H214" s="239"/>
      <c r="I214" s="239"/>
      <c r="J214" s="239"/>
      <c r="K214" s="252"/>
      <c r="L214" s="239"/>
      <c r="M214" s="239"/>
      <c r="N214" s="239"/>
    </row>
    <row r="215" spans="2:14" s="41" customFormat="1" x14ac:dyDescent="0.25">
      <c r="G215" s="239"/>
      <c r="H215" s="239"/>
      <c r="I215" s="239"/>
      <c r="J215" s="239"/>
      <c r="K215" s="252"/>
      <c r="L215" s="239"/>
      <c r="M215" s="239"/>
      <c r="N215" s="239"/>
    </row>
    <row r="216" spans="2:14" s="41" customFormat="1" x14ac:dyDescent="0.25">
      <c r="G216" s="239"/>
      <c r="H216" s="239"/>
      <c r="I216" s="239"/>
      <c r="J216" s="239"/>
      <c r="K216" s="252"/>
      <c r="L216" s="239"/>
      <c r="M216" s="239"/>
      <c r="N216" s="239"/>
    </row>
    <row r="217" spans="2:14" s="41" customFormat="1" x14ac:dyDescent="0.25">
      <c r="G217" s="239"/>
      <c r="H217" s="239"/>
      <c r="I217" s="239"/>
      <c r="J217" s="239"/>
      <c r="K217" s="252"/>
      <c r="L217" s="239"/>
      <c r="M217" s="239"/>
      <c r="N217" s="239"/>
    </row>
    <row r="218" spans="2:14" s="41" customFormat="1" x14ac:dyDescent="0.25">
      <c r="G218" s="239"/>
      <c r="H218" s="239"/>
      <c r="I218" s="239"/>
      <c r="J218" s="239"/>
      <c r="K218" s="252"/>
      <c r="L218" s="239"/>
      <c r="M218" s="239"/>
      <c r="N218" s="239"/>
    </row>
    <row r="219" spans="2:14" s="41" customFormat="1" x14ac:dyDescent="0.25">
      <c r="G219" s="239"/>
      <c r="H219" s="239"/>
      <c r="I219" s="239"/>
      <c r="J219" s="239"/>
      <c r="K219" s="252"/>
      <c r="L219" s="239"/>
      <c r="M219" s="239"/>
      <c r="N219" s="239"/>
    </row>
    <row r="220" spans="2:14" s="41" customFormat="1" x14ac:dyDescent="0.25">
      <c r="G220" s="239"/>
      <c r="H220" s="239"/>
      <c r="I220" s="239"/>
      <c r="J220" s="239"/>
      <c r="K220" s="252"/>
      <c r="L220" s="239"/>
      <c r="M220" s="239"/>
      <c r="N220" s="239"/>
    </row>
    <row r="221" spans="2:14" s="41" customFormat="1" x14ac:dyDescent="0.25">
      <c r="G221" s="239"/>
      <c r="H221" s="239"/>
      <c r="I221" s="239"/>
      <c r="J221" s="239"/>
      <c r="K221" s="252"/>
      <c r="L221" s="239"/>
      <c r="M221" s="239"/>
      <c r="N221" s="239"/>
    </row>
    <row r="222" spans="2:14" s="41" customFormat="1" x14ac:dyDescent="0.25">
      <c r="G222" s="239"/>
      <c r="H222" s="239"/>
      <c r="I222" s="239"/>
      <c r="J222" s="239"/>
      <c r="K222" s="252"/>
      <c r="L222" s="239"/>
      <c r="M222" s="239"/>
      <c r="N222" s="239"/>
    </row>
    <row r="223" spans="2:14" s="41" customFormat="1" x14ac:dyDescent="0.25">
      <c r="G223" s="239"/>
      <c r="H223" s="239"/>
      <c r="I223" s="239"/>
      <c r="J223" s="239"/>
      <c r="K223" s="252"/>
      <c r="L223" s="239"/>
      <c r="M223" s="239"/>
      <c r="N223" s="239"/>
    </row>
    <row r="224" spans="2:14" s="41" customFormat="1" x14ac:dyDescent="0.25">
      <c r="G224" s="239"/>
      <c r="H224" s="239"/>
      <c r="I224" s="239"/>
      <c r="J224" s="239"/>
      <c r="K224" s="252"/>
      <c r="L224" s="239"/>
      <c r="M224" s="239"/>
      <c r="N224" s="239"/>
    </row>
    <row r="225" spans="7:14" s="41" customFormat="1" x14ac:dyDescent="0.25">
      <c r="G225" s="239"/>
      <c r="H225" s="239"/>
      <c r="I225" s="239"/>
      <c r="J225" s="239"/>
      <c r="K225" s="252"/>
      <c r="L225" s="239"/>
      <c r="M225" s="239"/>
      <c r="N225" s="239"/>
    </row>
    <row r="226" spans="7:14" s="41" customFormat="1" x14ac:dyDescent="0.25">
      <c r="G226" s="239"/>
      <c r="H226" s="239"/>
      <c r="I226" s="239"/>
      <c r="J226" s="239"/>
      <c r="K226" s="252"/>
      <c r="L226" s="239"/>
      <c r="M226" s="239"/>
      <c r="N226" s="239"/>
    </row>
    <row r="227" spans="7:14" s="41" customFormat="1" x14ac:dyDescent="0.25">
      <c r="G227" s="239"/>
      <c r="H227" s="239"/>
      <c r="I227" s="239"/>
      <c r="J227" s="239"/>
      <c r="K227" s="252"/>
      <c r="L227" s="239"/>
      <c r="M227" s="239"/>
      <c r="N227" s="239"/>
    </row>
    <row r="228" spans="7:14" s="41" customFormat="1" x14ac:dyDescent="0.25">
      <c r="G228" s="239"/>
      <c r="H228" s="239"/>
      <c r="I228" s="239"/>
      <c r="J228" s="239"/>
      <c r="K228" s="252"/>
      <c r="L228" s="239"/>
      <c r="M228" s="239"/>
      <c r="N228" s="239"/>
    </row>
    <row r="229" spans="7:14" s="41" customFormat="1" x14ac:dyDescent="0.25">
      <c r="G229" s="239"/>
      <c r="H229" s="239"/>
      <c r="I229" s="239"/>
      <c r="J229" s="239"/>
      <c r="K229" s="252"/>
      <c r="L229" s="239"/>
      <c r="M229" s="239"/>
      <c r="N229" s="239"/>
    </row>
    <row r="230" spans="7:14" s="41" customFormat="1" x14ac:dyDescent="0.25">
      <c r="G230" s="239"/>
      <c r="H230" s="239"/>
      <c r="I230" s="239"/>
      <c r="J230" s="239"/>
      <c r="K230" s="252"/>
      <c r="L230" s="239"/>
      <c r="M230" s="239"/>
      <c r="N230" s="239"/>
    </row>
    <row r="231" spans="7:14" s="41" customFormat="1" x14ac:dyDescent="0.25">
      <c r="G231" s="239"/>
      <c r="H231" s="239"/>
      <c r="I231" s="239"/>
      <c r="J231" s="239"/>
      <c r="K231" s="252"/>
      <c r="L231" s="239"/>
      <c r="M231" s="239"/>
      <c r="N231" s="239"/>
    </row>
    <row r="232" spans="7:14" s="41" customFormat="1" x14ac:dyDescent="0.25">
      <c r="G232" s="239"/>
      <c r="H232" s="239"/>
      <c r="I232" s="239"/>
      <c r="J232" s="239"/>
      <c r="K232" s="252"/>
      <c r="L232" s="239"/>
      <c r="M232" s="239"/>
      <c r="N232" s="239"/>
    </row>
    <row r="233" spans="7:14" s="41" customFormat="1" x14ac:dyDescent="0.25">
      <c r="G233" s="239"/>
      <c r="H233" s="239"/>
      <c r="I233" s="239"/>
      <c r="J233" s="239"/>
      <c r="K233" s="252"/>
      <c r="L233" s="239"/>
      <c r="M233" s="239"/>
      <c r="N233" s="239"/>
    </row>
    <row r="234" spans="7:14" s="41" customFormat="1" x14ac:dyDescent="0.25">
      <c r="G234" s="239"/>
      <c r="H234" s="239"/>
      <c r="I234" s="239"/>
      <c r="J234" s="239"/>
      <c r="K234" s="252"/>
      <c r="L234" s="239"/>
      <c r="M234" s="239"/>
      <c r="N234" s="239"/>
    </row>
    <row r="235" spans="7:14" s="41" customFormat="1" x14ac:dyDescent="0.25">
      <c r="G235" s="239"/>
      <c r="H235" s="239"/>
      <c r="I235" s="239"/>
      <c r="J235" s="239"/>
      <c r="K235" s="252"/>
      <c r="L235" s="239"/>
      <c r="M235" s="239"/>
      <c r="N235" s="239"/>
    </row>
    <row r="236" spans="7:14" s="41" customFormat="1" x14ac:dyDescent="0.25">
      <c r="G236" s="239"/>
      <c r="H236" s="239"/>
      <c r="I236" s="239"/>
      <c r="J236" s="239"/>
      <c r="K236" s="252"/>
      <c r="L236" s="239"/>
      <c r="M236" s="239"/>
      <c r="N236" s="239"/>
    </row>
    <row r="237" spans="7:14" s="41" customFormat="1" x14ac:dyDescent="0.25">
      <c r="G237" s="239"/>
      <c r="H237" s="239"/>
      <c r="I237" s="239"/>
      <c r="J237" s="239"/>
      <c r="K237" s="252"/>
      <c r="L237" s="239"/>
      <c r="M237" s="239"/>
      <c r="N237" s="239"/>
    </row>
    <row r="238" spans="7:14" s="41" customFormat="1" x14ac:dyDescent="0.25">
      <c r="G238" s="239"/>
      <c r="H238" s="239"/>
      <c r="I238" s="239"/>
      <c r="J238" s="239"/>
      <c r="K238" s="252"/>
      <c r="L238" s="239"/>
      <c r="M238" s="239"/>
      <c r="N238" s="239"/>
    </row>
    <row r="239" spans="7:14" s="41" customFormat="1" x14ac:dyDescent="0.25">
      <c r="G239" s="239"/>
      <c r="H239" s="239"/>
      <c r="I239" s="239"/>
      <c r="J239" s="239"/>
      <c r="K239" s="252"/>
      <c r="L239" s="239"/>
      <c r="M239" s="239"/>
      <c r="N239" s="239"/>
    </row>
    <row r="240" spans="7:14" s="41" customFormat="1" x14ac:dyDescent="0.25">
      <c r="G240" s="239"/>
      <c r="H240" s="239"/>
      <c r="I240" s="239"/>
      <c r="J240" s="239"/>
      <c r="K240" s="252"/>
      <c r="L240" s="239"/>
      <c r="M240" s="239"/>
      <c r="N240" s="239"/>
    </row>
    <row r="241" spans="7:14" s="41" customFormat="1" x14ac:dyDescent="0.25">
      <c r="G241" s="239"/>
      <c r="H241" s="239"/>
      <c r="I241" s="239"/>
      <c r="J241" s="239"/>
      <c r="K241" s="252"/>
      <c r="L241" s="239"/>
      <c r="M241" s="239"/>
      <c r="N241" s="239"/>
    </row>
    <row r="242" spans="7:14" s="41" customFormat="1" x14ac:dyDescent="0.25">
      <c r="G242" s="239"/>
      <c r="H242" s="239"/>
      <c r="I242" s="239"/>
      <c r="J242" s="239"/>
      <c r="K242" s="252"/>
      <c r="L242" s="239"/>
      <c r="M242" s="239"/>
      <c r="N242" s="239"/>
    </row>
    <row r="243" spans="7:14" s="41" customFormat="1" x14ac:dyDescent="0.25">
      <c r="G243" s="239"/>
      <c r="H243" s="239"/>
      <c r="I243" s="239"/>
      <c r="J243" s="239"/>
      <c r="K243" s="252"/>
      <c r="L243" s="239"/>
      <c r="M243" s="239"/>
      <c r="N243" s="239"/>
    </row>
    <row r="244" spans="7:14" s="41" customFormat="1" x14ac:dyDescent="0.25">
      <c r="G244" s="239"/>
      <c r="H244" s="239"/>
      <c r="I244" s="239"/>
      <c r="J244" s="239"/>
      <c r="K244" s="252"/>
      <c r="L244" s="239"/>
      <c r="M244" s="239"/>
      <c r="N244" s="239"/>
    </row>
    <row r="245" spans="7:14" s="41" customFormat="1" x14ac:dyDescent="0.25">
      <c r="G245" s="239"/>
      <c r="H245" s="239"/>
      <c r="I245" s="239"/>
      <c r="J245" s="239"/>
      <c r="K245" s="252"/>
      <c r="L245" s="239"/>
      <c r="M245" s="239"/>
      <c r="N245" s="239"/>
    </row>
    <row r="246" spans="7:14" s="41" customFormat="1" x14ac:dyDescent="0.25">
      <c r="G246" s="239"/>
      <c r="H246" s="239"/>
      <c r="I246" s="239"/>
      <c r="J246" s="239"/>
      <c r="K246" s="252"/>
      <c r="L246" s="239"/>
      <c r="M246" s="239"/>
      <c r="N246" s="239"/>
    </row>
    <row r="247" spans="7:14" s="41" customFormat="1" x14ac:dyDescent="0.25">
      <c r="G247" s="239"/>
      <c r="H247" s="239"/>
      <c r="I247" s="239"/>
      <c r="J247" s="239"/>
      <c r="K247" s="252"/>
      <c r="L247" s="239"/>
      <c r="M247" s="239"/>
      <c r="N247" s="239"/>
    </row>
    <row r="248" spans="7:14" s="41" customFormat="1" x14ac:dyDescent="0.25">
      <c r="G248" s="239"/>
      <c r="H248" s="239"/>
      <c r="I248" s="239"/>
      <c r="J248" s="239"/>
      <c r="K248" s="252"/>
      <c r="L248" s="239"/>
      <c r="M248" s="239"/>
      <c r="N248" s="239"/>
    </row>
    <row r="249" spans="7:14" s="41" customFormat="1" x14ac:dyDescent="0.25">
      <c r="G249" s="239"/>
      <c r="H249" s="239"/>
      <c r="I249" s="239"/>
      <c r="J249" s="239"/>
      <c r="K249" s="252"/>
      <c r="L249" s="239"/>
      <c r="M249" s="239"/>
      <c r="N249" s="239"/>
    </row>
    <row r="250" spans="7:14" s="41" customFormat="1" x14ac:dyDescent="0.25">
      <c r="G250" s="239"/>
      <c r="H250" s="239"/>
      <c r="I250" s="239"/>
      <c r="J250" s="239"/>
      <c r="K250" s="252"/>
      <c r="L250" s="239"/>
      <c r="M250" s="239"/>
      <c r="N250" s="239"/>
    </row>
    <row r="251" spans="7:14" s="41" customFormat="1" x14ac:dyDescent="0.25">
      <c r="G251" s="239"/>
      <c r="H251" s="239"/>
      <c r="I251" s="239"/>
      <c r="J251" s="239"/>
      <c r="K251" s="252"/>
      <c r="L251" s="239"/>
      <c r="M251" s="239"/>
      <c r="N251" s="239"/>
    </row>
    <row r="252" spans="7:14" s="41" customFormat="1" x14ac:dyDescent="0.25">
      <c r="G252" s="239"/>
      <c r="H252" s="239"/>
      <c r="I252" s="239"/>
      <c r="J252" s="239"/>
      <c r="K252" s="252"/>
      <c r="L252" s="239"/>
      <c r="M252" s="239"/>
      <c r="N252" s="239"/>
    </row>
    <row r="253" spans="7:14" s="41" customFormat="1" x14ac:dyDescent="0.25">
      <c r="G253" s="239"/>
      <c r="H253" s="239"/>
      <c r="I253" s="239"/>
      <c r="J253" s="239"/>
      <c r="K253" s="252"/>
      <c r="L253" s="239"/>
      <c r="M253" s="239"/>
      <c r="N253" s="239"/>
    </row>
    <row r="254" spans="7:14" s="41" customFormat="1" x14ac:dyDescent="0.25">
      <c r="G254" s="239"/>
      <c r="H254" s="239"/>
      <c r="I254" s="239"/>
      <c r="J254" s="239"/>
      <c r="K254" s="252"/>
      <c r="L254" s="239"/>
      <c r="M254" s="239"/>
      <c r="N254" s="239"/>
    </row>
    <row r="255" spans="7:14" s="41" customFormat="1" x14ac:dyDescent="0.25">
      <c r="G255" s="239"/>
      <c r="H255" s="239"/>
      <c r="I255" s="239"/>
      <c r="J255" s="239"/>
      <c r="K255" s="252"/>
      <c r="L255" s="239"/>
      <c r="M255" s="239"/>
      <c r="N255" s="239"/>
    </row>
    <row r="256" spans="7:14" s="41" customFormat="1" x14ac:dyDescent="0.25">
      <c r="G256" s="239"/>
      <c r="H256" s="239"/>
      <c r="I256" s="239"/>
      <c r="J256" s="239"/>
      <c r="K256" s="252"/>
      <c r="L256" s="239"/>
      <c r="M256" s="239"/>
      <c r="N256" s="239"/>
    </row>
    <row r="257" spans="2:14" s="41" customFormat="1" x14ac:dyDescent="0.25">
      <c r="G257" s="239"/>
      <c r="H257" s="239"/>
      <c r="I257" s="239"/>
      <c r="J257" s="239"/>
      <c r="K257" s="252"/>
      <c r="L257" s="239"/>
      <c r="M257" s="239"/>
      <c r="N257" s="239"/>
    </row>
    <row r="258" spans="2:14" s="41" customFormat="1" x14ac:dyDescent="0.25">
      <c r="G258" s="239"/>
      <c r="H258" s="239"/>
      <c r="I258" s="239"/>
      <c r="J258" s="239"/>
      <c r="K258" s="252"/>
      <c r="L258" s="239"/>
      <c r="M258" s="239"/>
      <c r="N258" s="239"/>
    </row>
    <row r="259" spans="2:14" s="41" customFormat="1" x14ac:dyDescent="0.25">
      <c r="G259" s="239"/>
      <c r="H259" s="239"/>
      <c r="I259" s="239"/>
      <c r="J259" s="239"/>
      <c r="K259" s="252"/>
      <c r="L259" s="239"/>
      <c r="M259" s="239"/>
      <c r="N259" s="239"/>
    </row>
    <row r="260" spans="2:14" s="41" customFormat="1" x14ac:dyDescent="0.25">
      <c r="G260" s="239"/>
      <c r="H260" s="239"/>
      <c r="I260" s="239"/>
      <c r="J260" s="239"/>
      <c r="K260" s="252"/>
      <c r="L260" s="239"/>
      <c r="M260" s="239"/>
      <c r="N260" s="239"/>
    </row>
    <row r="261" spans="2:14" s="41" customFormat="1" x14ac:dyDescent="0.25">
      <c r="G261" s="239"/>
      <c r="H261" s="239"/>
      <c r="I261" s="239"/>
      <c r="J261" s="239"/>
      <c r="K261" s="252"/>
      <c r="L261" s="239"/>
      <c r="M261" s="239"/>
      <c r="N261" s="239"/>
    </row>
    <row r="262" spans="2:14" s="41" customFormat="1" x14ac:dyDescent="0.25">
      <c r="G262" s="239"/>
      <c r="H262" s="239"/>
      <c r="I262" s="239"/>
      <c r="J262" s="239"/>
      <c r="K262" s="252"/>
      <c r="L262" s="239"/>
      <c r="M262" s="239"/>
      <c r="N262" s="239"/>
    </row>
    <row r="263" spans="2:14" s="41" customFormat="1" x14ac:dyDescent="0.25">
      <c r="G263" s="239"/>
      <c r="H263" s="239"/>
      <c r="I263" s="239"/>
      <c r="J263" s="239"/>
      <c r="K263" s="252"/>
      <c r="L263" s="239"/>
      <c r="M263" s="239"/>
      <c r="N263" s="239"/>
    </row>
    <row r="264" spans="2:14" s="41" customFormat="1" x14ac:dyDescent="0.25">
      <c r="B264"/>
      <c r="C264"/>
      <c r="D264"/>
      <c r="E264"/>
      <c r="F264"/>
      <c r="G264" s="239"/>
      <c r="H264" s="239"/>
      <c r="I264" s="239"/>
      <c r="J264" s="239"/>
      <c r="K264" s="252"/>
      <c r="L264" s="239"/>
      <c r="M264" s="239"/>
      <c r="N264" s="239"/>
    </row>
    <row r="265" spans="2:14" s="41" customFormat="1" x14ac:dyDescent="0.25">
      <c r="B265"/>
      <c r="C265"/>
      <c r="D265"/>
      <c r="E265"/>
      <c r="F265"/>
      <c r="G265" s="253"/>
      <c r="H265" s="253"/>
      <c r="I265" s="253"/>
      <c r="J265" s="253"/>
      <c r="K265" s="254"/>
      <c r="L265" s="253"/>
      <c r="M265" s="253"/>
      <c r="N265" s="253"/>
    </row>
    <row r="266" spans="2:14" s="41" customFormat="1" x14ac:dyDescent="0.25">
      <c r="B266"/>
      <c r="C266"/>
      <c r="D266"/>
      <c r="E266"/>
      <c r="F266"/>
      <c r="G266" s="253"/>
      <c r="H266" s="253"/>
      <c r="I266" s="253"/>
      <c r="J266" s="253"/>
      <c r="K266" s="254"/>
      <c r="L266" s="253"/>
      <c r="M266" s="253"/>
      <c r="N266" s="253"/>
    </row>
    <row r="267" spans="2:14" s="41" customFormat="1" x14ac:dyDescent="0.25">
      <c r="B267"/>
      <c r="C267"/>
      <c r="D267"/>
      <c r="E267"/>
      <c r="F267"/>
      <c r="G267" s="253"/>
      <c r="H267" s="253"/>
      <c r="I267" s="253"/>
      <c r="J267" s="253"/>
      <c r="K267" s="254"/>
      <c r="L267" s="253"/>
      <c r="M267" s="253"/>
      <c r="N267" s="253"/>
    </row>
    <row r="268" spans="2:14" s="41" customFormat="1" x14ac:dyDescent="0.25">
      <c r="B268"/>
      <c r="C268"/>
      <c r="D268"/>
      <c r="E268"/>
      <c r="F268"/>
      <c r="G268" s="253"/>
      <c r="H268" s="253"/>
      <c r="I268" s="253"/>
      <c r="J268" s="253"/>
      <c r="K268" s="254"/>
      <c r="L268" s="253"/>
      <c r="M268" s="253"/>
      <c r="N268" s="253"/>
    </row>
    <row r="269" spans="2:14" s="41" customFormat="1" x14ac:dyDescent="0.25">
      <c r="B269"/>
      <c r="C269"/>
      <c r="D269"/>
      <c r="E269"/>
      <c r="F269"/>
      <c r="G269" s="253"/>
      <c r="H269" s="253"/>
      <c r="I269" s="253"/>
      <c r="J269" s="253"/>
      <c r="K269" s="254"/>
      <c r="L269" s="253"/>
      <c r="M269" s="253"/>
      <c r="N269" s="253"/>
    </row>
    <row r="270" spans="2:14" s="41" customFormat="1" x14ac:dyDescent="0.25">
      <c r="B270"/>
      <c r="C270"/>
      <c r="D270"/>
      <c r="E270"/>
      <c r="F270"/>
      <c r="G270" s="253"/>
      <c r="H270" s="253"/>
      <c r="I270" s="253"/>
      <c r="J270" s="253"/>
      <c r="K270" s="254"/>
      <c r="L270" s="253"/>
      <c r="M270" s="253"/>
      <c r="N270" s="253"/>
    </row>
    <row r="271" spans="2:14" s="41" customFormat="1" x14ac:dyDescent="0.25">
      <c r="B271"/>
      <c r="C271"/>
      <c r="D271"/>
      <c r="E271"/>
      <c r="F271"/>
      <c r="G271" s="253"/>
      <c r="H271" s="253"/>
      <c r="I271" s="253"/>
      <c r="J271" s="253"/>
      <c r="K271" s="254"/>
      <c r="L271" s="253"/>
      <c r="M271" s="253"/>
      <c r="N271" s="253"/>
    </row>
    <row r="272" spans="2:14" s="41" customFormat="1" x14ac:dyDescent="0.25">
      <c r="B272"/>
      <c r="C272"/>
      <c r="D272"/>
      <c r="E272"/>
      <c r="F272"/>
      <c r="G272" s="253"/>
      <c r="H272" s="253"/>
      <c r="I272" s="253"/>
      <c r="J272" s="253"/>
      <c r="K272" s="254"/>
      <c r="L272" s="253"/>
      <c r="M272" s="253"/>
      <c r="N272" s="253"/>
    </row>
    <row r="273" spans="2:14" s="41" customFormat="1" x14ac:dyDescent="0.25">
      <c r="B273"/>
      <c r="C273"/>
      <c r="D273"/>
      <c r="E273"/>
      <c r="F273"/>
      <c r="G273" s="253"/>
      <c r="H273" s="253"/>
      <c r="I273" s="253"/>
      <c r="J273" s="253"/>
      <c r="K273" s="254"/>
      <c r="L273" s="253"/>
      <c r="M273" s="253"/>
      <c r="N273" s="253"/>
    </row>
    <row r="274" spans="2:14" s="41" customFormat="1" x14ac:dyDescent="0.25">
      <c r="B274"/>
      <c r="C274"/>
      <c r="D274"/>
      <c r="E274"/>
      <c r="F274"/>
      <c r="G274" s="253"/>
      <c r="H274" s="253"/>
      <c r="I274" s="253"/>
      <c r="J274" s="253"/>
      <c r="K274" s="254"/>
      <c r="L274" s="253"/>
      <c r="M274" s="253"/>
      <c r="N274" s="253"/>
    </row>
    <row r="275" spans="2:14" s="41" customFormat="1" x14ac:dyDescent="0.25">
      <c r="B275"/>
      <c r="C275"/>
      <c r="D275"/>
      <c r="E275"/>
      <c r="F275"/>
      <c r="G275" s="253"/>
      <c r="H275" s="253"/>
      <c r="I275" s="253"/>
      <c r="J275" s="253"/>
      <c r="K275" s="254"/>
      <c r="L275" s="253"/>
      <c r="M275" s="253"/>
      <c r="N275" s="253"/>
    </row>
    <row r="276" spans="2:14" s="41" customFormat="1" x14ac:dyDescent="0.25">
      <c r="B276"/>
      <c r="C276"/>
      <c r="D276"/>
      <c r="E276"/>
      <c r="F276"/>
      <c r="G276" s="253"/>
      <c r="H276" s="253"/>
      <c r="I276" s="253"/>
      <c r="J276" s="253"/>
      <c r="K276" s="254"/>
      <c r="L276" s="253"/>
      <c r="M276" s="253"/>
      <c r="N276" s="253"/>
    </row>
    <row r="277" spans="2:14" s="41" customFormat="1" x14ac:dyDescent="0.25">
      <c r="B277"/>
      <c r="C277"/>
      <c r="D277"/>
      <c r="E277"/>
      <c r="F277"/>
      <c r="G277" s="253"/>
      <c r="H277" s="253"/>
      <c r="I277" s="253"/>
      <c r="J277" s="253"/>
      <c r="K277" s="254"/>
      <c r="L277" s="253"/>
      <c r="M277" s="253"/>
      <c r="N277" s="253"/>
    </row>
    <row r="278" spans="2:14" s="41" customFormat="1" x14ac:dyDescent="0.25">
      <c r="B278"/>
      <c r="C278"/>
      <c r="D278"/>
      <c r="E278"/>
      <c r="F278"/>
      <c r="G278" s="253"/>
      <c r="H278" s="253"/>
      <c r="I278" s="253"/>
      <c r="J278" s="253"/>
      <c r="K278" s="254"/>
      <c r="L278" s="253"/>
      <c r="M278" s="253"/>
      <c r="N278" s="253"/>
    </row>
    <row r="279" spans="2:14" s="41" customFormat="1" x14ac:dyDescent="0.25">
      <c r="B279"/>
      <c r="C279"/>
      <c r="D279"/>
      <c r="E279"/>
      <c r="F279"/>
      <c r="G279" s="253"/>
      <c r="H279" s="253"/>
      <c r="I279" s="253"/>
      <c r="J279" s="253"/>
      <c r="K279" s="254"/>
      <c r="L279" s="253"/>
      <c r="M279" s="253"/>
      <c r="N279" s="253"/>
    </row>
    <row r="280" spans="2:14" s="41" customFormat="1" x14ac:dyDescent="0.25">
      <c r="B280"/>
      <c r="C280"/>
      <c r="D280"/>
      <c r="E280"/>
      <c r="F280"/>
      <c r="G280" s="253"/>
      <c r="H280" s="253"/>
      <c r="I280" s="253"/>
      <c r="J280" s="253"/>
      <c r="K280" s="254"/>
      <c r="L280" s="253"/>
      <c r="M280" s="253"/>
      <c r="N280" s="253"/>
    </row>
    <row r="281" spans="2:14" s="41" customFormat="1" x14ac:dyDescent="0.25">
      <c r="B281"/>
      <c r="C281"/>
      <c r="D281"/>
      <c r="E281"/>
      <c r="F281"/>
      <c r="G281" s="253"/>
      <c r="H281" s="253"/>
      <c r="I281" s="253"/>
      <c r="J281" s="253"/>
      <c r="K281" s="254"/>
      <c r="L281" s="253"/>
      <c r="M281" s="253"/>
      <c r="N281" s="253"/>
    </row>
    <row r="282" spans="2:14" s="41" customFormat="1" x14ac:dyDescent="0.25">
      <c r="B282"/>
      <c r="C282"/>
      <c r="D282"/>
      <c r="E282"/>
      <c r="F282"/>
      <c r="G282" s="253"/>
      <c r="H282" s="253"/>
      <c r="I282" s="253"/>
      <c r="J282" s="253"/>
      <c r="K282" s="254"/>
      <c r="L282" s="253"/>
      <c r="M282" s="253"/>
      <c r="N282" s="253"/>
    </row>
    <row r="283" spans="2:14" s="41" customFormat="1" x14ac:dyDescent="0.25">
      <c r="B283"/>
      <c r="C283"/>
      <c r="D283"/>
      <c r="E283"/>
      <c r="F283"/>
      <c r="G283" s="253"/>
      <c r="H283" s="253"/>
      <c r="I283" s="253"/>
      <c r="J283" s="253"/>
      <c r="K283" s="254"/>
      <c r="L283" s="253"/>
      <c r="M283" s="253"/>
      <c r="N283" s="253"/>
    </row>
    <row r="284" spans="2:14" s="41" customFormat="1" x14ac:dyDescent="0.25">
      <c r="B284"/>
      <c r="C284"/>
      <c r="D284"/>
      <c r="E284"/>
      <c r="F284"/>
      <c r="G284" s="253"/>
      <c r="H284" s="253"/>
      <c r="I284" s="253"/>
      <c r="J284" s="253"/>
      <c r="K284" s="254"/>
      <c r="L284" s="253"/>
      <c r="M284" s="253"/>
      <c r="N284" s="253"/>
    </row>
    <row r="285" spans="2:14" s="41" customFormat="1" x14ac:dyDescent="0.25">
      <c r="B285"/>
      <c r="C285"/>
      <c r="D285"/>
      <c r="E285"/>
      <c r="F285"/>
      <c r="G285" s="253"/>
      <c r="H285" s="253"/>
      <c r="I285" s="253"/>
      <c r="J285" s="253"/>
      <c r="K285" s="254"/>
      <c r="L285" s="253"/>
      <c r="M285" s="253"/>
      <c r="N285" s="253"/>
    </row>
    <row r="286" spans="2:14" s="41" customFormat="1" x14ac:dyDescent="0.25">
      <c r="B286"/>
      <c r="C286"/>
      <c r="D286"/>
      <c r="E286"/>
      <c r="F286"/>
      <c r="G286" s="253"/>
      <c r="H286" s="253"/>
      <c r="I286" s="253"/>
      <c r="J286" s="253"/>
      <c r="K286" s="254"/>
      <c r="L286" s="253"/>
      <c r="M286" s="253"/>
      <c r="N286" s="253"/>
    </row>
    <row r="287" spans="2:14" s="41" customFormat="1" x14ac:dyDescent="0.25">
      <c r="B287"/>
      <c r="C287"/>
      <c r="D287"/>
      <c r="E287"/>
      <c r="F287"/>
      <c r="G287" s="253"/>
      <c r="H287" s="253"/>
      <c r="I287" s="253"/>
      <c r="J287" s="253"/>
      <c r="K287" s="254"/>
      <c r="L287" s="253"/>
      <c r="M287" s="253"/>
      <c r="N287" s="253"/>
    </row>
    <row r="288" spans="2:14" s="41" customFormat="1" x14ac:dyDescent="0.25">
      <c r="B288"/>
      <c r="C288"/>
      <c r="D288"/>
      <c r="E288"/>
      <c r="F288"/>
      <c r="G288" s="253"/>
      <c r="H288" s="253"/>
      <c r="I288" s="253"/>
      <c r="J288" s="253"/>
      <c r="K288" s="254"/>
      <c r="L288" s="253"/>
      <c r="M288" s="253"/>
      <c r="N288" s="253"/>
    </row>
    <row r="289" spans="2:14" s="41" customFormat="1" x14ac:dyDescent="0.25">
      <c r="B289"/>
      <c r="C289"/>
      <c r="D289"/>
      <c r="E289"/>
      <c r="F289"/>
      <c r="G289" s="253"/>
      <c r="H289" s="253"/>
      <c r="I289" s="253"/>
      <c r="J289" s="253"/>
      <c r="K289" s="254"/>
      <c r="L289" s="253"/>
      <c r="M289" s="253"/>
      <c r="N289" s="253"/>
    </row>
    <row r="290" spans="2:14" s="41" customFormat="1" x14ac:dyDescent="0.25">
      <c r="B290"/>
      <c r="C290"/>
      <c r="D290"/>
      <c r="E290"/>
      <c r="F290"/>
      <c r="G290" s="253"/>
      <c r="H290" s="253"/>
      <c r="I290" s="253"/>
      <c r="J290" s="253"/>
      <c r="K290" s="254"/>
      <c r="L290" s="253"/>
      <c r="M290" s="253"/>
      <c r="N290" s="253"/>
    </row>
    <row r="291" spans="2:14" s="41" customFormat="1" x14ac:dyDescent="0.25">
      <c r="B291"/>
      <c r="C291"/>
      <c r="D291"/>
      <c r="E291"/>
      <c r="F291"/>
      <c r="G291" s="253"/>
      <c r="H291" s="253"/>
      <c r="I291" s="253"/>
      <c r="J291" s="253"/>
      <c r="K291" s="254"/>
      <c r="L291" s="253"/>
      <c r="M291" s="253"/>
      <c r="N291" s="253"/>
    </row>
    <row r="292" spans="2:14" s="41" customFormat="1" x14ac:dyDescent="0.25">
      <c r="B292"/>
      <c r="C292"/>
      <c r="D292"/>
      <c r="E292"/>
      <c r="F292"/>
      <c r="G292" s="253"/>
      <c r="H292" s="253"/>
      <c r="I292" s="253"/>
      <c r="J292" s="253"/>
      <c r="K292" s="254"/>
      <c r="L292" s="253"/>
      <c r="M292" s="253"/>
      <c r="N292" s="253"/>
    </row>
    <row r="293" spans="2:14" s="41" customFormat="1" x14ac:dyDescent="0.25">
      <c r="B293"/>
      <c r="C293"/>
      <c r="D293"/>
      <c r="E293"/>
      <c r="F293"/>
      <c r="G293" s="253"/>
      <c r="H293" s="253"/>
      <c r="I293" s="253"/>
      <c r="J293" s="253"/>
      <c r="K293" s="254"/>
      <c r="L293" s="253"/>
      <c r="M293" s="253"/>
      <c r="N293" s="253"/>
    </row>
    <row r="294" spans="2:14" s="41" customFormat="1" x14ac:dyDescent="0.25">
      <c r="B294"/>
      <c r="C294"/>
      <c r="D294"/>
      <c r="E294"/>
      <c r="F294"/>
      <c r="G294" s="253"/>
      <c r="H294" s="253"/>
      <c r="I294" s="253"/>
      <c r="J294" s="253"/>
      <c r="K294" s="254"/>
      <c r="L294" s="253"/>
      <c r="M294" s="253"/>
      <c r="N294" s="253"/>
    </row>
    <row r="295" spans="2:14" s="41" customFormat="1" x14ac:dyDescent="0.25">
      <c r="B295"/>
      <c r="C295"/>
      <c r="D295"/>
      <c r="E295"/>
      <c r="F295"/>
      <c r="G295" s="253"/>
      <c r="H295" s="253"/>
      <c r="I295" s="253"/>
      <c r="J295" s="253"/>
      <c r="K295" s="254"/>
      <c r="L295" s="253"/>
      <c r="M295" s="253"/>
      <c r="N295" s="253"/>
    </row>
    <row r="296" spans="2:14" s="41" customFormat="1" x14ac:dyDescent="0.25">
      <c r="B296"/>
      <c r="C296"/>
      <c r="D296"/>
      <c r="E296"/>
      <c r="F296"/>
      <c r="G296" s="253"/>
      <c r="H296" s="253"/>
      <c r="I296" s="253"/>
      <c r="J296" s="253"/>
      <c r="K296" s="254"/>
      <c r="L296" s="253"/>
      <c r="M296" s="253"/>
      <c r="N296" s="253"/>
    </row>
    <row r="297" spans="2:14" s="41" customFormat="1" x14ac:dyDescent="0.25">
      <c r="B297"/>
      <c r="C297"/>
      <c r="D297"/>
      <c r="E297"/>
      <c r="F297"/>
      <c r="G297" s="253"/>
      <c r="H297" s="253"/>
      <c r="I297" s="253"/>
      <c r="J297" s="253"/>
      <c r="K297" s="254"/>
      <c r="L297" s="253"/>
      <c r="M297" s="253"/>
      <c r="N297" s="253"/>
    </row>
    <row r="298" spans="2:14" s="41" customFormat="1" x14ac:dyDescent="0.25">
      <c r="B298"/>
      <c r="C298"/>
      <c r="D298"/>
      <c r="E298"/>
      <c r="F298"/>
      <c r="G298" s="253"/>
      <c r="H298" s="253"/>
      <c r="I298" s="253"/>
      <c r="J298" s="253"/>
      <c r="K298" s="254"/>
      <c r="L298" s="253"/>
      <c r="M298" s="253"/>
      <c r="N298" s="253"/>
    </row>
    <row r="299" spans="2:14" s="41" customFormat="1" x14ac:dyDescent="0.25">
      <c r="B299"/>
      <c r="C299"/>
      <c r="D299"/>
      <c r="E299"/>
      <c r="F299"/>
      <c r="G299" s="253"/>
      <c r="H299" s="253"/>
      <c r="I299" s="253"/>
      <c r="J299" s="253"/>
      <c r="K299" s="254"/>
      <c r="L299" s="253"/>
      <c r="M299" s="253"/>
      <c r="N299" s="253"/>
    </row>
    <row r="300" spans="2:14" s="41" customFormat="1" x14ac:dyDescent="0.25">
      <c r="B300"/>
      <c r="C300"/>
      <c r="D300"/>
      <c r="E300"/>
      <c r="F300"/>
      <c r="G300" s="253"/>
      <c r="H300" s="253"/>
      <c r="I300" s="253"/>
      <c r="J300" s="253"/>
      <c r="K300" s="254"/>
      <c r="L300" s="253"/>
      <c r="M300" s="253"/>
      <c r="N300" s="253"/>
    </row>
    <row r="301" spans="2:14" s="41" customFormat="1" x14ac:dyDescent="0.25">
      <c r="B301"/>
      <c r="C301"/>
      <c r="D301"/>
      <c r="E301"/>
      <c r="F301"/>
      <c r="G301" s="253"/>
      <c r="H301" s="253"/>
      <c r="I301" s="253"/>
      <c r="J301" s="253"/>
      <c r="K301" s="254"/>
      <c r="L301" s="253"/>
      <c r="M301" s="253"/>
      <c r="N301" s="253"/>
    </row>
    <row r="302" spans="2:14" s="41" customFormat="1" x14ac:dyDescent="0.25">
      <c r="B302"/>
      <c r="C302"/>
      <c r="D302"/>
      <c r="E302"/>
      <c r="F302"/>
      <c r="G302" s="253"/>
      <c r="H302" s="253"/>
      <c r="I302" s="253"/>
      <c r="J302" s="253"/>
      <c r="K302" s="254"/>
      <c r="L302" s="253"/>
      <c r="M302" s="253"/>
      <c r="N302" s="253"/>
    </row>
    <row r="303" spans="2:14" s="41" customFormat="1" x14ac:dyDescent="0.25">
      <c r="B303"/>
      <c r="C303"/>
      <c r="D303"/>
      <c r="E303"/>
      <c r="F303"/>
      <c r="G303" s="253"/>
      <c r="H303" s="253"/>
      <c r="I303" s="253"/>
      <c r="J303" s="253"/>
      <c r="K303" s="254"/>
      <c r="L303" s="253"/>
      <c r="M303" s="253"/>
      <c r="N303" s="253"/>
    </row>
    <row r="304" spans="2:14" s="41" customFormat="1" x14ac:dyDescent="0.25">
      <c r="B304"/>
      <c r="C304"/>
      <c r="D304"/>
      <c r="E304"/>
      <c r="F304"/>
      <c r="G304" s="253"/>
      <c r="H304" s="253"/>
      <c r="I304" s="253"/>
      <c r="J304" s="253"/>
      <c r="K304" s="254"/>
      <c r="L304" s="253"/>
      <c r="M304" s="253"/>
      <c r="N304" s="253"/>
    </row>
    <row r="305" spans="2:14" s="41" customFormat="1" x14ac:dyDescent="0.25">
      <c r="B305"/>
      <c r="C305"/>
      <c r="D305"/>
      <c r="E305"/>
      <c r="F305"/>
      <c r="G305" s="253"/>
      <c r="H305" s="253"/>
      <c r="I305" s="253"/>
      <c r="J305" s="253"/>
      <c r="K305" s="254"/>
      <c r="L305" s="253"/>
      <c r="M305" s="253"/>
      <c r="N305" s="253"/>
    </row>
    <row r="306" spans="2:14" s="41" customFormat="1" x14ac:dyDescent="0.25">
      <c r="B306"/>
      <c r="C306"/>
      <c r="D306"/>
      <c r="E306"/>
      <c r="F306"/>
      <c r="G306" s="253"/>
      <c r="H306" s="253"/>
      <c r="I306" s="253"/>
      <c r="J306" s="253"/>
      <c r="K306" s="254"/>
      <c r="L306" s="253"/>
      <c r="M306" s="253"/>
      <c r="N306" s="253"/>
    </row>
    <row r="307" spans="2:14" s="41" customFormat="1" x14ac:dyDescent="0.25">
      <c r="B307"/>
      <c r="C307"/>
      <c r="D307"/>
      <c r="E307"/>
      <c r="F307"/>
      <c r="G307" s="253"/>
      <c r="H307" s="253"/>
      <c r="I307" s="253"/>
      <c r="J307" s="253"/>
      <c r="K307" s="254"/>
      <c r="L307" s="253"/>
      <c r="M307" s="253"/>
      <c r="N307" s="253"/>
    </row>
    <row r="308" spans="2:14" s="41" customFormat="1" x14ac:dyDescent="0.25">
      <c r="B308"/>
      <c r="C308"/>
      <c r="D308"/>
      <c r="E308"/>
      <c r="F308"/>
      <c r="G308" s="253"/>
      <c r="H308" s="253"/>
      <c r="I308" s="253"/>
      <c r="J308" s="253"/>
      <c r="K308" s="254"/>
      <c r="L308" s="253"/>
      <c r="M308" s="253"/>
      <c r="N308" s="253"/>
    </row>
    <row r="309" spans="2:14" s="41" customFormat="1" x14ac:dyDescent="0.25">
      <c r="B309"/>
      <c r="C309"/>
      <c r="D309"/>
      <c r="E309"/>
      <c r="F309"/>
      <c r="G309" s="253"/>
      <c r="H309" s="253"/>
      <c r="I309" s="253"/>
      <c r="J309" s="253"/>
      <c r="K309" s="254"/>
      <c r="L309" s="253"/>
      <c r="M309" s="253"/>
      <c r="N309" s="253"/>
    </row>
    <row r="310" spans="2:14" s="41" customFormat="1" x14ac:dyDescent="0.25">
      <c r="B310"/>
      <c r="C310"/>
      <c r="D310"/>
      <c r="E310"/>
      <c r="F310"/>
      <c r="G310" s="253"/>
      <c r="H310" s="253"/>
      <c r="I310" s="253"/>
      <c r="J310" s="253"/>
      <c r="K310" s="254"/>
      <c r="L310" s="253"/>
      <c r="M310" s="253"/>
      <c r="N310" s="253"/>
    </row>
    <row r="311" spans="2:14" s="41" customFormat="1" x14ac:dyDescent="0.25">
      <c r="B311"/>
      <c r="C311"/>
      <c r="D311"/>
      <c r="E311"/>
      <c r="F311"/>
      <c r="G311" s="253"/>
      <c r="H311" s="253"/>
      <c r="I311" s="253"/>
      <c r="J311" s="253"/>
      <c r="K311" s="254"/>
      <c r="L311" s="253"/>
      <c r="M311" s="253"/>
      <c r="N311" s="253"/>
    </row>
    <row r="312" spans="2:14" s="41" customFormat="1" x14ac:dyDescent="0.25">
      <c r="B312"/>
      <c r="C312"/>
      <c r="D312"/>
      <c r="E312"/>
      <c r="F312"/>
      <c r="G312" s="253"/>
      <c r="H312" s="253"/>
      <c r="I312" s="253"/>
      <c r="J312" s="253"/>
      <c r="K312" s="254"/>
      <c r="L312" s="253"/>
      <c r="M312" s="253"/>
      <c r="N312" s="253"/>
    </row>
    <row r="313" spans="2:14" s="41" customFormat="1" x14ac:dyDescent="0.25">
      <c r="B313"/>
      <c r="C313"/>
      <c r="D313"/>
      <c r="E313"/>
      <c r="F313"/>
      <c r="G313" s="253"/>
      <c r="H313" s="253"/>
      <c r="I313" s="253"/>
      <c r="J313" s="253"/>
      <c r="K313" s="254"/>
      <c r="L313" s="253"/>
      <c r="M313" s="253"/>
      <c r="N313" s="253"/>
    </row>
    <row r="314" spans="2:14" s="41" customFormat="1" x14ac:dyDescent="0.25">
      <c r="B314"/>
      <c r="C314"/>
      <c r="D314"/>
      <c r="E314"/>
      <c r="F314"/>
      <c r="G314" s="253"/>
      <c r="H314" s="253"/>
      <c r="I314" s="253"/>
      <c r="J314" s="253"/>
      <c r="K314" s="254"/>
      <c r="L314" s="253"/>
      <c r="M314" s="253"/>
      <c r="N314" s="253"/>
    </row>
    <row r="315" spans="2:14" s="41" customFormat="1" x14ac:dyDescent="0.25">
      <c r="B315"/>
      <c r="C315"/>
      <c r="D315"/>
      <c r="E315"/>
      <c r="F315"/>
      <c r="G315" s="253"/>
      <c r="H315" s="253"/>
      <c r="I315" s="253"/>
      <c r="J315" s="253"/>
      <c r="K315" s="254"/>
      <c r="L315" s="253"/>
      <c r="M315" s="253"/>
      <c r="N315" s="253"/>
    </row>
    <row r="316" spans="2:14" s="41" customFormat="1" x14ac:dyDescent="0.25">
      <c r="B316"/>
      <c r="C316"/>
      <c r="D316"/>
      <c r="E316"/>
      <c r="F316"/>
      <c r="G316" s="253"/>
      <c r="H316" s="253"/>
      <c r="I316" s="253"/>
      <c r="J316" s="253"/>
      <c r="K316" s="254"/>
      <c r="L316" s="253"/>
      <c r="M316" s="253"/>
      <c r="N316" s="253"/>
    </row>
    <row r="317" spans="2:14" s="41" customFormat="1" x14ac:dyDescent="0.25">
      <c r="B317"/>
      <c r="C317"/>
      <c r="D317"/>
      <c r="E317"/>
      <c r="F317"/>
      <c r="G317" s="253"/>
      <c r="H317" s="253"/>
      <c r="I317" s="253"/>
      <c r="J317" s="253"/>
      <c r="K317" s="254"/>
      <c r="L317" s="253"/>
      <c r="M317" s="253"/>
      <c r="N317" s="253"/>
    </row>
    <row r="318" spans="2:14" s="41" customFormat="1" x14ac:dyDescent="0.25">
      <c r="B318"/>
      <c r="C318"/>
      <c r="D318"/>
      <c r="E318"/>
      <c r="F318"/>
      <c r="G318" s="253"/>
      <c r="H318" s="253"/>
      <c r="I318" s="253"/>
      <c r="J318" s="253"/>
      <c r="K318" s="254"/>
      <c r="L318" s="253"/>
      <c r="M318" s="253"/>
      <c r="N318" s="253"/>
    </row>
    <row r="319" spans="2:14" s="41" customFormat="1" x14ac:dyDescent="0.25">
      <c r="B319"/>
      <c r="C319"/>
      <c r="D319"/>
      <c r="E319"/>
      <c r="F319"/>
      <c r="G319" s="253"/>
      <c r="H319" s="253"/>
      <c r="I319" s="253"/>
      <c r="J319" s="253"/>
      <c r="K319" s="254"/>
      <c r="L319" s="253"/>
      <c r="M319" s="253"/>
      <c r="N319" s="253"/>
    </row>
    <row r="320" spans="2:14" s="41" customFormat="1" x14ac:dyDescent="0.25">
      <c r="B320"/>
      <c r="C320"/>
      <c r="D320"/>
      <c r="E320"/>
      <c r="F320"/>
      <c r="G320" s="253"/>
      <c r="H320" s="253"/>
      <c r="I320" s="253"/>
      <c r="J320" s="253"/>
      <c r="K320" s="254"/>
      <c r="L320" s="253"/>
      <c r="M320" s="253"/>
      <c r="N320" s="253"/>
    </row>
    <row r="321" spans="2:14" s="41" customFormat="1" x14ac:dyDescent="0.25">
      <c r="B321"/>
      <c r="C321"/>
      <c r="D321"/>
      <c r="E321"/>
      <c r="F321"/>
      <c r="G321" s="253"/>
      <c r="H321" s="253"/>
      <c r="I321" s="253"/>
      <c r="J321" s="253"/>
      <c r="K321" s="254"/>
      <c r="L321" s="253"/>
      <c r="M321" s="253"/>
      <c r="N321" s="253"/>
    </row>
    <row r="322" spans="2:14" s="41" customFormat="1" x14ac:dyDescent="0.25">
      <c r="B322"/>
      <c r="C322"/>
      <c r="D322"/>
      <c r="E322"/>
      <c r="F322"/>
      <c r="G322" s="253"/>
      <c r="H322" s="253"/>
      <c r="I322" s="253"/>
      <c r="J322" s="253"/>
      <c r="K322" s="254"/>
      <c r="L322" s="253"/>
      <c r="M322" s="253"/>
      <c r="N322" s="253"/>
    </row>
    <row r="323" spans="2:14" s="41" customFormat="1" x14ac:dyDescent="0.25">
      <c r="B323"/>
      <c r="C323"/>
      <c r="D323"/>
      <c r="E323"/>
      <c r="F323"/>
      <c r="G323" s="253"/>
      <c r="H323" s="253"/>
      <c r="I323" s="253"/>
      <c r="J323" s="253"/>
      <c r="K323" s="254"/>
      <c r="L323" s="253"/>
      <c r="M323" s="253"/>
      <c r="N323" s="253"/>
    </row>
    <row r="324" spans="2:14" s="41" customFormat="1" x14ac:dyDescent="0.25">
      <c r="B324"/>
      <c r="C324"/>
      <c r="D324"/>
      <c r="E324"/>
      <c r="F324"/>
      <c r="G324" s="253"/>
      <c r="H324" s="253"/>
      <c r="I324" s="253"/>
      <c r="J324" s="253"/>
      <c r="K324" s="254"/>
      <c r="L324" s="253"/>
      <c r="M324" s="253"/>
      <c r="N324" s="253"/>
    </row>
    <row r="325" spans="2:14" s="41" customFormat="1" x14ac:dyDescent="0.25">
      <c r="B325"/>
      <c r="C325"/>
      <c r="D325"/>
      <c r="E325"/>
      <c r="F325"/>
      <c r="G325" s="253"/>
      <c r="H325" s="253"/>
      <c r="I325" s="253"/>
      <c r="J325" s="253"/>
      <c r="K325" s="254"/>
      <c r="L325" s="253"/>
      <c r="M325" s="253"/>
      <c r="N325" s="253"/>
    </row>
    <row r="326" spans="2:14" s="41" customFormat="1" x14ac:dyDescent="0.25">
      <c r="B326"/>
      <c r="C326"/>
      <c r="D326"/>
      <c r="E326"/>
      <c r="F326"/>
      <c r="G326" s="253"/>
      <c r="H326" s="253"/>
      <c r="I326" s="253"/>
      <c r="J326" s="253"/>
      <c r="K326" s="254"/>
      <c r="L326" s="253"/>
      <c r="M326" s="253"/>
      <c r="N326" s="253"/>
    </row>
    <row r="327" spans="2:14" s="41" customFormat="1" x14ac:dyDescent="0.25">
      <c r="B327"/>
      <c r="C327"/>
      <c r="D327"/>
      <c r="E327"/>
      <c r="F327"/>
      <c r="G327" s="253"/>
      <c r="H327" s="253"/>
      <c r="I327" s="253"/>
      <c r="J327" s="253"/>
      <c r="K327" s="254"/>
      <c r="L327" s="253"/>
      <c r="M327" s="253"/>
      <c r="N327" s="253"/>
    </row>
    <row r="328" spans="2:14" s="41" customFormat="1" x14ac:dyDescent="0.25">
      <c r="B328"/>
      <c r="C328"/>
      <c r="D328"/>
      <c r="E328"/>
      <c r="F328"/>
      <c r="G328" s="253"/>
      <c r="H328" s="253"/>
      <c r="I328" s="253"/>
      <c r="J328" s="253"/>
      <c r="K328" s="254"/>
      <c r="L328" s="253"/>
      <c r="M328" s="253"/>
      <c r="N328" s="253"/>
    </row>
    <row r="329" spans="2:14" s="41" customFormat="1" x14ac:dyDescent="0.25">
      <c r="B329"/>
      <c r="C329"/>
      <c r="D329"/>
      <c r="E329"/>
      <c r="F329"/>
      <c r="G329" s="253"/>
      <c r="H329" s="253"/>
      <c r="I329" s="253"/>
      <c r="J329" s="253"/>
      <c r="K329" s="254"/>
      <c r="L329" s="253"/>
      <c r="M329" s="253"/>
      <c r="N329" s="253"/>
    </row>
    <row r="330" spans="2:14" s="41" customFormat="1" x14ac:dyDescent="0.25">
      <c r="B330"/>
      <c r="C330"/>
      <c r="D330"/>
      <c r="E330"/>
      <c r="F330"/>
      <c r="G330" s="253"/>
      <c r="H330" s="253"/>
      <c r="I330" s="253"/>
      <c r="J330" s="253"/>
      <c r="K330" s="254"/>
      <c r="L330" s="253"/>
      <c r="M330" s="253"/>
      <c r="N330" s="253"/>
    </row>
    <row r="331" spans="2:14" s="41" customFormat="1" x14ac:dyDescent="0.25">
      <c r="B331"/>
      <c r="C331"/>
      <c r="D331"/>
      <c r="E331"/>
      <c r="F331"/>
      <c r="G331" s="253"/>
      <c r="H331" s="253"/>
      <c r="I331" s="253"/>
      <c r="J331" s="253"/>
      <c r="K331" s="254"/>
      <c r="L331" s="253"/>
      <c r="M331" s="253"/>
      <c r="N331" s="253"/>
    </row>
    <row r="332" spans="2:14" s="41" customFormat="1" x14ac:dyDescent="0.25">
      <c r="B332"/>
      <c r="C332"/>
      <c r="D332"/>
      <c r="E332"/>
      <c r="F332"/>
      <c r="G332" s="253"/>
      <c r="H332" s="253"/>
      <c r="I332" s="253"/>
      <c r="J332" s="253"/>
      <c r="K332" s="254"/>
      <c r="L332" s="253"/>
      <c r="M332" s="253"/>
      <c r="N332" s="253"/>
    </row>
    <row r="333" spans="2:14" s="41" customFormat="1" x14ac:dyDescent="0.25">
      <c r="B333"/>
      <c r="C333"/>
      <c r="D333"/>
      <c r="E333"/>
      <c r="F333"/>
      <c r="G333" s="253"/>
      <c r="H333" s="253"/>
      <c r="I333" s="253"/>
      <c r="J333" s="253"/>
      <c r="K333" s="254"/>
      <c r="L333" s="253"/>
      <c r="M333" s="253"/>
      <c r="N333" s="253"/>
    </row>
    <row r="334" spans="2:14" s="41" customFormat="1" x14ac:dyDescent="0.25">
      <c r="B334"/>
      <c r="C334"/>
      <c r="D334"/>
      <c r="E334"/>
      <c r="F334"/>
      <c r="G334" s="253"/>
      <c r="H334" s="253"/>
      <c r="I334" s="253"/>
      <c r="J334" s="253"/>
      <c r="K334" s="254"/>
      <c r="L334" s="253"/>
      <c r="M334" s="253"/>
      <c r="N334" s="253"/>
    </row>
    <row r="335" spans="2:14" s="41" customFormat="1" x14ac:dyDescent="0.25">
      <c r="B335"/>
      <c r="C335"/>
      <c r="D335"/>
      <c r="E335"/>
      <c r="F335"/>
      <c r="G335" s="253"/>
      <c r="H335" s="253"/>
      <c r="I335" s="253"/>
      <c r="J335" s="253"/>
      <c r="K335" s="254"/>
      <c r="L335" s="253"/>
      <c r="M335" s="253"/>
      <c r="N335" s="253"/>
    </row>
    <row r="336" spans="2:14" s="41" customFormat="1" x14ac:dyDescent="0.25">
      <c r="B336"/>
      <c r="C336"/>
      <c r="D336"/>
      <c r="E336"/>
      <c r="F336"/>
      <c r="G336" s="253"/>
      <c r="H336" s="253"/>
      <c r="I336" s="253"/>
      <c r="J336" s="253"/>
      <c r="K336" s="254"/>
      <c r="L336" s="253"/>
      <c r="M336" s="253"/>
      <c r="N336" s="253"/>
    </row>
    <row r="337" spans="2:14" s="41" customFormat="1" x14ac:dyDescent="0.25">
      <c r="B337"/>
      <c r="C337"/>
      <c r="D337"/>
      <c r="E337"/>
      <c r="F337"/>
      <c r="G337" s="253"/>
      <c r="H337" s="253"/>
      <c r="I337" s="253"/>
      <c r="J337" s="253"/>
      <c r="K337" s="254"/>
      <c r="L337" s="253"/>
      <c r="M337" s="253"/>
      <c r="N337" s="253"/>
    </row>
    <row r="338" spans="2:14" s="41" customFormat="1" x14ac:dyDescent="0.25">
      <c r="B338"/>
      <c r="C338"/>
      <c r="D338"/>
      <c r="E338"/>
      <c r="F338"/>
      <c r="G338" s="253"/>
      <c r="H338" s="253"/>
      <c r="I338" s="253"/>
      <c r="J338" s="253"/>
      <c r="K338" s="254"/>
      <c r="L338" s="253"/>
      <c r="M338" s="253"/>
      <c r="N338" s="253"/>
    </row>
    <row r="339" spans="2:14" s="41" customFormat="1" x14ac:dyDescent="0.25">
      <c r="B339"/>
      <c r="C339"/>
      <c r="D339"/>
      <c r="E339"/>
      <c r="F339"/>
      <c r="G339" s="253"/>
      <c r="H339" s="253"/>
      <c r="I339" s="253"/>
      <c r="J339" s="253"/>
      <c r="K339" s="254"/>
      <c r="L339" s="253"/>
      <c r="M339" s="253"/>
      <c r="N339" s="253"/>
    </row>
    <row r="340" spans="2:14" s="41" customFormat="1" x14ac:dyDescent="0.25">
      <c r="B340"/>
      <c r="C340"/>
      <c r="D340"/>
      <c r="E340"/>
      <c r="F340"/>
      <c r="G340" s="253"/>
      <c r="H340" s="253"/>
      <c r="I340" s="253"/>
      <c r="J340" s="253"/>
      <c r="K340" s="254"/>
      <c r="L340" s="253"/>
      <c r="M340" s="253"/>
      <c r="N340" s="253"/>
    </row>
    <row r="341" spans="2:14" s="41" customFormat="1" x14ac:dyDescent="0.25">
      <c r="B341"/>
      <c r="C341"/>
      <c r="D341"/>
      <c r="E341"/>
      <c r="F341"/>
      <c r="G341" s="253"/>
      <c r="H341" s="253"/>
      <c r="I341" s="253"/>
      <c r="J341" s="253"/>
      <c r="K341" s="254"/>
      <c r="L341" s="253"/>
      <c r="M341" s="253"/>
      <c r="N341" s="253"/>
    </row>
    <row r="342" spans="2:14" s="41" customFormat="1" x14ac:dyDescent="0.25">
      <c r="B342"/>
      <c r="C342"/>
      <c r="D342"/>
      <c r="E342"/>
      <c r="F342"/>
      <c r="G342" s="253"/>
      <c r="H342" s="253"/>
      <c r="I342" s="253"/>
      <c r="J342" s="253"/>
      <c r="K342" s="254"/>
      <c r="L342" s="253"/>
      <c r="M342" s="253"/>
      <c r="N342" s="253"/>
    </row>
    <row r="343" spans="2:14" s="41" customFormat="1" x14ac:dyDescent="0.25">
      <c r="B343"/>
      <c r="C343"/>
      <c r="D343"/>
      <c r="E343"/>
      <c r="F343"/>
      <c r="G343" s="253"/>
      <c r="H343" s="253"/>
      <c r="I343" s="253"/>
      <c r="J343" s="253"/>
      <c r="K343" s="254"/>
      <c r="L343" s="253"/>
      <c r="M343" s="253"/>
      <c r="N343" s="253"/>
    </row>
    <row r="344" spans="2:14" s="41" customFormat="1" x14ac:dyDescent="0.25">
      <c r="B344"/>
      <c r="C344"/>
      <c r="D344"/>
      <c r="E344"/>
      <c r="F344"/>
      <c r="G344" s="253"/>
      <c r="H344" s="253"/>
      <c r="I344" s="253"/>
      <c r="J344" s="253"/>
      <c r="K344" s="254"/>
      <c r="L344" s="253"/>
      <c r="M344" s="253"/>
      <c r="N344" s="253"/>
    </row>
    <row r="345" spans="2:14" s="41" customFormat="1" x14ac:dyDescent="0.25">
      <c r="B345"/>
      <c r="C345"/>
      <c r="D345"/>
      <c r="E345"/>
      <c r="F345"/>
      <c r="G345" s="253"/>
      <c r="H345" s="253"/>
      <c r="I345" s="253"/>
      <c r="J345" s="253"/>
      <c r="K345" s="254"/>
      <c r="L345" s="253"/>
      <c r="M345" s="253"/>
      <c r="N345" s="253"/>
    </row>
    <row r="346" spans="2:14" s="41" customFormat="1" x14ac:dyDescent="0.25">
      <c r="B346"/>
      <c r="C346"/>
      <c r="D346"/>
      <c r="E346"/>
      <c r="F346"/>
      <c r="G346" s="253"/>
      <c r="H346" s="253"/>
      <c r="I346" s="253"/>
      <c r="J346" s="253"/>
      <c r="K346" s="254"/>
      <c r="L346" s="253"/>
      <c r="M346" s="253"/>
      <c r="N346" s="253"/>
    </row>
    <row r="347" spans="2:14" s="41" customFormat="1" x14ac:dyDescent="0.25">
      <c r="B347"/>
      <c r="C347"/>
      <c r="D347"/>
      <c r="E347"/>
      <c r="F347"/>
      <c r="G347" s="253"/>
      <c r="H347" s="253"/>
      <c r="I347" s="253"/>
      <c r="J347" s="253"/>
      <c r="K347" s="254"/>
      <c r="L347" s="253"/>
      <c r="M347" s="253"/>
      <c r="N347" s="253"/>
    </row>
    <row r="348" spans="2:14" s="41" customFormat="1" x14ac:dyDescent="0.25">
      <c r="B348"/>
      <c r="C348"/>
      <c r="D348"/>
      <c r="E348"/>
      <c r="F348"/>
      <c r="G348" s="253"/>
      <c r="H348" s="253"/>
      <c r="I348" s="253"/>
      <c r="J348" s="253"/>
      <c r="K348" s="254"/>
      <c r="L348" s="253"/>
      <c r="M348" s="253"/>
      <c r="N348" s="253"/>
    </row>
    <row r="349" spans="2:14" s="41" customFormat="1" x14ac:dyDescent="0.25">
      <c r="B349"/>
      <c r="C349"/>
      <c r="D349"/>
      <c r="E349"/>
      <c r="F349"/>
      <c r="G349" s="253"/>
      <c r="H349" s="253"/>
      <c r="I349" s="253"/>
      <c r="J349" s="253"/>
      <c r="K349" s="254"/>
      <c r="L349" s="253"/>
      <c r="M349" s="253"/>
      <c r="N349" s="253"/>
    </row>
    <row r="350" spans="2:14" s="41" customFormat="1" x14ac:dyDescent="0.25">
      <c r="B350"/>
      <c r="C350"/>
      <c r="D350"/>
      <c r="E350"/>
      <c r="F350"/>
      <c r="G350" s="253"/>
      <c r="H350" s="253"/>
      <c r="I350" s="253"/>
      <c r="J350" s="253"/>
      <c r="K350" s="254"/>
      <c r="L350" s="253"/>
      <c r="M350" s="253"/>
      <c r="N350" s="253"/>
    </row>
    <row r="351" spans="2:14" s="41" customFormat="1" x14ac:dyDescent="0.25">
      <c r="B351"/>
      <c r="C351"/>
      <c r="D351"/>
      <c r="E351"/>
      <c r="F351"/>
      <c r="G351" s="253"/>
      <c r="H351" s="253"/>
      <c r="I351" s="253"/>
      <c r="J351" s="253"/>
      <c r="K351" s="254"/>
      <c r="L351" s="253"/>
      <c r="M351" s="253"/>
      <c r="N351" s="253"/>
    </row>
    <row r="352" spans="2:14" s="41" customFormat="1" x14ac:dyDescent="0.25">
      <c r="B352"/>
      <c r="C352"/>
      <c r="D352"/>
      <c r="E352"/>
      <c r="F352"/>
      <c r="G352" s="253"/>
      <c r="H352" s="253"/>
      <c r="I352" s="253"/>
      <c r="J352" s="253"/>
      <c r="K352" s="254"/>
      <c r="L352" s="253"/>
      <c r="M352" s="253"/>
      <c r="N352" s="253"/>
    </row>
    <row r="353" spans="2:14" s="41" customFormat="1" x14ac:dyDescent="0.25">
      <c r="B353"/>
      <c r="C353"/>
      <c r="D353"/>
      <c r="E353"/>
      <c r="F353"/>
      <c r="G353" s="253"/>
      <c r="H353" s="253"/>
      <c r="I353" s="253"/>
      <c r="J353" s="253"/>
      <c r="K353" s="254"/>
      <c r="L353" s="253"/>
      <c r="M353" s="253"/>
      <c r="N353" s="253"/>
    </row>
    <row r="354" spans="2:14" s="41" customFormat="1" x14ac:dyDescent="0.25">
      <c r="B354"/>
      <c r="C354"/>
      <c r="D354"/>
      <c r="E354"/>
      <c r="F354"/>
      <c r="G354" s="253"/>
      <c r="H354" s="253"/>
      <c r="I354" s="253"/>
      <c r="J354" s="253"/>
      <c r="K354" s="254"/>
      <c r="L354" s="253"/>
      <c r="M354" s="253"/>
      <c r="N354" s="253"/>
    </row>
    <row r="355" spans="2:14" s="41" customFormat="1" x14ac:dyDescent="0.25">
      <c r="B355"/>
      <c r="C355"/>
      <c r="D355"/>
      <c r="E355"/>
      <c r="F355"/>
      <c r="G355" s="253"/>
      <c r="H355" s="253"/>
      <c r="I355" s="253"/>
      <c r="J355" s="253"/>
      <c r="K355" s="254"/>
      <c r="L355" s="253"/>
      <c r="M355" s="253"/>
      <c r="N355" s="253"/>
    </row>
    <row r="356" spans="2:14" s="41" customFormat="1" x14ac:dyDescent="0.25">
      <c r="B356"/>
      <c r="C356"/>
      <c r="D356"/>
      <c r="E356"/>
      <c r="F356"/>
      <c r="G356" s="253"/>
      <c r="H356" s="253"/>
      <c r="I356" s="253"/>
      <c r="J356" s="253"/>
      <c r="K356" s="254"/>
      <c r="L356" s="253"/>
      <c r="M356" s="253"/>
      <c r="N356" s="253"/>
    </row>
    <row r="357" spans="2:14" s="41" customFormat="1" x14ac:dyDescent="0.25">
      <c r="B357"/>
      <c r="C357"/>
      <c r="D357"/>
      <c r="E357"/>
      <c r="F357"/>
      <c r="G357" s="253"/>
      <c r="H357" s="253"/>
      <c r="I357" s="253"/>
      <c r="J357" s="253"/>
      <c r="K357" s="254"/>
      <c r="L357" s="253"/>
      <c r="M357" s="253"/>
      <c r="N357" s="253"/>
    </row>
    <row r="358" spans="2:14" s="41" customFormat="1" x14ac:dyDescent="0.25">
      <c r="B358"/>
      <c r="C358"/>
      <c r="D358"/>
      <c r="E358"/>
      <c r="F358"/>
      <c r="G358" s="253"/>
      <c r="H358" s="253"/>
      <c r="I358" s="253"/>
      <c r="J358" s="253"/>
      <c r="K358" s="254"/>
      <c r="L358" s="253"/>
      <c r="M358" s="253"/>
      <c r="N358" s="253"/>
    </row>
    <row r="359" spans="2:14" s="41" customFormat="1" x14ac:dyDescent="0.25">
      <c r="B359"/>
      <c r="C359"/>
      <c r="D359"/>
      <c r="E359"/>
      <c r="F359"/>
      <c r="G359" s="253"/>
      <c r="H359" s="253"/>
      <c r="I359" s="253"/>
      <c r="J359" s="253"/>
      <c r="K359" s="254"/>
      <c r="L359" s="253"/>
      <c r="M359" s="253"/>
      <c r="N359" s="253"/>
    </row>
    <row r="360" spans="2:14" s="41" customFormat="1" x14ac:dyDescent="0.25">
      <c r="B360"/>
      <c r="C360"/>
      <c r="D360"/>
      <c r="E360"/>
      <c r="F360"/>
      <c r="G360" s="253"/>
      <c r="H360" s="253"/>
      <c r="I360" s="253"/>
      <c r="J360" s="253"/>
      <c r="K360" s="254"/>
      <c r="L360" s="253"/>
      <c r="M360" s="253"/>
      <c r="N360" s="253"/>
    </row>
    <row r="361" spans="2:14" s="41" customFormat="1" x14ac:dyDescent="0.25">
      <c r="B361"/>
      <c r="C361"/>
      <c r="D361"/>
      <c r="E361"/>
      <c r="F361"/>
      <c r="G361" s="253"/>
      <c r="H361" s="253"/>
      <c r="I361" s="253"/>
      <c r="J361" s="253"/>
      <c r="K361" s="254"/>
      <c r="L361" s="253"/>
      <c r="M361" s="253"/>
      <c r="N361" s="253"/>
    </row>
    <row r="362" spans="2:14" s="41" customFormat="1" x14ac:dyDescent="0.25">
      <c r="B362"/>
      <c r="C362"/>
      <c r="D362"/>
      <c r="E362"/>
      <c r="F362"/>
      <c r="G362" s="253"/>
      <c r="H362" s="253"/>
      <c r="I362" s="253"/>
      <c r="J362" s="253"/>
      <c r="K362" s="254"/>
      <c r="L362" s="253"/>
      <c r="M362" s="253"/>
      <c r="N362" s="253"/>
    </row>
    <row r="363" spans="2:14" s="41" customFormat="1" x14ac:dyDescent="0.25">
      <c r="B363"/>
      <c r="C363"/>
      <c r="D363"/>
      <c r="E363"/>
      <c r="F363"/>
      <c r="G363" s="253"/>
      <c r="H363" s="253"/>
      <c r="I363" s="253"/>
      <c r="J363" s="253"/>
      <c r="K363" s="254"/>
      <c r="L363" s="253"/>
      <c r="M363" s="253"/>
      <c r="N363" s="253"/>
    </row>
    <row r="364" spans="2:14" s="41" customFormat="1" x14ac:dyDescent="0.25">
      <c r="B364"/>
      <c r="C364"/>
      <c r="D364"/>
      <c r="E364"/>
      <c r="F364"/>
      <c r="G364" s="253"/>
      <c r="H364" s="253"/>
      <c r="I364" s="253"/>
      <c r="J364" s="253"/>
      <c r="K364" s="254"/>
      <c r="L364" s="253"/>
      <c r="M364" s="253"/>
      <c r="N364" s="253"/>
    </row>
    <row r="365" spans="2:14" s="41" customFormat="1" x14ac:dyDescent="0.25">
      <c r="B365"/>
      <c r="C365"/>
      <c r="D365"/>
      <c r="E365"/>
      <c r="F365"/>
      <c r="G365" s="253"/>
      <c r="H365" s="253"/>
      <c r="I365" s="253"/>
      <c r="J365" s="253"/>
      <c r="K365" s="254"/>
      <c r="L365" s="253"/>
      <c r="M365" s="253"/>
      <c r="N365" s="253"/>
    </row>
    <row r="366" spans="2:14" s="41" customFormat="1" x14ac:dyDescent="0.25">
      <c r="B366"/>
      <c r="C366"/>
      <c r="D366"/>
      <c r="E366"/>
      <c r="F366"/>
      <c r="G366" s="253"/>
      <c r="H366" s="253"/>
      <c r="I366" s="253"/>
      <c r="J366" s="253"/>
      <c r="K366" s="254"/>
      <c r="L366" s="253"/>
      <c r="M366" s="253"/>
      <c r="N366" s="253"/>
    </row>
    <row r="367" spans="2:14" s="41" customFormat="1" x14ac:dyDescent="0.25">
      <c r="B367"/>
      <c r="C367"/>
      <c r="D367"/>
      <c r="E367"/>
      <c r="F367"/>
      <c r="G367" s="253"/>
      <c r="H367" s="253"/>
      <c r="I367" s="253"/>
      <c r="J367" s="253"/>
      <c r="K367" s="254"/>
      <c r="L367" s="253"/>
      <c r="M367" s="253"/>
      <c r="N367" s="253"/>
    </row>
    <row r="368" spans="2:14" s="41" customFormat="1" x14ac:dyDescent="0.25">
      <c r="B368"/>
      <c r="C368"/>
      <c r="D368"/>
      <c r="E368"/>
      <c r="F368"/>
      <c r="G368" s="253"/>
      <c r="H368" s="253"/>
      <c r="I368" s="253"/>
      <c r="J368" s="253"/>
      <c r="K368" s="254"/>
      <c r="L368" s="253"/>
      <c r="M368" s="253"/>
      <c r="N368" s="253"/>
    </row>
    <row r="369" spans="2:14" s="41" customFormat="1" x14ac:dyDescent="0.25">
      <c r="B369"/>
      <c r="C369"/>
      <c r="D369"/>
      <c r="E369"/>
      <c r="F369"/>
      <c r="G369" s="253"/>
      <c r="H369" s="253"/>
      <c r="I369" s="253"/>
      <c r="J369" s="253"/>
      <c r="K369" s="254"/>
      <c r="L369" s="253"/>
      <c r="M369" s="253"/>
      <c r="N369" s="253"/>
    </row>
    <row r="370" spans="2:14" s="41" customFormat="1" x14ac:dyDescent="0.25">
      <c r="B370"/>
      <c r="C370"/>
      <c r="D370"/>
      <c r="E370"/>
      <c r="F370"/>
      <c r="G370" s="253"/>
      <c r="H370" s="253"/>
      <c r="I370" s="253"/>
      <c r="J370" s="253"/>
      <c r="K370" s="254"/>
      <c r="L370" s="253"/>
      <c r="M370" s="253"/>
      <c r="N370" s="253"/>
    </row>
    <row r="371" spans="2:14" s="41" customFormat="1" x14ac:dyDescent="0.25">
      <c r="B371"/>
      <c r="C371"/>
      <c r="D371"/>
      <c r="E371"/>
      <c r="F371"/>
      <c r="G371" s="253"/>
      <c r="H371" s="253"/>
      <c r="I371" s="253"/>
      <c r="J371" s="253"/>
      <c r="K371" s="254"/>
      <c r="L371" s="253"/>
      <c r="M371" s="253"/>
      <c r="N371" s="253"/>
    </row>
    <row r="372" spans="2:14" s="41" customFormat="1" x14ac:dyDescent="0.25">
      <c r="B372"/>
      <c r="C372"/>
      <c r="D372"/>
      <c r="E372"/>
      <c r="F372"/>
      <c r="G372" s="253"/>
      <c r="H372" s="253"/>
      <c r="I372" s="253"/>
      <c r="J372" s="253"/>
      <c r="K372" s="254"/>
      <c r="L372" s="253"/>
      <c r="M372" s="253"/>
      <c r="N372" s="253"/>
    </row>
    <row r="373" spans="2:14" s="41" customFormat="1" x14ac:dyDescent="0.25">
      <c r="B373"/>
      <c r="C373"/>
      <c r="D373"/>
      <c r="E373"/>
      <c r="F373"/>
      <c r="G373" s="253"/>
      <c r="H373" s="253"/>
      <c r="I373" s="253"/>
      <c r="J373" s="253"/>
      <c r="K373" s="254"/>
      <c r="L373" s="253"/>
      <c r="M373" s="253"/>
      <c r="N373" s="253"/>
    </row>
    <row r="374" spans="2:14" s="41" customFormat="1" x14ac:dyDescent="0.25">
      <c r="B374"/>
      <c r="C374"/>
      <c r="D374"/>
      <c r="E374"/>
      <c r="F374"/>
      <c r="G374" s="253"/>
      <c r="H374" s="253"/>
      <c r="I374" s="253"/>
      <c r="J374" s="253"/>
      <c r="K374" s="254"/>
      <c r="L374" s="253"/>
      <c r="M374" s="253"/>
      <c r="N374" s="253"/>
    </row>
    <row r="375" spans="2:14" s="41" customFormat="1" x14ac:dyDescent="0.25">
      <c r="B375"/>
      <c r="C375"/>
      <c r="D375"/>
      <c r="E375"/>
      <c r="F375"/>
      <c r="G375" s="253"/>
      <c r="H375" s="253"/>
      <c r="I375" s="253"/>
      <c r="J375" s="253"/>
      <c r="K375" s="254"/>
      <c r="L375" s="253"/>
      <c r="M375" s="253"/>
      <c r="N375" s="253"/>
    </row>
    <row r="376" spans="2:14" s="41" customFormat="1" x14ac:dyDescent="0.25">
      <c r="B376"/>
      <c r="C376"/>
      <c r="D376"/>
      <c r="E376"/>
      <c r="F376"/>
      <c r="G376" s="253"/>
      <c r="H376" s="253"/>
      <c r="I376" s="253"/>
      <c r="J376" s="253"/>
      <c r="K376" s="254"/>
      <c r="L376" s="253"/>
      <c r="M376" s="253"/>
      <c r="N376" s="253"/>
    </row>
    <row r="377" spans="2:14" s="41" customFormat="1" x14ac:dyDescent="0.25">
      <c r="B377"/>
      <c r="C377"/>
      <c r="D377"/>
      <c r="E377"/>
      <c r="F377"/>
      <c r="G377" s="253"/>
      <c r="H377" s="253"/>
      <c r="I377" s="253"/>
      <c r="J377" s="253"/>
      <c r="K377" s="254"/>
      <c r="L377" s="253"/>
      <c r="M377" s="253"/>
      <c r="N377" s="253"/>
    </row>
    <row r="378" spans="2:14" s="41" customFormat="1" x14ac:dyDescent="0.25">
      <c r="B378"/>
      <c r="C378"/>
      <c r="D378"/>
      <c r="E378"/>
      <c r="F378"/>
      <c r="G378" s="253"/>
      <c r="H378" s="253"/>
      <c r="I378" s="253"/>
      <c r="J378" s="253"/>
      <c r="K378" s="254"/>
      <c r="L378" s="253"/>
      <c r="M378" s="253"/>
      <c r="N378" s="253"/>
    </row>
  </sheetData>
  <mergeCells count="5">
    <mergeCell ref="G2:P2"/>
    <mergeCell ref="G3:P3"/>
    <mergeCell ref="G4:P4"/>
    <mergeCell ref="J5:K5"/>
    <mergeCell ref="H6:N6"/>
  </mergeCells>
  <dataValidations count="1">
    <dataValidation type="list" allowBlank="1" showInputMessage="1" showErrorMessage="1" sqref="N8:N100 JJ8:JJ100 TF8:TF100 ADB8:ADB100 AMX8:AMX100 AWT8:AWT100 BGP8:BGP100 BQL8:BQL100 CAH8:CAH100 CKD8:CKD100 CTZ8:CTZ100 DDV8:DDV100 DNR8:DNR100 DXN8:DXN100 EHJ8:EHJ100 ERF8:ERF100 FBB8:FBB100 FKX8:FKX100 FUT8:FUT100 GEP8:GEP100 GOL8:GOL100 GYH8:GYH100 HID8:HID100 HRZ8:HRZ100 IBV8:IBV100 ILR8:ILR100 IVN8:IVN100 JFJ8:JFJ100 JPF8:JPF100 JZB8:JZB100 KIX8:KIX100 KST8:KST100 LCP8:LCP100 LML8:LML100 LWH8:LWH100 MGD8:MGD100 MPZ8:MPZ100 MZV8:MZV100 NJR8:NJR100 NTN8:NTN100 ODJ8:ODJ100 ONF8:ONF100 OXB8:OXB100 PGX8:PGX100 PQT8:PQT100 QAP8:QAP100 QKL8:QKL100 QUH8:QUH100 RED8:RED100 RNZ8:RNZ100 RXV8:RXV100 SHR8:SHR100 SRN8:SRN100 TBJ8:TBJ100 TLF8:TLF100 TVB8:TVB100 UEX8:UEX100 UOT8:UOT100 UYP8:UYP100 VIL8:VIL100 VSH8:VSH100 WCD8:WCD100 WLZ8:WLZ100 WVV8:WVV100 N65544:N65636 JJ65544:JJ65636 TF65544:TF65636 ADB65544:ADB65636 AMX65544:AMX65636 AWT65544:AWT65636 BGP65544:BGP65636 BQL65544:BQL65636 CAH65544:CAH65636 CKD65544:CKD65636 CTZ65544:CTZ65636 DDV65544:DDV65636 DNR65544:DNR65636 DXN65544:DXN65636 EHJ65544:EHJ65636 ERF65544:ERF65636 FBB65544:FBB65636 FKX65544:FKX65636 FUT65544:FUT65636 GEP65544:GEP65636 GOL65544:GOL65636 GYH65544:GYH65636 HID65544:HID65636 HRZ65544:HRZ65636 IBV65544:IBV65636 ILR65544:ILR65636 IVN65544:IVN65636 JFJ65544:JFJ65636 JPF65544:JPF65636 JZB65544:JZB65636 KIX65544:KIX65636 KST65544:KST65636 LCP65544:LCP65636 LML65544:LML65636 LWH65544:LWH65636 MGD65544:MGD65636 MPZ65544:MPZ65636 MZV65544:MZV65636 NJR65544:NJR65636 NTN65544:NTN65636 ODJ65544:ODJ65636 ONF65544:ONF65636 OXB65544:OXB65636 PGX65544:PGX65636 PQT65544:PQT65636 QAP65544:QAP65636 QKL65544:QKL65636 QUH65544:QUH65636 RED65544:RED65636 RNZ65544:RNZ65636 RXV65544:RXV65636 SHR65544:SHR65636 SRN65544:SRN65636 TBJ65544:TBJ65636 TLF65544:TLF65636 TVB65544:TVB65636 UEX65544:UEX65636 UOT65544:UOT65636 UYP65544:UYP65636 VIL65544:VIL65636 VSH65544:VSH65636 WCD65544:WCD65636 WLZ65544:WLZ65636 WVV65544:WVV65636 N131080:N131172 JJ131080:JJ131172 TF131080:TF131172 ADB131080:ADB131172 AMX131080:AMX131172 AWT131080:AWT131172 BGP131080:BGP131172 BQL131080:BQL131172 CAH131080:CAH131172 CKD131080:CKD131172 CTZ131080:CTZ131172 DDV131080:DDV131172 DNR131080:DNR131172 DXN131080:DXN131172 EHJ131080:EHJ131172 ERF131080:ERF131172 FBB131080:FBB131172 FKX131080:FKX131172 FUT131080:FUT131172 GEP131080:GEP131172 GOL131080:GOL131172 GYH131080:GYH131172 HID131080:HID131172 HRZ131080:HRZ131172 IBV131080:IBV131172 ILR131080:ILR131172 IVN131080:IVN131172 JFJ131080:JFJ131172 JPF131080:JPF131172 JZB131080:JZB131172 KIX131080:KIX131172 KST131080:KST131172 LCP131080:LCP131172 LML131080:LML131172 LWH131080:LWH131172 MGD131080:MGD131172 MPZ131080:MPZ131172 MZV131080:MZV131172 NJR131080:NJR131172 NTN131080:NTN131172 ODJ131080:ODJ131172 ONF131080:ONF131172 OXB131080:OXB131172 PGX131080:PGX131172 PQT131080:PQT131172 QAP131080:QAP131172 QKL131080:QKL131172 QUH131080:QUH131172 RED131080:RED131172 RNZ131080:RNZ131172 RXV131080:RXV131172 SHR131080:SHR131172 SRN131080:SRN131172 TBJ131080:TBJ131172 TLF131080:TLF131172 TVB131080:TVB131172 UEX131080:UEX131172 UOT131080:UOT131172 UYP131080:UYP131172 VIL131080:VIL131172 VSH131080:VSH131172 WCD131080:WCD131172 WLZ131080:WLZ131172 WVV131080:WVV131172 N196616:N196708 JJ196616:JJ196708 TF196616:TF196708 ADB196616:ADB196708 AMX196616:AMX196708 AWT196616:AWT196708 BGP196616:BGP196708 BQL196616:BQL196708 CAH196616:CAH196708 CKD196616:CKD196708 CTZ196616:CTZ196708 DDV196616:DDV196708 DNR196616:DNR196708 DXN196616:DXN196708 EHJ196616:EHJ196708 ERF196616:ERF196708 FBB196616:FBB196708 FKX196616:FKX196708 FUT196616:FUT196708 GEP196616:GEP196708 GOL196616:GOL196708 GYH196616:GYH196708 HID196616:HID196708 HRZ196616:HRZ196708 IBV196616:IBV196708 ILR196616:ILR196708 IVN196616:IVN196708 JFJ196616:JFJ196708 JPF196616:JPF196708 JZB196616:JZB196708 KIX196616:KIX196708 KST196616:KST196708 LCP196616:LCP196708 LML196616:LML196708 LWH196616:LWH196708 MGD196616:MGD196708 MPZ196616:MPZ196708 MZV196616:MZV196708 NJR196616:NJR196708 NTN196616:NTN196708 ODJ196616:ODJ196708 ONF196616:ONF196708 OXB196616:OXB196708 PGX196616:PGX196708 PQT196616:PQT196708 QAP196616:QAP196708 QKL196616:QKL196708 QUH196616:QUH196708 RED196616:RED196708 RNZ196616:RNZ196708 RXV196616:RXV196708 SHR196616:SHR196708 SRN196616:SRN196708 TBJ196616:TBJ196708 TLF196616:TLF196708 TVB196616:TVB196708 UEX196616:UEX196708 UOT196616:UOT196708 UYP196616:UYP196708 VIL196616:VIL196708 VSH196616:VSH196708 WCD196616:WCD196708 WLZ196616:WLZ196708 WVV196616:WVV196708 N262152:N262244 JJ262152:JJ262244 TF262152:TF262244 ADB262152:ADB262244 AMX262152:AMX262244 AWT262152:AWT262244 BGP262152:BGP262244 BQL262152:BQL262244 CAH262152:CAH262244 CKD262152:CKD262244 CTZ262152:CTZ262244 DDV262152:DDV262244 DNR262152:DNR262244 DXN262152:DXN262244 EHJ262152:EHJ262244 ERF262152:ERF262244 FBB262152:FBB262244 FKX262152:FKX262244 FUT262152:FUT262244 GEP262152:GEP262244 GOL262152:GOL262244 GYH262152:GYH262244 HID262152:HID262244 HRZ262152:HRZ262244 IBV262152:IBV262244 ILR262152:ILR262244 IVN262152:IVN262244 JFJ262152:JFJ262244 JPF262152:JPF262244 JZB262152:JZB262244 KIX262152:KIX262244 KST262152:KST262244 LCP262152:LCP262244 LML262152:LML262244 LWH262152:LWH262244 MGD262152:MGD262244 MPZ262152:MPZ262244 MZV262152:MZV262244 NJR262152:NJR262244 NTN262152:NTN262244 ODJ262152:ODJ262244 ONF262152:ONF262244 OXB262152:OXB262244 PGX262152:PGX262244 PQT262152:PQT262244 QAP262152:QAP262244 QKL262152:QKL262244 QUH262152:QUH262244 RED262152:RED262244 RNZ262152:RNZ262244 RXV262152:RXV262244 SHR262152:SHR262244 SRN262152:SRN262244 TBJ262152:TBJ262244 TLF262152:TLF262244 TVB262152:TVB262244 UEX262152:UEX262244 UOT262152:UOT262244 UYP262152:UYP262244 VIL262152:VIL262244 VSH262152:VSH262244 WCD262152:WCD262244 WLZ262152:WLZ262244 WVV262152:WVV262244 N327688:N327780 JJ327688:JJ327780 TF327688:TF327780 ADB327688:ADB327780 AMX327688:AMX327780 AWT327688:AWT327780 BGP327688:BGP327780 BQL327688:BQL327780 CAH327688:CAH327780 CKD327688:CKD327780 CTZ327688:CTZ327780 DDV327688:DDV327780 DNR327688:DNR327780 DXN327688:DXN327780 EHJ327688:EHJ327780 ERF327688:ERF327780 FBB327688:FBB327780 FKX327688:FKX327780 FUT327688:FUT327780 GEP327688:GEP327780 GOL327688:GOL327780 GYH327688:GYH327780 HID327688:HID327780 HRZ327688:HRZ327780 IBV327688:IBV327780 ILR327688:ILR327780 IVN327688:IVN327780 JFJ327688:JFJ327780 JPF327688:JPF327780 JZB327688:JZB327780 KIX327688:KIX327780 KST327688:KST327780 LCP327688:LCP327780 LML327688:LML327780 LWH327688:LWH327780 MGD327688:MGD327780 MPZ327688:MPZ327780 MZV327688:MZV327780 NJR327688:NJR327780 NTN327688:NTN327780 ODJ327688:ODJ327780 ONF327688:ONF327780 OXB327688:OXB327780 PGX327688:PGX327780 PQT327688:PQT327780 QAP327688:QAP327780 QKL327688:QKL327780 QUH327688:QUH327780 RED327688:RED327780 RNZ327688:RNZ327780 RXV327688:RXV327780 SHR327688:SHR327780 SRN327688:SRN327780 TBJ327688:TBJ327780 TLF327688:TLF327780 TVB327688:TVB327780 UEX327688:UEX327780 UOT327688:UOT327780 UYP327688:UYP327780 VIL327688:VIL327780 VSH327688:VSH327780 WCD327688:WCD327780 WLZ327688:WLZ327780 WVV327688:WVV327780 N393224:N393316 JJ393224:JJ393316 TF393224:TF393316 ADB393224:ADB393316 AMX393224:AMX393316 AWT393224:AWT393316 BGP393224:BGP393316 BQL393224:BQL393316 CAH393224:CAH393316 CKD393224:CKD393316 CTZ393224:CTZ393316 DDV393224:DDV393316 DNR393224:DNR393316 DXN393224:DXN393316 EHJ393224:EHJ393316 ERF393224:ERF393316 FBB393224:FBB393316 FKX393224:FKX393316 FUT393224:FUT393316 GEP393224:GEP393316 GOL393224:GOL393316 GYH393224:GYH393316 HID393224:HID393316 HRZ393224:HRZ393316 IBV393224:IBV393316 ILR393224:ILR393316 IVN393224:IVN393316 JFJ393224:JFJ393316 JPF393224:JPF393316 JZB393224:JZB393316 KIX393224:KIX393316 KST393224:KST393316 LCP393224:LCP393316 LML393224:LML393316 LWH393224:LWH393316 MGD393224:MGD393316 MPZ393224:MPZ393316 MZV393224:MZV393316 NJR393224:NJR393316 NTN393224:NTN393316 ODJ393224:ODJ393316 ONF393224:ONF393316 OXB393224:OXB393316 PGX393224:PGX393316 PQT393224:PQT393316 QAP393224:QAP393316 QKL393224:QKL393316 QUH393224:QUH393316 RED393224:RED393316 RNZ393224:RNZ393316 RXV393224:RXV393316 SHR393224:SHR393316 SRN393224:SRN393316 TBJ393224:TBJ393316 TLF393224:TLF393316 TVB393224:TVB393316 UEX393224:UEX393316 UOT393224:UOT393316 UYP393224:UYP393316 VIL393224:VIL393316 VSH393224:VSH393316 WCD393224:WCD393316 WLZ393224:WLZ393316 WVV393224:WVV393316 N458760:N458852 JJ458760:JJ458852 TF458760:TF458852 ADB458760:ADB458852 AMX458760:AMX458852 AWT458760:AWT458852 BGP458760:BGP458852 BQL458760:BQL458852 CAH458760:CAH458852 CKD458760:CKD458852 CTZ458760:CTZ458852 DDV458760:DDV458852 DNR458760:DNR458852 DXN458760:DXN458852 EHJ458760:EHJ458852 ERF458760:ERF458852 FBB458760:FBB458852 FKX458760:FKX458852 FUT458760:FUT458852 GEP458760:GEP458852 GOL458760:GOL458852 GYH458760:GYH458852 HID458760:HID458852 HRZ458760:HRZ458852 IBV458760:IBV458852 ILR458760:ILR458852 IVN458760:IVN458852 JFJ458760:JFJ458852 JPF458760:JPF458852 JZB458760:JZB458852 KIX458760:KIX458852 KST458760:KST458852 LCP458760:LCP458852 LML458760:LML458852 LWH458760:LWH458852 MGD458760:MGD458852 MPZ458760:MPZ458852 MZV458760:MZV458852 NJR458760:NJR458852 NTN458760:NTN458852 ODJ458760:ODJ458852 ONF458760:ONF458852 OXB458760:OXB458852 PGX458760:PGX458852 PQT458760:PQT458852 QAP458760:QAP458852 QKL458760:QKL458852 QUH458760:QUH458852 RED458760:RED458852 RNZ458760:RNZ458852 RXV458760:RXV458852 SHR458760:SHR458852 SRN458760:SRN458852 TBJ458760:TBJ458852 TLF458760:TLF458852 TVB458760:TVB458852 UEX458760:UEX458852 UOT458760:UOT458852 UYP458760:UYP458852 VIL458760:VIL458852 VSH458760:VSH458852 WCD458760:WCD458852 WLZ458760:WLZ458852 WVV458760:WVV458852 N524296:N524388 JJ524296:JJ524388 TF524296:TF524388 ADB524296:ADB524388 AMX524296:AMX524388 AWT524296:AWT524388 BGP524296:BGP524388 BQL524296:BQL524388 CAH524296:CAH524388 CKD524296:CKD524388 CTZ524296:CTZ524388 DDV524296:DDV524388 DNR524296:DNR524388 DXN524296:DXN524388 EHJ524296:EHJ524388 ERF524296:ERF524388 FBB524296:FBB524388 FKX524296:FKX524388 FUT524296:FUT524388 GEP524296:GEP524388 GOL524296:GOL524388 GYH524296:GYH524388 HID524296:HID524388 HRZ524296:HRZ524388 IBV524296:IBV524388 ILR524296:ILR524388 IVN524296:IVN524388 JFJ524296:JFJ524388 JPF524296:JPF524388 JZB524296:JZB524388 KIX524296:KIX524388 KST524296:KST524388 LCP524296:LCP524388 LML524296:LML524388 LWH524296:LWH524388 MGD524296:MGD524388 MPZ524296:MPZ524388 MZV524296:MZV524388 NJR524296:NJR524388 NTN524296:NTN524388 ODJ524296:ODJ524388 ONF524296:ONF524388 OXB524296:OXB524388 PGX524296:PGX524388 PQT524296:PQT524388 QAP524296:QAP524388 QKL524296:QKL524388 QUH524296:QUH524388 RED524296:RED524388 RNZ524296:RNZ524388 RXV524296:RXV524388 SHR524296:SHR524388 SRN524296:SRN524388 TBJ524296:TBJ524388 TLF524296:TLF524388 TVB524296:TVB524388 UEX524296:UEX524388 UOT524296:UOT524388 UYP524296:UYP524388 VIL524296:VIL524388 VSH524296:VSH524388 WCD524296:WCD524388 WLZ524296:WLZ524388 WVV524296:WVV524388 N589832:N589924 JJ589832:JJ589924 TF589832:TF589924 ADB589832:ADB589924 AMX589832:AMX589924 AWT589832:AWT589924 BGP589832:BGP589924 BQL589832:BQL589924 CAH589832:CAH589924 CKD589832:CKD589924 CTZ589832:CTZ589924 DDV589832:DDV589924 DNR589832:DNR589924 DXN589832:DXN589924 EHJ589832:EHJ589924 ERF589832:ERF589924 FBB589832:FBB589924 FKX589832:FKX589924 FUT589832:FUT589924 GEP589832:GEP589924 GOL589832:GOL589924 GYH589832:GYH589924 HID589832:HID589924 HRZ589832:HRZ589924 IBV589832:IBV589924 ILR589832:ILR589924 IVN589832:IVN589924 JFJ589832:JFJ589924 JPF589832:JPF589924 JZB589832:JZB589924 KIX589832:KIX589924 KST589832:KST589924 LCP589832:LCP589924 LML589832:LML589924 LWH589832:LWH589924 MGD589832:MGD589924 MPZ589832:MPZ589924 MZV589832:MZV589924 NJR589832:NJR589924 NTN589832:NTN589924 ODJ589832:ODJ589924 ONF589832:ONF589924 OXB589832:OXB589924 PGX589832:PGX589924 PQT589832:PQT589924 QAP589832:QAP589924 QKL589832:QKL589924 QUH589832:QUH589924 RED589832:RED589924 RNZ589832:RNZ589924 RXV589832:RXV589924 SHR589832:SHR589924 SRN589832:SRN589924 TBJ589832:TBJ589924 TLF589832:TLF589924 TVB589832:TVB589924 UEX589832:UEX589924 UOT589832:UOT589924 UYP589832:UYP589924 VIL589832:VIL589924 VSH589832:VSH589924 WCD589832:WCD589924 WLZ589832:WLZ589924 WVV589832:WVV589924 N655368:N655460 JJ655368:JJ655460 TF655368:TF655460 ADB655368:ADB655460 AMX655368:AMX655460 AWT655368:AWT655460 BGP655368:BGP655460 BQL655368:BQL655460 CAH655368:CAH655460 CKD655368:CKD655460 CTZ655368:CTZ655460 DDV655368:DDV655460 DNR655368:DNR655460 DXN655368:DXN655460 EHJ655368:EHJ655460 ERF655368:ERF655460 FBB655368:FBB655460 FKX655368:FKX655460 FUT655368:FUT655460 GEP655368:GEP655460 GOL655368:GOL655460 GYH655368:GYH655460 HID655368:HID655460 HRZ655368:HRZ655460 IBV655368:IBV655460 ILR655368:ILR655460 IVN655368:IVN655460 JFJ655368:JFJ655460 JPF655368:JPF655460 JZB655368:JZB655460 KIX655368:KIX655460 KST655368:KST655460 LCP655368:LCP655460 LML655368:LML655460 LWH655368:LWH655460 MGD655368:MGD655460 MPZ655368:MPZ655460 MZV655368:MZV655460 NJR655368:NJR655460 NTN655368:NTN655460 ODJ655368:ODJ655460 ONF655368:ONF655460 OXB655368:OXB655460 PGX655368:PGX655460 PQT655368:PQT655460 QAP655368:QAP655460 QKL655368:QKL655460 QUH655368:QUH655460 RED655368:RED655460 RNZ655368:RNZ655460 RXV655368:RXV655460 SHR655368:SHR655460 SRN655368:SRN655460 TBJ655368:TBJ655460 TLF655368:TLF655460 TVB655368:TVB655460 UEX655368:UEX655460 UOT655368:UOT655460 UYP655368:UYP655460 VIL655368:VIL655460 VSH655368:VSH655460 WCD655368:WCD655460 WLZ655368:WLZ655460 WVV655368:WVV655460 N720904:N720996 JJ720904:JJ720996 TF720904:TF720996 ADB720904:ADB720996 AMX720904:AMX720996 AWT720904:AWT720996 BGP720904:BGP720996 BQL720904:BQL720996 CAH720904:CAH720996 CKD720904:CKD720996 CTZ720904:CTZ720996 DDV720904:DDV720996 DNR720904:DNR720996 DXN720904:DXN720996 EHJ720904:EHJ720996 ERF720904:ERF720996 FBB720904:FBB720996 FKX720904:FKX720996 FUT720904:FUT720996 GEP720904:GEP720996 GOL720904:GOL720996 GYH720904:GYH720996 HID720904:HID720996 HRZ720904:HRZ720996 IBV720904:IBV720996 ILR720904:ILR720996 IVN720904:IVN720996 JFJ720904:JFJ720996 JPF720904:JPF720996 JZB720904:JZB720996 KIX720904:KIX720996 KST720904:KST720996 LCP720904:LCP720996 LML720904:LML720996 LWH720904:LWH720996 MGD720904:MGD720996 MPZ720904:MPZ720996 MZV720904:MZV720996 NJR720904:NJR720996 NTN720904:NTN720996 ODJ720904:ODJ720996 ONF720904:ONF720996 OXB720904:OXB720996 PGX720904:PGX720996 PQT720904:PQT720996 QAP720904:QAP720996 QKL720904:QKL720996 QUH720904:QUH720996 RED720904:RED720996 RNZ720904:RNZ720996 RXV720904:RXV720996 SHR720904:SHR720996 SRN720904:SRN720996 TBJ720904:TBJ720996 TLF720904:TLF720996 TVB720904:TVB720996 UEX720904:UEX720996 UOT720904:UOT720996 UYP720904:UYP720996 VIL720904:VIL720996 VSH720904:VSH720996 WCD720904:WCD720996 WLZ720904:WLZ720996 WVV720904:WVV720996 N786440:N786532 JJ786440:JJ786532 TF786440:TF786532 ADB786440:ADB786532 AMX786440:AMX786532 AWT786440:AWT786532 BGP786440:BGP786532 BQL786440:BQL786532 CAH786440:CAH786532 CKD786440:CKD786532 CTZ786440:CTZ786532 DDV786440:DDV786532 DNR786440:DNR786532 DXN786440:DXN786532 EHJ786440:EHJ786532 ERF786440:ERF786532 FBB786440:FBB786532 FKX786440:FKX786532 FUT786440:FUT786532 GEP786440:GEP786532 GOL786440:GOL786532 GYH786440:GYH786532 HID786440:HID786532 HRZ786440:HRZ786532 IBV786440:IBV786532 ILR786440:ILR786532 IVN786440:IVN786532 JFJ786440:JFJ786532 JPF786440:JPF786532 JZB786440:JZB786532 KIX786440:KIX786532 KST786440:KST786532 LCP786440:LCP786532 LML786440:LML786532 LWH786440:LWH786532 MGD786440:MGD786532 MPZ786440:MPZ786532 MZV786440:MZV786532 NJR786440:NJR786532 NTN786440:NTN786532 ODJ786440:ODJ786532 ONF786440:ONF786532 OXB786440:OXB786532 PGX786440:PGX786532 PQT786440:PQT786532 QAP786440:QAP786532 QKL786440:QKL786532 QUH786440:QUH786532 RED786440:RED786532 RNZ786440:RNZ786532 RXV786440:RXV786532 SHR786440:SHR786532 SRN786440:SRN786532 TBJ786440:TBJ786532 TLF786440:TLF786532 TVB786440:TVB786532 UEX786440:UEX786532 UOT786440:UOT786532 UYP786440:UYP786532 VIL786440:VIL786532 VSH786440:VSH786532 WCD786440:WCD786532 WLZ786440:WLZ786532 WVV786440:WVV786532 N851976:N852068 JJ851976:JJ852068 TF851976:TF852068 ADB851976:ADB852068 AMX851976:AMX852068 AWT851976:AWT852068 BGP851976:BGP852068 BQL851976:BQL852068 CAH851976:CAH852068 CKD851976:CKD852068 CTZ851976:CTZ852068 DDV851976:DDV852068 DNR851976:DNR852068 DXN851976:DXN852068 EHJ851976:EHJ852068 ERF851976:ERF852068 FBB851976:FBB852068 FKX851976:FKX852068 FUT851976:FUT852068 GEP851976:GEP852068 GOL851976:GOL852068 GYH851976:GYH852068 HID851976:HID852068 HRZ851976:HRZ852068 IBV851976:IBV852068 ILR851976:ILR852068 IVN851976:IVN852068 JFJ851976:JFJ852068 JPF851976:JPF852068 JZB851976:JZB852068 KIX851976:KIX852068 KST851976:KST852068 LCP851976:LCP852068 LML851976:LML852068 LWH851976:LWH852068 MGD851976:MGD852068 MPZ851976:MPZ852068 MZV851976:MZV852068 NJR851976:NJR852068 NTN851976:NTN852068 ODJ851976:ODJ852068 ONF851976:ONF852068 OXB851976:OXB852068 PGX851976:PGX852068 PQT851976:PQT852068 QAP851976:QAP852068 QKL851976:QKL852068 QUH851976:QUH852068 RED851976:RED852068 RNZ851976:RNZ852068 RXV851976:RXV852068 SHR851976:SHR852068 SRN851976:SRN852068 TBJ851976:TBJ852068 TLF851976:TLF852068 TVB851976:TVB852068 UEX851976:UEX852068 UOT851976:UOT852068 UYP851976:UYP852068 VIL851976:VIL852068 VSH851976:VSH852068 WCD851976:WCD852068 WLZ851976:WLZ852068 WVV851976:WVV852068 N917512:N917604 JJ917512:JJ917604 TF917512:TF917604 ADB917512:ADB917604 AMX917512:AMX917604 AWT917512:AWT917604 BGP917512:BGP917604 BQL917512:BQL917604 CAH917512:CAH917604 CKD917512:CKD917604 CTZ917512:CTZ917604 DDV917512:DDV917604 DNR917512:DNR917604 DXN917512:DXN917604 EHJ917512:EHJ917604 ERF917512:ERF917604 FBB917512:FBB917604 FKX917512:FKX917604 FUT917512:FUT917604 GEP917512:GEP917604 GOL917512:GOL917604 GYH917512:GYH917604 HID917512:HID917604 HRZ917512:HRZ917604 IBV917512:IBV917604 ILR917512:ILR917604 IVN917512:IVN917604 JFJ917512:JFJ917604 JPF917512:JPF917604 JZB917512:JZB917604 KIX917512:KIX917604 KST917512:KST917604 LCP917512:LCP917604 LML917512:LML917604 LWH917512:LWH917604 MGD917512:MGD917604 MPZ917512:MPZ917604 MZV917512:MZV917604 NJR917512:NJR917604 NTN917512:NTN917604 ODJ917512:ODJ917604 ONF917512:ONF917604 OXB917512:OXB917604 PGX917512:PGX917604 PQT917512:PQT917604 QAP917512:QAP917604 QKL917512:QKL917604 QUH917512:QUH917604 RED917512:RED917604 RNZ917512:RNZ917604 RXV917512:RXV917604 SHR917512:SHR917604 SRN917512:SRN917604 TBJ917512:TBJ917604 TLF917512:TLF917604 TVB917512:TVB917604 UEX917512:UEX917604 UOT917512:UOT917604 UYP917512:UYP917604 VIL917512:VIL917604 VSH917512:VSH917604 WCD917512:WCD917604 WLZ917512:WLZ917604 WVV917512:WVV917604 N983048:N983140 JJ983048:JJ983140 TF983048:TF983140 ADB983048:ADB983140 AMX983048:AMX983140 AWT983048:AWT983140 BGP983048:BGP983140 BQL983048:BQL983140 CAH983048:CAH983140 CKD983048:CKD983140 CTZ983048:CTZ983140 DDV983048:DDV983140 DNR983048:DNR983140 DXN983048:DXN983140 EHJ983048:EHJ983140 ERF983048:ERF983140 FBB983048:FBB983140 FKX983048:FKX983140 FUT983048:FUT983140 GEP983048:GEP983140 GOL983048:GOL983140 GYH983048:GYH983140 HID983048:HID983140 HRZ983048:HRZ983140 IBV983048:IBV983140 ILR983048:ILR983140 IVN983048:IVN983140 JFJ983048:JFJ983140 JPF983048:JPF983140 JZB983048:JZB983140 KIX983048:KIX983140 KST983048:KST983140 LCP983048:LCP983140 LML983048:LML983140 LWH983048:LWH983140 MGD983048:MGD983140 MPZ983048:MPZ983140 MZV983048:MZV983140 NJR983048:NJR983140 NTN983048:NTN983140 ODJ983048:ODJ983140 ONF983048:ONF983140 OXB983048:OXB983140 PGX983048:PGX983140 PQT983048:PQT983140 QAP983048:QAP983140 QKL983048:QKL983140 QUH983048:QUH983140 RED983048:RED983140 RNZ983048:RNZ983140 RXV983048:RXV983140 SHR983048:SHR983140 SRN983048:SRN983140 TBJ983048:TBJ983140 TLF983048:TLF983140 TVB983048:TVB983140 UEX983048:UEX983140 UOT983048:UOT983140 UYP983048:UYP983140 VIL983048:VIL983140 VSH983048:VSH983140 WCD983048:WCD983140 WLZ983048:WLZ983140 WVV983048:WVV983140" xr:uid="{00000000-0002-0000-0300-000000000000}">
      <formula1>$S$2:$S$4</formula1>
    </dataValidation>
  </dataValidation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workbookViewId="0">
      <selection activeCell="E31" sqref="E31"/>
    </sheetView>
  </sheetViews>
  <sheetFormatPr baseColWidth="10" defaultRowHeight="15" x14ac:dyDescent="0.25"/>
  <cols>
    <col min="1" max="1" width="5.85546875" style="315" customWidth="1"/>
    <col min="2" max="2" width="5.7109375" style="315" customWidth="1"/>
    <col min="3" max="3" width="5.5703125" style="315" customWidth="1"/>
    <col min="4" max="4" width="5.7109375" style="315" customWidth="1"/>
    <col min="5" max="5" width="46.42578125" style="315" customWidth="1"/>
    <col min="6" max="6" width="13.7109375" style="315" customWidth="1"/>
    <col min="7" max="7" width="11.42578125" style="315" customWidth="1"/>
    <col min="8" max="50" width="11.42578125" style="41" customWidth="1"/>
    <col min="257" max="257" width="5.85546875" customWidth="1"/>
    <col min="258" max="258" width="5.7109375" customWidth="1"/>
    <col min="259" max="259" width="5.5703125" customWidth="1"/>
    <col min="260" max="260" width="5.7109375" customWidth="1"/>
    <col min="261" max="261" width="46.42578125" customWidth="1"/>
    <col min="262" max="262" width="13.7109375" customWidth="1"/>
    <col min="513" max="513" width="5.85546875" customWidth="1"/>
    <col min="514" max="514" width="5.7109375" customWidth="1"/>
    <col min="515" max="515" width="5.5703125" customWidth="1"/>
    <col min="516" max="516" width="5.7109375" customWidth="1"/>
    <col min="517" max="517" width="46.42578125" customWidth="1"/>
    <col min="518" max="518" width="13.7109375" customWidth="1"/>
    <col min="769" max="769" width="5.85546875" customWidth="1"/>
    <col min="770" max="770" width="5.7109375" customWidth="1"/>
    <col min="771" max="771" width="5.5703125" customWidth="1"/>
    <col min="772" max="772" width="5.7109375" customWidth="1"/>
    <col min="773" max="773" width="46.42578125" customWidth="1"/>
    <col min="774" max="774" width="13.7109375" customWidth="1"/>
    <col min="1025" max="1025" width="5.85546875" customWidth="1"/>
    <col min="1026" max="1026" width="5.7109375" customWidth="1"/>
    <col min="1027" max="1027" width="5.5703125" customWidth="1"/>
    <col min="1028" max="1028" width="5.7109375" customWidth="1"/>
    <col min="1029" max="1029" width="46.42578125" customWidth="1"/>
    <col min="1030" max="1030" width="13.7109375" customWidth="1"/>
    <col min="1281" max="1281" width="5.85546875" customWidth="1"/>
    <col min="1282" max="1282" width="5.7109375" customWidth="1"/>
    <col min="1283" max="1283" width="5.5703125" customWidth="1"/>
    <col min="1284" max="1284" width="5.7109375" customWidth="1"/>
    <col min="1285" max="1285" width="46.42578125" customWidth="1"/>
    <col min="1286" max="1286" width="13.7109375" customWidth="1"/>
    <col min="1537" max="1537" width="5.85546875" customWidth="1"/>
    <col min="1538" max="1538" width="5.7109375" customWidth="1"/>
    <col min="1539" max="1539" width="5.5703125" customWidth="1"/>
    <col min="1540" max="1540" width="5.7109375" customWidth="1"/>
    <col min="1541" max="1541" width="46.42578125" customWidth="1"/>
    <col min="1542" max="1542" width="13.7109375" customWidth="1"/>
    <col min="1793" max="1793" width="5.85546875" customWidth="1"/>
    <col min="1794" max="1794" width="5.7109375" customWidth="1"/>
    <col min="1795" max="1795" width="5.5703125" customWidth="1"/>
    <col min="1796" max="1796" width="5.7109375" customWidth="1"/>
    <col min="1797" max="1797" width="46.42578125" customWidth="1"/>
    <col min="1798" max="1798" width="13.7109375" customWidth="1"/>
    <col min="2049" max="2049" width="5.85546875" customWidth="1"/>
    <col min="2050" max="2050" width="5.7109375" customWidth="1"/>
    <col min="2051" max="2051" width="5.5703125" customWidth="1"/>
    <col min="2052" max="2052" width="5.7109375" customWidth="1"/>
    <col min="2053" max="2053" width="46.42578125" customWidth="1"/>
    <col min="2054" max="2054" width="13.7109375" customWidth="1"/>
    <col min="2305" max="2305" width="5.85546875" customWidth="1"/>
    <col min="2306" max="2306" width="5.7109375" customWidth="1"/>
    <col min="2307" max="2307" width="5.5703125" customWidth="1"/>
    <col min="2308" max="2308" width="5.7109375" customWidth="1"/>
    <col min="2309" max="2309" width="46.42578125" customWidth="1"/>
    <col min="2310" max="2310" width="13.7109375" customWidth="1"/>
    <col min="2561" max="2561" width="5.85546875" customWidth="1"/>
    <col min="2562" max="2562" width="5.7109375" customWidth="1"/>
    <col min="2563" max="2563" width="5.5703125" customWidth="1"/>
    <col min="2564" max="2564" width="5.7109375" customWidth="1"/>
    <col min="2565" max="2565" width="46.42578125" customWidth="1"/>
    <col min="2566" max="2566" width="13.7109375" customWidth="1"/>
    <col min="2817" max="2817" width="5.85546875" customWidth="1"/>
    <col min="2818" max="2818" width="5.7109375" customWidth="1"/>
    <col min="2819" max="2819" width="5.5703125" customWidth="1"/>
    <col min="2820" max="2820" width="5.7109375" customWidth="1"/>
    <col min="2821" max="2821" width="46.42578125" customWidth="1"/>
    <col min="2822" max="2822" width="13.7109375" customWidth="1"/>
    <col min="3073" max="3073" width="5.85546875" customWidth="1"/>
    <col min="3074" max="3074" width="5.7109375" customWidth="1"/>
    <col min="3075" max="3075" width="5.5703125" customWidth="1"/>
    <col min="3076" max="3076" width="5.7109375" customWidth="1"/>
    <col min="3077" max="3077" width="46.42578125" customWidth="1"/>
    <col min="3078" max="3078" width="13.7109375" customWidth="1"/>
    <col min="3329" max="3329" width="5.85546875" customWidth="1"/>
    <col min="3330" max="3330" width="5.7109375" customWidth="1"/>
    <col min="3331" max="3331" width="5.5703125" customWidth="1"/>
    <col min="3332" max="3332" width="5.7109375" customWidth="1"/>
    <col min="3333" max="3333" width="46.42578125" customWidth="1"/>
    <col min="3334" max="3334" width="13.7109375" customWidth="1"/>
    <col min="3585" max="3585" width="5.85546875" customWidth="1"/>
    <col min="3586" max="3586" width="5.7109375" customWidth="1"/>
    <col min="3587" max="3587" width="5.5703125" customWidth="1"/>
    <col min="3588" max="3588" width="5.7109375" customWidth="1"/>
    <col min="3589" max="3589" width="46.42578125" customWidth="1"/>
    <col min="3590" max="3590" width="13.7109375" customWidth="1"/>
    <col min="3841" max="3841" width="5.85546875" customWidth="1"/>
    <col min="3842" max="3842" width="5.7109375" customWidth="1"/>
    <col min="3843" max="3843" width="5.5703125" customWidth="1"/>
    <col min="3844" max="3844" width="5.7109375" customWidth="1"/>
    <col min="3845" max="3845" width="46.42578125" customWidth="1"/>
    <col min="3846" max="3846" width="13.7109375" customWidth="1"/>
    <col min="4097" max="4097" width="5.85546875" customWidth="1"/>
    <col min="4098" max="4098" width="5.7109375" customWidth="1"/>
    <col min="4099" max="4099" width="5.5703125" customWidth="1"/>
    <col min="4100" max="4100" width="5.7109375" customWidth="1"/>
    <col min="4101" max="4101" width="46.42578125" customWidth="1"/>
    <col min="4102" max="4102" width="13.7109375" customWidth="1"/>
    <col min="4353" max="4353" width="5.85546875" customWidth="1"/>
    <col min="4354" max="4354" width="5.7109375" customWidth="1"/>
    <col min="4355" max="4355" width="5.5703125" customWidth="1"/>
    <col min="4356" max="4356" width="5.7109375" customWidth="1"/>
    <col min="4357" max="4357" width="46.42578125" customWidth="1"/>
    <col min="4358" max="4358" width="13.7109375" customWidth="1"/>
    <col min="4609" max="4609" width="5.85546875" customWidth="1"/>
    <col min="4610" max="4610" width="5.7109375" customWidth="1"/>
    <col min="4611" max="4611" width="5.5703125" customWidth="1"/>
    <col min="4612" max="4612" width="5.7109375" customWidth="1"/>
    <col min="4613" max="4613" width="46.42578125" customWidth="1"/>
    <col min="4614" max="4614" width="13.7109375" customWidth="1"/>
    <col min="4865" max="4865" width="5.85546875" customWidth="1"/>
    <col min="4866" max="4866" width="5.7109375" customWidth="1"/>
    <col min="4867" max="4867" width="5.5703125" customWidth="1"/>
    <col min="4868" max="4868" width="5.7109375" customWidth="1"/>
    <col min="4869" max="4869" width="46.42578125" customWidth="1"/>
    <col min="4870" max="4870" width="13.7109375" customWidth="1"/>
    <col min="5121" max="5121" width="5.85546875" customWidth="1"/>
    <col min="5122" max="5122" width="5.7109375" customWidth="1"/>
    <col min="5123" max="5123" width="5.5703125" customWidth="1"/>
    <col min="5124" max="5124" width="5.7109375" customWidth="1"/>
    <col min="5125" max="5125" width="46.42578125" customWidth="1"/>
    <col min="5126" max="5126" width="13.7109375" customWidth="1"/>
    <col min="5377" max="5377" width="5.85546875" customWidth="1"/>
    <col min="5378" max="5378" width="5.7109375" customWidth="1"/>
    <col min="5379" max="5379" width="5.5703125" customWidth="1"/>
    <col min="5380" max="5380" width="5.7109375" customWidth="1"/>
    <col min="5381" max="5381" width="46.42578125" customWidth="1"/>
    <col min="5382" max="5382" width="13.7109375" customWidth="1"/>
    <col min="5633" max="5633" width="5.85546875" customWidth="1"/>
    <col min="5634" max="5634" width="5.7109375" customWidth="1"/>
    <col min="5635" max="5635" width="5.5703125" customWidth="1"/>
    <col min="5636" max="5636" width="5.7109375" customWidth="1"/>
    <col min="5637" max="5637" width="46.42578125" customWidth="1"/>
    <col min="5638" max="5638" width="13.7109375" customWidth="1"/>
    <col min="5889" max="5889" width="5.85546875" customWidth="1"/>
    <col min="5890" max="5890" width="5.7109375" customWidth="1"/>
    <col min="5891" max="5891" width="5.5703125" customWidth="1"/>
    <col min="5892" max="5892" width="5.7109375" customWidth="1"/>
    <col min="5893" max="5893" width="46.42578125" customWidth="1"/>
    <col min="5894" max="5894" width="13.7109375" customWidth="1"/>
    <col min="6145" max="6145" width="5.85546875" customWidth="1"/>
    <col min="6146" max="6146" width="5.7109375" customWidth="1"/>
    <col min="6147" max="6147" width="5.5703125" customWidth="1"/>
    <col min="6148" max="6148" width="5.7109375" customWidth="1"/>
    <col min="6149" max="6149" width="46.42578125" customWidth="1"/>
    <col min="6150" max="6150" width="13.7109375" customWidth="1"/>
    <col min="6401" max="6401" width="5.85546875" customWidth="1"/>
    <col min="6402" max="6402" width="5.7109375" customWidth="1"/>
    <col min="6403" max="6403" width="5.5703125" customWidth="1"/>
    <col min="6404" max="6404" width="5.7109375" customWidth="1"/>
    <col min="6405" max="6405" width="46.42578125" customWidth="1"/>
    <col min="6406" max="6406" width="13.7109375" customWidth="1"/>
    <col min="6657" max="6657" width="5.85546875" customWidth="1"/>
    <col min="6658" max="6658" width="5.7109375" customWidth="1"/>
    <col min="6659" max="6659" width="5.5703125" customWidth="1"/>
    <col min="6660" max="6660" width="5.7109375" customWidth="1"/>
    <col min="6661" max="6661" width="46.42578125" customWidth="1"/>
    <col min="6662" max="6662" width="13.7109375" customWidth="1"/>
    <col min="6913" max="6913" width="5.85546875" customWidth="1"/>
    <col min="6914" max="6914" width="5.7109375" customWidth="1"/>
    <col min="6915" max="6915" width="5.5703125" customWidth="1"/>
    <col min="6916" max="6916" width="5.7109375" customWidth="1"/>
    <col min="6917" max="6917" width="46.42578125" customWidth="1"/>
    <col min="6918" max="6918" width="13.7109375" customWidth="1"/>
    <col min="7169" max="7169" width="5.85546875" customWidth="1"/>
    <col min="7170" max="7170" width="5.7109375" customWidth="1"/>
    <col min="7171" max="7171" width="5.5703125" customWidth="1"/>
    <col min="7172" max="7172" width="5.7109375" customWidth="1"/>
    <col min="7173" max="7173" width="46.42578125" customWidth="1"/>
    <col min="7174" max="7174" width="13.7109375" customWidth="1"/>
    <col min="7425" max="7425" width="5.85546875" customWidth="1"/>
    <col min="7426" max="7426" width="5.7109375" customWidth="1"/>
    <col min="7427" max="7427" width="5.5703125" customWidth="1"/>
    <col min="7428" max="7428" width="5.7109375" customWidth="1"/>
    <col min="7429" max="7429" width="46.42578125" customWidth="1"/>
    <col min="7430" max="7430" width="13.7109375" customWidth="1"/>
    <col min="7681" max="7681" width="5.85546875" customWidth="1"/>
    <col min="7682" max="7682" width="5.7109375" customWidth="1"/>
    <col min="7683" max="7683" width="5.5703125" customWidth="1"/>
    <col min="7684" max="7684" width="5.7109375" customWidth="1"/>
    <col min="7685" max="7685" width="46.42578125" customWidth="1"/>
    <col min="7686" max="7686" width="13.7109375" customWidth="1"/>
    <col min="7937" max="7937" width="5.85546875" customWidth="1"/>
    <col min="7938" max="7938" width="5.7109375" customWidth="1"/>
    <col min="7939" max="7939" width="5.5703125" customWidth="1"/>
    <col min="7940" max="7940" width="5.7109375" customWidth="1"/>
    <col min="7941" max="7941" width="46.42578125" customWidth="1"/>
    <col min="7942" max="7942" width="13.7109375" customWidth="1"/>
    <col min="8193" max="8193" width="5.85546875" customWidth="1"/>
    <col min="8194" max="8194" width="5.7109375" customWidth="1"/>
    <col min="8195" max="8195" width="5.5703125" customWidth="1"/>
    <col min="8196" max="8196" width="5.7109375" customWidth="1"/>
    <col min="8197" max="8197" width="46.42578125" customWidth="1"/>
    <col min="8198" max="8198" width="13.7109375" customWidth="1"/>
    <col min="8449" max="8449" width="5.85546875" customWidth="1"/>
    <col min="8450" max="8450" width="5.7109375" customWidth="1"/>
    <col min="8451" max="8451" width="5.5703125" customWidth="1"/>
    <col min="8452" max="8452" width="5.7109375" customWidth="1"/>
    <col min="8453" max="8453" width="46.42578125" customWidth="1"/>
    <col min="8454" max="8454" width="13.7109375" customWidth="1"/>
    <col min="8705" max="8705" width="5.85546875" customWidth="1"/>
    <col min="8706" max="8706" width="5.7109375" customWidth="1"/>
    <col min="8707" max="8707" width="5.5703125" customWidth="1"/>
    <col min="8708" max="8708" width="5.7109375" customWidth="1"/>
    <col min="8709" max="8709" width="46.42578125" customWidth="1"/>
    <col min="8710" max="8710" width="13.7109375" customWidth="1"/>
    <col min="8961" max="8961" width="5.85546875" customWidth="1"/>
    <col min="8962" max="8962" width="5.7109375" customWidth="1"/>
    <col min="8963" max="8963" width="5.5703125" customWidth="1"/>
    <col min="8964" max="8964" width="5.7109375" customWidth="1"/>
    <col min="8965" max="8965" width="46.42578125" customWidth="1"/>
    <col min="8966" max="8966" width="13.7109375" customWidth="1"/>
    <col min="9217" max="9217" width="5.85546875" customWidth="1"/>
    <col min="9218" max="9218" width="5.7109375" customWidth="1"/>
    <col min="9219" max="9219" width="5.5703125" customWidth="1"/>
    <col min="9220" max="9220" width="5.7109375" customWidth="1"/>
    <col min="9221" max="9221" width="46.42578125" customWidth="1"/>
    <col min="9222" max="9222" width="13.7109375" customWidth="1"/>
    <col min="9473" max="9473" width="5.85546875" customWidth="1"/>
    <col min="9474" max="9474" width="5.7109375" customWidth="1"/>
    <col min="9475" max="9475" width="5.5703125" customWidth="1"/>
    <col min="9476" max="9476" width="5.7109375" customWidth="1"/>
    <col min="9477" max="9477" width="46.42578125" customWidth="1"/>
    <col min="9478" max="9478" width="13.7109375" customWidth="1"/>
    <col min="9729" max="9729" width="5.85546875" customWidth="1"/>
    <col min="9730" max="9730" width="5.7109375" customWidth="1"/>
    <col min="9731" max="9731" width="5.5703125" customWidth="1"/>
    <col min="9732" max="9732" width="5.7109375" customWidth="1"/>
    <col min="9733" max="9733" width="46.42578125" customWidth="1"/>
    <col min="9734" max="9734" width="13.7109375" customWidth="1"/>
    <col min="9985" max="9985" width="5.85546875" customWidth="1"/>
    <col min="9986" max="9986" width="5.7109375" customWidth="1"/>
    <col min="9987" max="9987" width="5.5703125" customWidth="1"/>
    <col min="9988" max="9988" width="5.7109375" customWidth="1"/>
    <col min="9989" max="9989" width="46.42578125" customWidth="1"/>
    <col min="9990" max="9990" width="13.7109375" customWidth="1"/>
    <col min="10241" max="10241" width="5.85546875" customWidth="1"/>
    <col min="10242" max="10242" width="5.7109375" customWidth="1"/>
    <col min="10243" max="10243" width="5.5703125" customWidth="1"/>
    <col min="10244" max="10244" width="5.7109375" customWidth="1"/>
    <col min="10245" max="10245" width="46.42578125" customWidth="1"/>
    <col min="10246" max="10246" width="13.7109375" customWidth="1"/>
    <col min="10497" max="10497" width="5.85546875" customWidth="1"/>
    <col min="10498" max="10498" width="5.7109375" customWidth="1"/>
    <col min="10499" max="10499" width="5.5703125" customWidth="1"/>
    <col min="10500" max="10500" width="5.7109375" customWidth="1"/>
    <col min="10501" max="10501" width="46.42578125" customWidth="1"/>
    <col min="10502" max="10502" width="13.7109375" customWidth="1"/>
    <col min="10753" max="10753" width="5.85546875" customWidth="1"/>
    <col min="10754" max="10754" width="5.7109375" customWidth="1"/>
    <col min="10755" max="10755" width="5.5703125" customWidth="1"/>
    <col min="10756" max="10756" width="5.7109375" customWidth="1"/>
    <col min="10757" max="10757" width="46.42578125" customWidth="1"/>
    <col min="10758" max="10758" width="13.7109375" customWidth="1"/>
    <col min="11009" max="11009" width="5.85546875" customWidth="1"/>
    <col min="11010" max="11010" width="5.7109375" customWidth="1"/>
    <col min="11011" max="11011" width="5.5703125" customWidth="1"/>
    <col min="11012" max="11012" width="5.7109375" customWidth="1"/>
    <col min="11013" max="11013" width="46.42578125" customWidth="1"/>
    <col min="11014" max="11014" width="13.7109375" customWidth="1"/>
    <col min="11265" max="11265" width="5.85546875" customWidth="1"/>
    <col min="11266" max="11266" width="5.7109375" customWidth="1"/>
    <col min="11267" max="11267" width="5.5703125" customWidth="1"/>
    <col min="11268" max="11268" width="5.7109375" customWidth="1"/>
    <col min="11269" max="11269" width="46.42578125" customWidth="1"/>
    <col min="11270" max="11270" width="13.7109375" customWidth="1"/>
    <col min="11521" max="11521" width="5.85546875" customWidth="1"/>
    <col min="11522" max="11522" width="5.7109375" customWidth="1"/>
    <col min="11523" max="11523" width="5.5703125" customWidth="1"/>
    <col min="11524" max="11524" width="5.7109375" customWidth="1"/>
    <col min="11525" max="11525" width="46.42578125" customWidth="1"/>
    <col min="11526" max="11526" width="13.7109375" customWidth="1"/>
    <col min="11777" max="11777" width="5.85546875" customWidth="1"/>
    <col min="11778" max="11778" width="5.7109375" customWidth="1"/>
    <col min="11779" max="11779" width="5.5703125" customWidth="1"/>
    <col min="11780" max="11780" width="5.7109375" customWidth="1"/>
    <col min="11781" max="11781" width="46.42578125" customWidth="1"/>
    <col min="11782" max="11782" width="13.7109375" customWidth="1"/>
    <col min="12033" max="12033" width="5.85546875" customWidth="1"/>
    <col min="12034" max="12034" width="5.7109375" customWidth="1"/>
    <col min="12035" max="12035" width="5.5703125" customWidth="1"/>
    <col min="12036" max="12036" width="5.7109375" customWidth="1"/>
    <col min="12037" max="12037" width="46.42578125" customWidth="1"/>
    <col min="12038" max="12038" width="13.7109375" customWidth="1"/>
    <col min="12289" max="12289" width="5.85546875" customWidth="1"/>
    <col min="12290" max="12290" width="5.7109375" customWidth="1"/>
    <col min="12291" max="12291" width="5.5703125" customWidth="1"/>
    <col min="12292" max="12292" width="5.7109375" customWidth="1"/>
    <col min="12293" max="12293" width="46.42578125" customWidth="1"/>
    <col min="12294" max="12294" width="13.7109375" customWidth="1"/>
    <col min="12545" max="12545" width="5.85546875" customWidth="1"/>
    <col min="12546" max="12546" width="5.7109375" customWidth="1"/>
    <col min="12547" max="12547" width="5.5703125" customWidth="1"/>
    <col min="12548" max="12548" width="5.7109375" customWidth="1"/>
    <col min="12549" max="12549" width="46.42578125" customWidth="1"/>
    <col min="12550" max="12550" width="13.7109375" customWidth="1"/>
    <col min="12801" max="12801" width="5.85546875" customWidth="1"/>
    <col min="12802" max="12802" width="5.7109375" customWidth="1"/>
    <col min="12803" max="12803" width="5.5703125" customWidth="1"/>
    <col min="12804" max="12804" width="5.7109375" customWidth="1"/>
    <col min="12805" max="12805" width="46.42578125" customWidth="1"/>
    <col min="12806" max="12806" width="13.7109375" customWidth="1"/>
    <col min="13057" max="13057" width="5.85546875" customWidth="1"/>
    <col min="13058" max="13058" width="5.7109375" customWidth="1"/>
    <col min="13059" max="13059" width="5.5703125" customWidth="1"/>
    <col min="13060" max="13060" width="5.7109375" customWidth="1"/>
    <col min="13061" max="13061" width="46.42578125" customWidth="1"/>
    <col min="13062" max="13062" width="13.7109375" customWidth="1"/>
    <col min="13313" max="13313" width="5.85546875" customWidth="1"/>
    <col min="13314" max="13314" width="5.7109375" customWidth="1"/>
    <col min="13315" max="13315" width="5.5703125" customWidth="1"/>
    <col min="13316" max="13316" width="5.7109375" customWidth="1"/>
    <col min="13317" max="13317" width="46.42578125" customWidth="1"/>
    <col min="13318" max="13318" width="13.7109375" customWidth="1"/>
    <col min="13569" max="13569" width="5.85546875" customWidth="1"/>
    <col min="13570" max="13570" width="5.7109375" customWidth="1"/>
    <col min="13571" max="13571" width="5.5703125" customWidth="1"/>
    <col min="13572" max="13572" width="5.7109375" customWidth="1"/>
    <col min="13573" max="13573" width="46.42578125" customWidth="1"/>
    <col min="13574" max="13574" width="13.7109375" customWidth="1"/>
    <col min="13825" max="13825" width="5.85546875" customWidth="1"/>
    <col min="13826" max="13826" width="5.7109375" customWidth="1"/>
    <col min="13827" max="13827" width="5.5703125" customWidth="1"/>
    <col min="13828" max="13828" width="5.7109375" customWidth="1"/>
    <col min="13829" max="13829" width="46.42578125" customWidth="1"/>
    <col min="13830" max="13830" width="13.7109375" customWidth="1"/>
    <col min="14081" max="14081" width="5.85546875" customWidth="1"/>
    <col min="14082" max="14082" width="5.7109375" customWidth="1"/>
    <col min="14083" max="14083" width="5.5703125" customWidth="1"/>
    <col min="14084" max="14084" width="5.7109375" customWidth="1"/>
    <col min="14085" max="14085" width="46.42578125" customWidth="1"/>
    <col min="14086" max="14086" width="13.7109375" customWidth="1"/>
    <col min="14337" max="14337" width="5.85546875" customWidth="1"/>
    <col min="14338" max="14338" width="5.7109375" customWidth="1"/>
    <col min="14339" max="14339" width="5.5703125" customWidth="1"/>
    <col min="14340" max="14340" width="5.7109375" customWidth="1"/>
    <col min="14341" max="14341" width="46.42578125" customWidth="1"/>
    <col min="14342" max="14342" width="13.7109375" customWidth="1"/>
    <col min="14593" max="14593" width="5.85546875" customWidth="1"/>
    <col min="14594" max="14594" width="5.7109375" customWidth="1"/>
    <col min="14595" max="14595" width="5.5703125" customWidth="1"/>
    <col min="14596" max="14596" width="5.7109375" customWidth="1"/>
    <col min="14597" max="14597" width="46.42578125" customWidth="1"/>
    <col min="14598" max="14598" width="13.7109375" customWidth="1"/>
    <col min="14849" max="14849" width="5.85546875" customWidth="1"/>
    <col min="14850" max="14850" width="5.7109375" customWidth="1"/>
    <col min="14851" max="14851" width="5.5703125" customWidth="1"/>
    <col min="14852" max="14852" width="5.7109375" customWidth="1"/>
    <col min="14853" max="14853" width="46.42578125" customWidth="1"/>
    <col min="14854" max="14854" width="13.7109375" customWidth="1"/>
    <col min="15105" max="15105" width="5.85546875" customWidth="1"/>
    <col min="15106" max="15106" width="5.7109375" customWidth="1"/>
    <col min="15107" max="15107" width="5.5703125" customWidth="1"/>
    <col min="15108" max="15108" width="5.7109375" customWidth="1"/>
    <col min="15109" max="15109" width="46.42578125" customWidth="1"/>
    <col min="15110" max="15110" width="13.7109375" customWidth="1"/>
    <col min="15361" max="15361" width="5.85546875" customWidth="1"/>
    <col min="15362" max="15362" width="5.7109375" customWidth="1"/>
    <col min="15363" max="15363" width="5.5703125" customWidth="1"/>
    <col min="15364" max="15364" width="5.7109375" customWidth="1"/>
    <col min="15365" max="15365" width="46.42578125" customWidth="1"/>
    <col min="15366" max="15366" width="13.7109375" customWidth="1"/>
    <col min="15617" max="15617" width="5.85546875" customWidth="1"/>
    <col min="15618" max="15618" width="5.7109375" customWidth="1"/>
    <col min="15619" max="15619" width="5.5703125" customWidth="1"/>
    <col min="15620" max="15620" width="5.7109375" customWidth="1"/>
    <col min="15621" max="15621" width="46.42578125" customWidth="1"/>
    <col min="15622" max="15622" width="13.7109375" customWidth="1"/>
    <col min="15873" max="15873" width="5.85546875" customWidth="1"/>
    <col min="15874" max="15874" width="5.7109375" customWidth="1"/>
    <col min="15875" max="15875" width="5.5703125" customWidth="1"/>
    <col min="15876" max="15876" width="5.7109375" customWidth="1"/>
    <col min="15877" max="15877" width="46.42578125" customWidth="1"/>
    <col min="15878" max="15878" width="13.7109375" customWidth="1"/>
    <col min="16129" max="16129" width="5.85546875" customWidth="1"/>
    <col min="16130" max="16130" width="5.7109375" customWidth="1"/>
    <col min="16131" max="16131" width="5.5703125" customWidth="1"/>
    <col min="16132" max="16132" width="5.7109375" customWidth="1"/>
    <col min="16133" max="16133" width="46.42578125" customWidth="1"/>
    <col min="16134" max="16134" width="13.7109375" customWidth="1"/>
  </cols>
  <sheetData>
    <row r="1" spans="1:10" ht="12.75" x14ac:dyDescent="0.2">
      <c r="A1" s="482">
        <f>+[5]PPNE1!B1</f>
        <v>0</v>
      </c>
      <c r="B1" s="483"/>
      <c r="C1" s="483"/>
      <c r="D1" s="483"/>
      <c r="E1" s="483"/>
      <c r="F1" s="483"/>
      <c r="G1" s="483"/>
    </row>
    <row r="2" spans="1:10" ht="15.75" x14ac:dyDescent="0.25">
      <c r="A2" s="484" t="str">
        <f>+[5]PPNE1!B2</f>
        <v>Servicio Nacional de Salud</v>
      </c>
      <c r="B2" s="485"/>
      <c r="C2" s="485"/>
      <c r="D2" s="485"/>
      <c r="E2" s="485"/>
      <c r="F2" s="485"/>
      <c r="G2" s="485"/>
    </row>
    <row r="3" spans="1:10" x14ac:dyDescent="0.25">
      <c r="A3" s="486" t="str">
        <f>+[5]PPNE1!B3</f>
        <v>Dirección de Planificación y Desarrollo</v>
      </c>
      <c r="B3" s="487"/>
      <c r="C3" s="487"/>
      <c r="D3" s="487"/>
      <c r="E3" s="487"/>
      <c r="F3" s="487"/>
      <c r="G3" s="487"/>
    </row>
    <row r="4" spans="1:10" ht="12.75" x14ac:dyDescent="0.2">
      <c r="A4" s="488" t="s">
        <v>46</v>
      </c>
      <c r="B4" s="489"/>
      <c r="C4" s="489"/>
      <c r="D4" s="489"/>
      <c r="E4" s="489"/>
      <c r="F4" s="489"/>
      <c r="G4" s="489"/>
    </row>
    <row r="5" spans="1:10" ht="12.75" x14ac:dyDescent="0.2">
      <c r="A5" s="488">
        <f>+[5]PPNE1!C5</f>
        <v>2024</v>
      </c>
      <c r="B5" s="489"/>
      <c r="C5" s="489"/>
      <c r="D5" s="489"/>
      <c r="E5" s="489"/>
      <c r="F5" s="489"/>
      <c r="G5" s="489"/>
    </row>
    <row r="6" spans="1:10" ht="12.75" x14ac:dyDescent="0.2">
      <c r="A6" s="15" t="s">
        <v>214</v>
      </c>
      <c r="B6" s="5"/>
      <c r="C6" s="5"/>
      <c r="D6" s="5"/>
      <c r="E6" s="490" t="s">
        <v>1671</v>
      </c>
      <c r="F6" s="490"/>
      <c r="G6" s="490"/>
    </row>
    <row r="7" spans="1:10" ht="12.75" x14ac:dyDescent="0.2">
      <c r="A7" s="17" t="s">
        <v>923</v>
      </c>
      <c r="B7" s="18"/>
      <c r="C7" s="18"/>
      <c r="D7" s="16"/>
      <c r="E7" s="481" t="s">
        <v>1096</v>
      </c>
      <c r="F7" s="481"/>
      <c r="G7" s="481"/>
    </row>
    <row r="8" spans="1:10" ht="48" customHeight="1" x14ac:dyDescent="0.2">
      <c r="A8" s="282" t="s">
        <v>1003</v>
      </c>
      <c r="B8" s="282" t="s">
        <v>1004</v>
      </c>
      <c r="C8" s="282" t="s">
        <v>4</v>
      </c>
      <c r="D8" s="282" t="s">
        <v>20</v>
      </c>
      <c r="E8" s="283" t="s">
        <v>222</v>
      </c>
      <c r="F8" s="284" t="s">
        <v>230</v>
      </c>
      <c r="G8" s="284" t="s">
        <v>19</v>
      </c>
    </row>
    <row r="9" spans="1:10" ht="12.75" x14ac:dyDescent="0.2">
      <c r="A9" s="285">
        <v>3</v>
      </c>
      <c r="B9" s="286"/>
      <c r="C9" s="286"/>
      <c r="D9" s="286"/>
      <c r="E9" s="287" t="s">
        <v>223</v>
      </c>
      <c r="F9" s="288">
        <f>+F10</f>
        <v>0</v>
      </c>
      <c r="G9" s="289">
        <f>G10</f>
        <v>0</v>
      </c>
    </row>
    <row r="10" spans="1:10" ht="12.75" x14ac:dyDescent="0.2">
      <c r="A10" s="290"/>
      <c r="B10" s="290">
        <v>31</v>
      </c>
      <c r="C10" s="291"/>
      <c r="D10" s="291"/>
      <c r="E10" s="292" t="s">
        <v>1005</v>
      </c>
      <c r="F10" s="293">
        <f>SUM(F11:F11)</f>
        <v>0</v>
      </c>
      <c r="G10" s="294">
        <f>G11</f>
        <v>0</v>
      </c>
    </row>
    <row r="11" spans="1:10" ht="12.75" x14ac:dyDescent="0.2">
      <c r="A11" s="295"/>
      <c r="B11" s="295"/>
      <c r="C11" s="295">
        <v>312</v>
      </c>
      <c r="D11" s="296"/>
      <c r="E11" s="297" t="s">
        <v>1006</v>
      </c>
      <c r="F11" s="298">
        <v>0</v>
      </c>
      <c r="G11" s="299">
        <f>IFERROR(F11/$F$31*100,"0.00")</f>
        <v>0</v>
      </c>
    </row>
    <row r="12" spans="1:10" ht="12.75" x14ac:dyDescent="0.2">
      <c r="A12" s="300">
        <v>4</v>
      </c>
      <c r="B12" s="301"/>
      <c r="C12" s="301"/>
      <c r="D12" s="301"/>
      <c r="E12" s="302" t="s">
        <v>1007</v>
      </c>
      <c r="F12" s="303">
        <f>+F13+F19</f>
        <v>822898378.46000004</v>
      </c>
      <c r="G12" s="303">
        <f>G13+G19</f>
        <v>85.181687365742576</v>
      </c>
    </row>
    <row r="13" spans="1:10" ht="12.75" x14ac:dyDescent="0.2">
      <c r="A13" s="290"/>
      <c r="B13" s="290">
        <v>41</v>
      </c>
      <c r="C13" s="1"/>
      <c r="D13" s="291"/>
      <c r="E13" s="304" t="s">
        <v>255</v>
      </c>
      <c r="F13" s="293">
        <f>SUM(F15:F18)</f>
        <v>787898378.46000004</v>
      </c>
      <c r="G13" s="305">
        <f>SUM(G15:G18)</f>
        <v>81.558689513467783</v>
      </c>
    </row>
    <row r="14" spans="1:10" ht="24" x14ac:dyDescent="0.2">
      <c r="A14" s="290"/>
      <c r="B14" s="290"/>
      <c r="C14" s="290">
        <v>413</v>
      </c>
      <c r="D14" s="291"/>
      <c r="E14" s="304" t="s">
        <v>1008</v>
      </c>
      <c r="F14" s="293">
        <f>SUM(F16:F19)</f>
        <v>142040002.09999999</v>
      </c>
      <c r="G14" s="305">
        <f>SUM(G16:G19)</f>
        <v>14.703160644154487</v>
      </c>
    </row>
    <row r="15" spans="1:10" ht="12.75" x14ac:dyDescent="0.2">
      <c r="A15" s="295"/>
      <c r="B15" s="295"/>
      <c r="C15" s="295">
        <v>413</v>
      </c>
      <c r="D15" s="296" t="s">
        <v>1009</v>
      </c>
      <c r="E15" s="297" t="s">
        <v>284</v>
      </c>
      <c r="F15" s="298">
        <v>680858376.36000001</v>
      </c>
      <c r="G15" s="299">
        <f>IFERROR(F15/$F$31*100,"0.00")</f>
        <v>70.478526721588082</v>
      </c>
      <c r="J15" s="41" t="s">
        <v>1672</v>
      </c>
    </row>
    <row r="16" spans="1:10" ht="12.75" x14ac:dyDescent="0.2">
      <c r="A16" s="295"/>
      <c r="B16" s="295"/>
      <c r="C16" s="295">
        <v>413</v>
      </c>
      <c r="D16" s="296" t="s">
        <v>1010</v>
      </c>
      <c r="E16" s="297" t="s">
        <v>224</v>
      </c>
      <c r="F16" s="298">
        <v>107040002.09999999</v>
      </c>
      <c r="G16" s="299">
        <f>IFERROR(F16/$F$31*100,"0.00")</f>
        <v>11.080162791879694</v>
      </c>
    </row>
    <row r="17" spans="1:7" ht="12.75" x14ac:dyDescent="0.2">
      <c r="A17" s="295"/>
      <c r="B17" s="295"/>
      <c r="C17" s="295">
        <v>413</v>
      </c>
      <c r="D17" s="296" t="s">
        <v>1011</v>
      </c>
      <c r="E17" s="297" t="s">
        <v>1012</v>
      </c>
      <c r="F17" s="298"/>
      <c r="G17" s="299">
        <f>IFERROR(F17/$F$31*100,"0.00")</f>
        <v>0</v>
      </c>
    </row>
    <row r="18" spans="1:7" ht="24" x14ac:dyDescent="0.2">
      <c r="A18" s="295"/>
      <c r="B18" s="295"/>
      <c r="C18" s="295">
        <v>414</v>
      </c>
      <c r="D18" s="296"/>
      <c r="E18" s="306" t="s">
        <v>1013</v>
      </c>
      <c r="F18" s="298">
        <v>0</v>
      </c>
      <c r="G18" s="299">
        <f>IFERROR(F18/$F$31*100,"0.00")</f>
        <v>0</v>
      </c>
    </row>
    <row r="19" spans="1:7" ht="12.75" x14ac:dyDescent="0.2">
      <c r="A19" s="290"/>
      <c r="B19" s="290">
        <v>42</v>
      </c>
      <c r="C19" s="290"/>
      <c r="D19" s="291"/>
      <c r="E19" s="292" t="s">
        <v>1014</v>
      </c>
      <c r="F19" s="293">
        <f>SUM(F21:F22)</f>
        <v>35000000</v>
      </c>
      <c r="G19" s="305">
        <f>G21+G22</f>
        <v>3.6229978522747923</v>
      </c>
    </row>
    <row r="20" spans="1:7" ht="24" x14ac:dyDescent="0.2">
      <c r="A20" s="290"/>
      <c r="B20" s="290"/>
      <c r="C20" s="290">
        <v>423</v>
      </c>
      <c r="D20" s="291"/>
      <c r="E20" s="292" t="s">
        <v>1015</v>
      </c>
      <c r="F20" s="293">
        <f>+F21+F22</f>
        <v>35000000</v>
      </c>
      <c r="G20" s="299">
        <f>+G21+G22</f>
        <v>3.6229978522747923</v>
      </c>
    </row>
    <row r="21" spans="1:7" ht="12.75" x14ac:dyDescent="0.2">
      <c r="A21" s="295"/>
      <c r="B21" s="295"/>
      <c r="C21" s="295">
        <v>423</v>
      </c>
      <c r="D21" s="296" t="s">
        <v>1009</v>
      </c>
      <c r="E21" s="297" t="s">
        <v>285</v>
      </c>
      <c r="F21" s="298">
        <v>35000000</v>
      </c>
      <c r="G21" s="299">
        <f>IFERROR(F21/$F$31*100,"0.00")</f>
        <v>3.6229978522747923</v>
      </c>
    </row>
    <row r="22" spans="1:7" ht="12.75" x14ac:dyDescent="0.2">
      <c r="A22" s="295"/>
      <c r="B22" s="295"/>
      <c r="C22" s="295">
        <v>423</v>
      </c>
      <c r="D22" s="296" t="s">
        <v>1010</v>
      </c>
      <c r="E22" s="297" t="s">
        <v>286</v>
      </c>
      <c r="F22" s="298">
        <v>0</v>
      </c>
      <c r="G22" s="299">
        <f>IFERROR(F22/$F$31*100,"0.00")</f>
        <v>0</v>
      </c>
    </row>
    <row r="23" spans="1:7" ht="12.75" x14ac:dyDescent="0.2">
      <c r="A23" s="300">
        <v>5</v>
      </c>
      <c r="B23" s="301"/>
      <c r="C23" s="301"/>
      <c r="D23" s="301"/>
      <c r="E23" s="302" t="s">
        <v>1016</v>
      </c>
      <c r="F23" s="303">
        <f>+F24</f>
        <v>143152428.83000001</v>
      </c>
      <c r="G23" s="303">
        <f>G24</f>
        <v>14.818312634257433</v>
      </c>
    </row>
    <row r="24" spans="1:7" ht="12.75" x14ac:dyDescent="0.2">
      <c r="A24" s="290"/>
      <c r="B24" s="290">
        <v>51</v>
      </c>
      <c r="C24" s="290"/>
      <c r="D24" s="291"/>
      <c r="E24" s="304" t="s">
        <v>1017</v>
      </c>
      <c r="F24" s="293">
        <f>F25</f>
        <v>143152428.83000001</v>
      </c>
      <c r="G24" s="299">
        <f>G25</f>
        <v>14.818312634257433</v>
      </c>
    </row>
    <row r="25" spans="1:7" ht="12.75" x14ac:dyDescent="0.2">
      <c r="A25" s="290"/>
      <c r="B25" s="290"/>
      <c r="C25" s="290">
        <v>512</v>
      </c>
      <c r="D25" s="291"/>
      <c r="E25" s="304" t="s">
        <v>1018</v>
      </c>
      <c r="F25" s="293">
        <f>F26</f>
        <v>143152428.83000001</v>
      </c>
      <c r="G25" s="299">
        <f>G26</f>
        <v>14.818312634257433</v>
      </c>
    </row>
    <row r="26" spans="1:7" ht="12.75" x14ac:dyDescent="0.2">
      <c r="A26" s="290"/>
      <c r="B26" s="290"/>
      <c r="C26" s="295">
        <v>512</v>
      </c>
      <c r="D26" s="307" t="s">
        <v>1019</v>
      </c>
      <c r="E26" s="308" t="s">
        <v>1020</v>
      </c>
      <c r="F26" s="309">
        <f>+F27+F28+F29+F30</f>
        <v>143152428.83000001</v>
      </c>
      <c r="G26" s="299">
        <f>+G27+G28+G29+G30</f>
        <v>14.818312634257433</v>
      </c>
    </row>
    <row r="27" spans="1:7" ht="24" x14ac:dyDescent="0.2">
      <c r="A27" s="296"/>
      <c r="B27" s="295"/>
      <c r="C27" s="295">
        <v>513</v>
      </c>
      <c r="D27" s="296"/>
      <c r="E27" s="308" t="s">
        <v>225</v>
      </c>
      <c r="F27" s="298">
        <v>71537870.840000004</v>
      </c>
      <c r="G27" s="299">
        <f>IFERROR(F27/$F$31*100,"0.00")</f>
        <v>7.4051872117037583</v>
      </c>
    </row>
    <row r="28" spans="1:7" ht="24" x14ac:dyDescent="0.2">
      <c r="A28" s="296"/>
      <c r="B28" s="296"/>
      <c r="C28" s="295">
        <v>512</v>
      </c>
      <c r="D28" s="296"/>
      <c r="E28" s="308" t="s">
        <v>226</v>
      </c>
      <c r="F28" s="298">
        <v>31597135.120000001</v>
      </c>
      <c r="G28" s="299">
        <f>IFERROR(F28/$F$31*100,"0.00")</f>
        <v>3.2707529336513268</v>
      </c>
    </row>
    <row r="29" spans="1:7" ht="24" x14ac:dyDescent="0.2">
      <c r="A29" s="296"/>
      <c r="B29" s="296"/>
      <c r="C29" s="295">
        <v>512</v>
      </c>
      <c r="D29" s="296"/>
      <c r="E29" s="308" t="s">
        <v>227</v>
      </c>
      <c r="F29" s="298">
        <v>40017422.869999997</v>
      </c>
      <c r="G29" s="299">
        <f>IFERROR(F29/$F$31*100,"0.00")</f>
        <v>4.1423724889023479</v>
      </c>
    </row>
    <row r="30" spans="1:7" ht="12.75" x14ac:dyDescent="0.2">
      <c r="A30" s="296"/>
      <c r="B30" s="296"/>
      <c r="C30" s="295">
        <v>512</v>
      </c>
      <c r="D30" s="296"/>
      <c r="E30" s="308" t="s">
        <v>228</v>
      </c>
      <c r="F30" s="298">
        <v>0</v>
      </c>
      <c r="G30" s="299">
        <f>IFERROR(F30/$F$31*100,"0.00")</f>
        <v>0</v>
      </c>
    </row>
    <row r="31" spans="1:7" s="41" customFormat="1" ht="12.75" x14ac:dyDescent="0.2">
      <c r="A31" s="310"/>
      <c r="B31" s="310"/>
      <c r="C31" s="310"/>
      <c r="D31" s="310"/>
      <c r="E31" s="311" t="s">
        <v>229</v>
      </c>
      <c r="F31" s="312">
        <f>+F23+F12+F9</f>
        <v>966050807.29000008</v>
      </c>
      <c r="G31" s="312">
        <f>+G23+G12+G9</f>
        <v>100.00000000000001</v>
      </c>
    </row>
    <row r="32" spans="1:7" s="41" customFormat="1" x14ac:dyDescent="0.25">
      <c r="A32" s="313"/>
      <c r="B32" s="313"/>
      <c r="C32" s="313"/>
      <c r="D32" s="313"/>
      <c r="E32" s="313"/>
      <c r="F32" s="385"/>
      <c r="G32" s="313"/>
    </row>
    <row r="33" spans="1:7" s="41" customFormat="1" x14ac:dyDescent="0.25">
      <c r="A33" s="313"/>
      <c r="B33" s="313"/>
      <c r="C33" s="313"/>
      <c r="D33" s="313"/>
      <c r="E33" s="313"/>
      <c r="F33" s="313"/>
      <c r="G33" s="313"/>
    </row>
    <row r="34" spans="1:7" s="41" customFormat="1" x14ac:dyDescent="0.25">
      <c r="A34" s="313"/>
      <c r="B34" s="313"/>
      <c r="C34" s="313"/>
      <c r="D34" s="313"/>
      <c r="E34" s="313"/>
      <c r="F34" s="313"/>
      <c r="G34" s="313"/>
    </row>
    <row r="35" spans="1:7" s="41" customFormat="1" x14ac:dyDescent="0.25">
      <c r="A35" s="313"/>
      <c r="B35" s="313"/>
      <c r="C35" s="313"/>
      <c r="D35" s="313"/>
      <c r="E35" s="313"/>
      <c r="F35" s="313"/>
      <c r="G35" s="313"/>
    </row>
    <row r="36" spans="1:7" s="41" customFormat="1" x14ac:dyDescent="0.25">
      <c r="A36" s="313"/>
      <c r="B36" s="313"/>
      <c r="C36" s="313"/>
      <c r="D36" s="313"/>
      <c r="E36" s="313"/>
      <c r="F36" s="313"/>
      <c r="G36" s="313"/>
    </row>
    <row r="37" spans="1:7" s="41" customFormat="1" x14ac:dyDescent="0.25">
      <c r="A37" s="313"/>
      <c r="B37" s="313"/>
      <c r="C37" s="313"/>
      <c r="D37" s="313"/>
      <c r="E37" s="313"/>
      <c r="F37" s="313"/>
      <c r="G37" s="313"/>
    </row>
    <row r="38" spans="1:7" s="41" customFormat="1" x14ac:dyDescent="0.25">
      <c r="A38" s="313"/>
      <c r="B38" s="313"/>
      <c r="C38" s="313"/>
      <c r="D38" s="313"/>
      <c r="E38" s="313"/>
      <c r="F38" s="313"/>
      <c r="G38" s="313"/>
    </row>
    <row r="39" spans="1:7" s="41" customFormat="1" x14ac:dyDescent="0.25">
      <c r="A39" s="314"/>
      <c r="B39" s="314"/>
      <c r="C39" s="314"/>
      <c r="D39" s="314"/>
      <c r="E39" s="314"/>
      <c r="F39" s="314"/>
      <c r="G39" s="314"/>
    </row>
    <row r="40" spans="1:7" s="41" customFormat="1" x14ac:dyDescent="0.25">
      <c r="A40" s="314"/>
      <c r="B40" s="314"/>
      <c r="C40" s="314"/>
      <c r="D40" s="314"/>
      <c r="E40" s="314"/>
      <c r="F40" s="314"/>
      <c r="G40" s="314"/>
    </row>
    <row r="41" spans="1:7" s="41" customFormat="1" x14ac:dyDescent="0.25">
      <c r="A41" s="314"/>
      <c r="B41" s="314"/>
      <c r="C41" s="314"/>
      <c r="D41" s="314"/>
      <c r="E41" s="314"/>
      <c r="F41" s="314"/>
      <c r="G41" s="314"/>
    </row>
    <row r="42" spans="1:7" s="41" customFormat="1" x14ac:dyDescent="0.25">
      <c r="A42" s="314"/>
      <c r="B42" s="314"/>
      <c r="C42" s="314"/>
      <c r="D42" s="314"/>
      <c r="E42" s="314"/>
      <c r="F42" s="314"/>
      <c r="G42" s="314"/>
    </row>
    <row r="43" spans="1:7" s="41" customFormat="1" x14ac:dyDescent="0.25">
      <c r="A43" s="314"/>
      <c r="B43" s="314"/>
      <c r="C43" s="314"/>
      <c r="D43" s="314"/>
      <c r="E43" s="314"/>
      <c r="F43" s="314"/>
      <c r="G43" s="314"/>
    </row>
    <row r="44" spans="1:7" s="41" customFormat="1" x14ac:dyDescent="0.25">
      <c r="A44" s="314"/>
      <c r="B44" s="314"/>
      <c r="C44" s="314"/>
      <c r="D44" s="314"/>
      <c r="E44" s="314"/>
      <c r="F44" s="314"/>
      <c r="G44" s="314"/>
    </row>
    <row r="45" spans="1:7" s="41" customFormat="1" x14ac:dyDescent="0.25">
      <c r="A45" s="314"/>
      <c r="B45" s="314"/>
      <c r="C45" s="314"/>
      <c r="D45" s="314"/>
      <c r="E45" s="314"/>
      <c r="F45" s="314"/>
      <c r="G45" s="314"/>
    </row>
    <row r="46" spans="1:7" s="41" customFormat="1" x14ac:dyDescent="0.25">
      <c r="A46" s="314"/>
      <c r="B46" s="314"/>
      <c r="C46" s="314"/>
      <c r="D46" s="314"/>
      <c r="E46" s="314"/>
      <c r="F46" s="314"/>
      <c r="G46" s="314"/>
    </row>
    <row r="47" spans="1:7" s="41" customFormat="1" x14ac:dyDescent="0.25">
      <c r="A47" s="314"/>
      <c r="B47" s="314"/>
      <c r="C47" s="314"/>
      <c r="D47" s="314"/>
      <c r="E47" s="314"/>
      <c r="F47" s="314"/>
      <c r="G47" s="314"/>
    </row>
    <row r="48" spans="1:7" s="41" customFormat="1" x14ac:dyDescent="0.25">
      <c r="A48" s="314"/>
      <c r="B48" s="314"/>
      <c r="C48" s="314"/>
      <c r="D48" s="314"/>
      <c r="E48" s="314"/>
      <c r="F48" s="314"/>
      <c r="G48" s="314"/>
    </row>
    <row r="49" spans="1:7" s="41" customFormat="1" x14ac:dyDescent="0.25">
      <c r="A49" s="314"/>
      <c r="B49" s="314"/>
      <c r="C49" s="314"/>
      <c r="D49" s="314"/>
      <c r="E49" s="314"/>
      <c r="F49" s="314"/>
      <c r="G49" s="314"/>
    </row>
    <row r="50" spans="1:7" s="41" customFormat="1" x14ac:dyDescent="0.25">
      <c r="A50" s="314"/>
      <c r="B50" s="314"/>
      <c r="C50" s="314"/>
      <c r="D50" s="314"/>
      <c r="E50" s="314"/>
      <c r="F50" s="314"/>
      <c r="G50" s="314"/>
    </row>
    <row r="51" spans="1:7" s="41" customFormat="1" x14ac:dyDescent="0.25">
      <c r="A51" s="314"/>
      <c r="B51" s="314"/>
      <c r="C51" s="314"/>
      <c r="D51" s="314"/>
      <c r="E51" s="314"/>
      <c r="F51" s="314"/>
      <c r="G51" s="314"/>
    </row>
    <row r="52" spans="1:7" s="41" customFormat="1" x14ac:dyDescent="0.25">
      <c r="A52" s="314"/>
      <c r="B52" s="314"/>
      <c r="C52" s="314"/>
      <c r="D52" s="314"/>
      <c r="E52" s="314"/>
      <c r="F52" s="314"/>
      <c r="G52" s="314"/>
    </row>
    <row r="53" spans="1:7" s="41" customFormat="1" x14ac:dyDescent="0.25">
      <c r="A53" s="314"/>
      <c r="B53" s="314"/>
      <c r="C53" s="314"/>
      <c r="D53" s="314"/>
      <c r="E53" s="314"/>
      <c r="F53" s="314"/>
      <c r="G53" s="314"/>
    </row>
    <row r="54" spans="1:7" s="41" customFormat="1" x14ac:dyDescent="0.25">
      <c r="A54" s="314"/>
      <c r="B54" s="314"/>
      <c r="C54" s="314"/>
      <c r="D54" s="314"/>
      <c r="E54" s="314"/>
      <c r="F54" s="314"/>
      <c r="G54" s="314"/>
    </row>
    <row r="55" spans="1:7" s="41" customFormat="1" x14ac:dyDescent="0.25">
      <c r="A55" s="314"/>
      <c r="B55" s="314"/>
      <c r="C55" s="314"/>
      <c r="D55" s="314"/>
      <c r="E55" s="314"/>
      <c r="F55" s="314"/>
      <c r="G55" s="314"/>
    </row>
    <row r="56" spans="1:7" s="41" customFormat="1" x14ac:dyDescent="0.25">
      <c r="A56" s="314"/>
      <c r="B56" s="314"/>
      <c r="C56" s="314"/>
      <c r="D56" s="314"/>
      <c r="E56" s="314"/>
      <c r="F56" s="314"/>
      <c r="G56" s="314"/>
    </row>
    <row r="57" spans="1:7" s="41" customFormat="1" x14ac:dyDescent="0.25">
      <c r="A57" s="314"/>
      <c r="B57" s="314"/>
      <c r="C57" s="314"/>
      <c r="D57" s="314"/>
      <c r="E57" s="314"/>
      <c r="F57" s="314"/>
      <c r="G57" s="314"/>
    </row>
    <row r="58" spans="1:7" s="41" customFormat="1" x14ac:dyDescent="0.25">
      <c r="A58" s="314"/>
      <c r="B58" s="314"/>
      <c r="C58" s="314"/>
      <c r="D58" s="314"/>
      <c r="E58" s="314"/>
      <c r="F58" s="314"/>
      <c r="G58" s="314"/>
    </row>
    <row r="59" spans="1:7" s="41" customFormat="1" x14ac:dyDescent="0.25">
      <c r="A59" s="314"/>
      <c r="B59" s="314"/>
      <c r="C59" s="314"/>
      <c r="D59" s="314"/>
      <c r="E59" s="314"/>
      <c r="F59" s="314"/>
      <c r="G59" s="314"/>
    </row>
    <row r="60" spans="1:7" s="41" customFormat="1" x14ac:dyDescent="0.25">
      <c r="A60" s="314"/>
      <c r="B60" s="314"/>
      <c r="C60" s="314"/>
      <c r="D60" s="314"/>
      <c r="E60" s="314"/>
      <c r="F60" s="314"/>
      <c r="G60" s="314"/>
    </row>
    <row r="61" spans="1:7" s="41" customFormat="1" x14ac:dyDescent="0.25">
      <c r="A61" s="314"/>
      <c r="B61" s="314"/>
      <c r="C61" s="314"/>
      <c r="D61" s="314"/>
      <c r="E61" s="314"/>
      <c r="F61" s="314"/>
      <c r="G61" s="314"/>
    </row>
    <row r="62" spans="1:7" s="41" customFormat="1" x14ac:dyDescent="0.25">
      <c r="A62" s="314"/>
      <c r="B62" s="314"/>
      <c r="C62" s="314"/>
      <c r="D62" s="314"/>
      <c r="E62" s="314"/>
      <c r="F62" s="314"/>
      <c r="G62" s="314"/>
    </row>
    <row r="63" spans="1:7" s="41" customFormat="1" x14ac:dyDescent="0.25">
      <c r="A63" s="314"/>
      <c r="B63" s="314"/>
      <c r="C63" s="314"/>
      <c r="D63" s="314"/>
      <c r="E63" s="314"/>
      <c r="F63" s="314"/>
      <c r="G63" s="314"/>
    </row>
    <row r="64" spans="1:7" s="41" customFormat="1" x14ac:dyDescent="0.25">
      <c r="A64" s="314"/>
      <c r="B64" s="314"/>
      <c r="C64" s="314"/>
      <c r="D64" s="314"/>
      <c r="E64" s="314"/>
      <c r="F64" s="314"/>
      <c r="G64" s="314"/>
    </row>
    <row r="65" spans="1:7" s="41" customFormat="1" x14ac:dyDescent="0.25">
      <c r="A65" s="314"/>
      <c r="B65" s="314"/>
      <c r="C65" s="314"/>
      <c r="D65" s="314"/>
      <c r="E65" s="314"/>
      <c r="F65" s="314"/>
      <c r="G65" s="314"/>
    </row>
    <row r="66" spans="1:7" s="41" customFormat="1" x14ac:dyDescent="0.25">
      <c r="A66" s="314"/>
      <c r="B66" s="314"/>
      <c r="C66" s="314"/>
      <c r="D66" s="314"/>
      <c r="E66" s="314"/>
      <c r="F66" s="314"/>
      <c r="G66" s="314"/>
    </row>
    <row r="67" spans="1:7" s="41" customFormat="1" x14ac:dyDescent="0.25">
      <c r="A67" s="314"/>
      <c r="B67" s="314"/>
      <c r="C67" s="314"/>
      <c r="D67" s="314"/>
      <c r="E67" s="314"/>
      <c r="F67" s="314"/>
      <c r="G67" s="314"/>
    </row>
    <row r="68" spans="1:7" s="41" customFormat="1" x14ac:dyDescent="0.25">
      <c r="A68" s="314"/>
      <c r="B68" s="314"/>
      <c r="C68" s="314"/>
      <c r="D68" s="314"/>
      <c r="E68" s="314"/>
      <c r="F68" s="314"/>
      <c r="G68" s="314"/>
    </row>
    <row r="69" spans="1:7" s="41" customFormat="1" x14ac:dyDescent="0.25">
      <c r="A69" s="314"/>
      <c r="B69" s="314"/>
      <c r="C69" s="314"/>
      <c r="D69" s="314"/>
      <c r="E69" s="314"/>
      <c r="F69" s="314"/>
      <c r="G69" s="314"/>
    </row>
    <row r="70" spans="1:7" s="41" customFormat="1" x14ac:dyDescent="0.25">
      <c r="A70" s="314"/>
      <c r="B70" s="314"/>
      <c r="C70" s="314"/>
      <c r="D70" s="314"/>
      <c r="E70" s="314"/>
      <c r="F70" s="314"/>
      <c r="G70" s="314"/>
    </row>
    <row r="71" spans="1:7" s="41" customFormat="1" x14ac:dyDescent="0.25">
      <c r="A71" s="314"/>
      <c r="B71" s="314"/>
      <c r="C71" s="314"/>
      <c r="D71" s="314"/>
      <c r="E71" s="314"/>
      <c r="F71" s="314"/>
      <c r="G71" s="314"/>
    </row>
    <row r="72" spans="1:7" s="41" customFormat="1" x14ac:dyDescent="0.25">
      <c r="A72" s="314"/>
      <c r="B72" s="314"/>
      <c r="C72" s="314"/>
      <c r="D72" s="314"/>
      <c r="E72" s="314"/>
      <c r="F72" s="314"/>
      <c r="G72" s="314"/>
    </row>
    <row r="73" spans="1:7" s="41" customFormat="1" x14ac:dyDescent="0.25">
      <c r="A73" s="314"/>
      <c r="B73" s="314"/>
      <c r="C73" s="314"/>
      <c r="D73" s="314"/>
      <c r="E73" s="314"/>
      <c r="F73" s="314"/>
      <c r="G73" s="314"/>
    </row>
    <row r="74" spans="1:7" s="41" customFormat="1" x14ac:dyDescent="0.25">
      <c r="A74" s="314"/>
      <c r="B74" s="314"/>
      <c r="C74" s="314"/>
      <c r="D74" s="314"/>
      <c r="E74" s="314"/>
      <c r="F74" s="314"/>
      <c r="G74" s="314"/>
    </row>
    <row r="75" spans="1:7" s="41" customFormat="1" x14ac:dyDescent="0.25">
      <c r="A75" s="314"/>
      <c r="B75" s="314"/>
      <c r="C75" s="314"/>
      <c r="D75" s="314"/>
      <c r="E75" s="314"/>
      <c r="F75" s="314"/>
      <c r="G75" s="314"/>
    </row>
    <row r="76" spans="1:7" s="41" customFormat="1" x14ac:dyDescent="0.25">
      <c r="A76" s="314"/>
      <c r="B76" s="314"/>
      <c r="C76" s="314"/>
      <c r="D76" s="314"/>
      <c r="E76" s="314"/>
      <c r="F76" s="314"/>
      <c r="G76" s="314"/>
    </row>
    <row r="77" spans="1:7" s="41" customFormat="1" x14ac:dyDescent="0.25">
      <c r="A77" s="314"/>
      <c r="B77" s="314"/>
      <c r="C77" s="314"/>
      <c r="D77" s="314"/>
      <c r="E77" s="314"/>
      <c r="F77" s="314"/>
      <c r="G77" s="314"/>
    </row>
    <row r="78" spans="1:7" s="41" customFormat="1" x14ac:dyDescent="0.25">
      <c r="A78" s="314"/>
      <c r="B78" s="314"/>
      <c r="C78" s="314"/>
      <c r="D78" s="314"/>
      <c r="E78" s="314"/>
      <c r="F78" s="314"/>
      <c r="G78" s="314"/>
    </row>
    <row r="79" spans="1:7" s="41" customFormat="1" x14ac:dyDescent="0.25">
      <c r="A79" s="314"/>
      <c r="B79" s="314"/>
      <c r="C79" s="314"/>
      <c r="D79" s="314"/>
      <c r="E79" s="314"/>
      <c r="F79" s="314"/>
      <c r="G79" s="314"/>
    </row>
    <row r="80" spans="1:7" s="41" customFormat="1" x14ac:dyDescent="0.25">
      <c r="A80" s="314"/>
      <c r="B80" s="314"/>
      <c r="C80" s="314"/>
      <c r="D80" s="314"/>
      <c r="E80" s="314"/>
      <c r="F80" s="314"/>
      <c r="G80" s="314"/>
    </row>
    <row r="81" spans="1:7" s="41" customFormat="1" x14ac:dyDescent="0.25">
      <c r="A81" s="314"/>
      <c r="B81" s="314"/>
      <c r="C81" s="314"/>
      <c r="D81" s="314"/>
      <c r="E81" s="314"/>
      <c r="F81" s="314"/>
      <c r="G81" s="314"/>
    </row>
    <row r="82" spans="1:7" s="41" customFormat="1" x14ac:dyDescent="0.25">
      <c r="A82" s="314"/>
      <c r="B82" s="314"/>
      <c r="C82" s="314"/>
      <c r="D82" s="314"/>
      <c r="E82" s="314"/>
      <c r="F82" s="314"/>
      <c r="G82" s="314"/>
    </row>
    <row r="83" spans="1:7" s="41" customFormat="1" x14ac:dyDescent="0.25">
      <c r="A83" s="314"/>
      <c r="B83" s="314"/>
      <c r="C83" s="314"/>
      <c r="D83" s="314"/>
      <c r="E83" s="314"/>
      <c r="F83" s="314"/>
      <c r="G83" s="314"/>
    </row>
    <row r="84" spans="1:7" s="41" customFormat="1" x14ac:dyDescent="0.25">
      <c r="A84" s="314"/>
      <c r="B84" s="314"/>
      <c r="C84" s="314"/>
      <c r="D84" s="314"/>
      <c r="E84" s="314"/>
      <c r="F84" s="314"/>
      <c r="G84" s="314"/>
    </row>
    <row r="85" spans="1:7" s="41" customFormat="1" x14ac:dyDescent="0.25">
      <c r="A85" s="314"/>
      <c r="B85" s="314"/>
      <c r="C85" s="314"/>
      <c r="D85" s="314"/>
      <c r="E85" s="314"/>
      <c r="F85" s="314"/>
      <c r="G85" s="314"/>
    </row>
    <row r="86" spans="1:7" s="41" customFormat="1" x14ac:dyDescent="0.25">
      <c r="A86" s="314"/>
      <c r="B86" s="314"/>
      <c r="C86" s="314"/>
      <c r="D86" s="314"/>
      <c r="E86" s="314"/>
      <c r="F86" s="314"/>
      <c r="G86" s="314"/>
    </row>
    <row r="87" spans="1:7" s="41" customFormat="1" x14ac:dyDescent="0.25">
      <c r="A87" s="314"/>
      <c r="B87" s="314"/>
      <c r="C87" s="314"/>
      <c r="D87" s="314"/>
      <c r="E87" s="314"/>
      <c r="F87" s="314"/>
      <c r="G87" s="314"/>
    </row>
    <row r="88" spans="1:7" s="41" customFormat="1" x14ac:dyDescent="0.25">
      <c r="A88" s="314"/>
      <c r="B88" s="314"/>
      <c r="C88" s="314"/>
      <c r="D88" s="314"/>
      <c r="E88" s="314"/>
      <c r="F88" s="314"/>
      <c r="G88" s="314"/>
    </row>
    <row r="89" spans="1:7" s="41" customFormat="1" x14ac:dyDescent="0.25">
      <c r="A89" s="314"/>
      <c r="B89" s="314"/>
      <c r="C89" s="314"/>
      <c r="D89" s="314"/>
      <c r="E89" s="314"/>
      <c r="F89" s="314"/>
      <c r="G89" s="314"/>
    </row>
    <row r="90" spans="1:7" s="41" customFormat="1" x14ac:dyDescent="0.25">
      <c r="A90" s="314"/>
      <c r="B90" s="314"/>
      <c r="C90" s="314"/>
      <c r="D90" s="314"/>
      <c r="E90" s="314"/>
      <c r="F90" s="314"/>
      <c r="G90" s="314"/>
    </row>
    <row r="91" spans="1:7" s="41" customFormat="1" x14ac:dyDescent="0.25">
      <c r="A91" s="314"/>
      <c r="B91" s="314"/>
      <c r="C91" s="314"/>
      <c r="D91" s="314"/>
      <c r="E91" s="314"/>
      <c r="F91" s="314"/>
      <c r="G91" s="314"/>
    </row>
    <row r="92" spans="1:7" s="41" customFormat="1" x14ac:dyDescent="0.25">
      <c r="A92" s="314"/>
      <c r="B92" s="314"/>
      <c r="C92" s="314"/>
      <c r="D92" s="314"/>
      <c r="E92" s="314"/>
      <c r="F92" s="314"/>
      <c r="G92" s="314"/>
    </row>
    <row r="93" spans="1:7" s="41" customFormat="1" x14ac:dyDescent="0.25">
      <c r="A93" s="314"/>
      <c r="B93" s="314"/>
      <c r="C93" s="314"/>
      <c r="D93" s="314"/>
      <c r="E93" s="314"/>
      <c r="F93" s="314"/>
      <c r="G93" s="314"/>
    </row>
    <row r="94" spans="1:7" s="41" customFormat="1" x14ac:dyDescent="0.25">
      <c r="A94" s="314"/>
      <c r="B94" s="314"/>
      <c r="C94" s="314"/>
      <c r="D94" s="314"/>
      <c r="E94" s="314"/>
      <c r="F94" s="314"/>
      <c r="G94" s="314"/>
    </row>
    <row r="95" spans="1:7" s="41" customFormat="1" x14ac:dyDescent="0.25">
      <c r="A95" s="314"/>
      <c r="B95" s="314"/>
      <c r="C95" s="314"/>
      <c r="D95" s="314"/>
      <c r="E95" s="314"/>
      <c r="F95" s="314"/>
      <c r="G95" s="314"/>
    </row>
    <row r="96" spans="1:7" s="41" customFormat="1" x14ac:dyDescent="0.25">
      <c r="A96" s="314"/>
      <c r="B96" s="314"/>
      <c r="C96" s="314"/>
      <c r="D96" s="314"/>
      <c r="E96" s="314"/>
      <c r="F96" s="314"/>
      <c r="G96" s="314"/>
    </row>
    <row r="97" spans="1:7" s="41" customFormat="1" x14ac:dyDescent="0.25">
      <c r="A97" s="314"/>
      <c r="B97" s="314"/>
      <c r="C97" s="314"/>
      <c r="D97" s="314"/>
      <c r="E97" s="314"/>
      <c r="F97" s="314"/>
      <c r="G97" s="314"/>
    </row>
    <row r="98" spans="1:7" s="41" customFormat="1" x14ac:dyDescent="0.25">
      <c r="A98" s="314"/>
      <c r="B98" s="314"/>
      <c r="C98" s="314"/>
      <c r="D98" s="314"/>
      <c r="E98" s="314"/>
      <c r="F98" s="314"/>
      <c r="G98" s="314"/>
    </row>
    <row r="99" spans="1:7" s="41" customFormat="1" x14ac:dyDescent="0.25">
      <c r="A99" s="314"/>
      <c r="B99" s="314"/>
      <c r="C99" s="314"/>
      <c r="D99" s="314"/>
      <c r="E99" s="314"/>
      <c r="F99" s="314"/>
      <c r="G99" s="314"/>
    </row>
    <row r="100" spans="1:7" s="41" customFormat="1" x14ac:dyDescent="0.25">
      <c r="A100" s="314"/>
      <c r="B100" s="314"/>
      <c r="C100" s="314"/>
      <c r="D100" s="314"/>
      <c r="E100" s="314"/>
      <c r="F100" s="314"/>
      <c r="G100" s="314"/>
    </row>
    <row r="101" spans="1:7" s="41" customFormat="1" x14ac:dyDescent="0.25">
      <c r="A101" s="314"/>
      <c r="B101" s="314"/>
      <c r="C101" s="314"/>
      <c r="D101" s="314"/>
      <c r="E101" s="314"/>
      <c r="F101" s="314"/>
      <c r="G101" s="314"/>
    </row>
    <row r="102" spans="1:7" s="41" customFormat="1" x14ac:dyDescent="0.25">
      <c r="A102" s="314"/>
      <c r="B102" s="314"/>
      <c r="C102" s="314"/>
      <c r="D102" s="314"/>
      <c r="E102" s="314"/>
      <c r="F102" s="314"/>
      <c r="G102" s="314"/>
    </row>
    <row r="103" spans="1:7" s="41" customFormat="1" x14ac:dyDescent="0.25">
      <c r="A103" s="314"/>
      <c r="B103" s="314"/>
      <c r="C103" s="314"/>
      <c r="D103" s="314"/>
      <c r="E103" s="314"/>
      <c r="F103" s="314"/>
      <c r="G103" s="314"/>
    </row>
    <row r="104" spans="1:7" s="41" customFormat="1" x14ac:dyDescent="0.25">
      <c r="A104" s="314"/>
      <c r="B104" s="314"/>
      <c r="C104" s="314"/>
      <c r="D104" s="314"/>
      <c r="E104" s="314"/>
      <c r="F104" s="314"/>
      <c r="G104" s="314"/>
    </row>
    <row r="105" spans="1:7" s="41" customFormat="1" x14ac:dyDescent="0.25">
      <c r="A105" s="314"/>
      <c r="B105" s="314"/>
      <c r="C105" s="314"/>
      <c r="D105" s="314"/>
      <c r="E105" s="314"/>
      <c r="F105" s="314"/>
      <c r="G105" s="314"/>
    </row>
    <row r="106" spans="1:7" s="41" customFormat="1" x14ac:dyDescent="0.25">
      <c r="A106" s="314"/>
      <c r="B106" s="314"/>
      <c r="C106" s="314"/>
      <c r="D106" s="314"/>
      <c r="E106" s="314"/>
      <c r="F106" s="314"/>
      <c r="G106" s="314"/>
    </row>
    <row r="107" spans="1:7" s="41" customFormat="1" x14ac:dyDescent="0.25">
      <c r="A107" s="314"/>
      <c r="B107" s="314"/>
      <c r="C107" s="314"/>
      <c r="D107" s="314"/>
      <c r="E107" s="314"/>
      <c r="F107" s="314"/>
      <c r="G107" s="314"/>
    </row>
    <row r="108" spans="1:7" s="41" customFormat="1" x14ac:dyDescent="0.25">
      <c r="A108" s="314"/>
      <c r="B108" s="314"/>
      <c r="C108" s="314"/>
      <c r="D108" s="314"/>
      <c r="E108" s="314"/>
      <c r="F108" s="314"/>
      <c r="G108" s="314"/>
    </row>
    <row r="109" spans="1:7" s="41" customFormat="1" x14ac:dyDescent="0.25">
      <c r="A109" s="314"/>
      <c r="B109" s="314"/>
      <c r="C109" s="314"/>
      <c r="D109" s="314"/>
      <c r="E109" s="314"/>
      <c r="F109" s="314"/>
      <c r="G109" s="314"/>
    </row>
    <row r="110" spans="1:7" s="41" customFormat="1" x14ac:dyDescent="0.25">
      <c r="A110" s="314"/>
      <c r="B110" s="314"/>
      <c r="C110" s="314"/>
      <c r="D110" s="314"/>
      <c r="E110" s="314"/>
      <c r="F110" s="314"/>
      <c r="G110" s="314"/>
    </row>
    <row r="111" spans="1:7" s="41" customFormat="1" x14ac:dyDescent="0.25">
      <c r="A111" s="314"/>
      <c r="B111" s="314"/>
      <c r="C111" s="314"/>
      <c r="D111" s="314"/>
      <c r="E111" s="314"/>
      <c r="F111" s="314"/>
      <c r="G111" s="314"/>
    </row>
    <row r="112" spans="1:7" s="41" customFormat="1" x14ac:dyDescent="0.25">
      <c r="A112" s="314"/>
      <c r="B112" s="314"/>
      <c r="C112" s="314"/>
      <c r="D112" s="314"/>
      <c r="E112" s="314"/>
      <c r="F112" s="314"/>
      <c r="G112" s="314"/>
    </row>
    <row r="113" spans="1:7" s="41" customFormat="1" x14ac:dyDescent="0.25">
      <c r="A113" s="314"/>
      <c r="B113" s="314"/>
      <c r="C113" s="314"/>
      <c r="D113" s="314"/>
      <c r="E113" s="314"/>
      <c r="F113" s="314"/>
      <c r="G113" s="314"/>
    </row>
    <row r="114" spans="1:7" s="41" customFormat="1" x14ac:dyDescent="0.25">
      <c r="A114" s="314"/>
      <c r="B114" s="314"/>
      <c r="C114" s="314"/>
      <c r="D114" s="314"/>
      <c r="E114" s="314"/>
      <c r="F114" s="314"/>
      <c r="G114" s="314"/>
    </row>
    <row r="115" spans="1:7" s="41" customFormat="1" x14ac:dyDescent="0.25">
      <c r="A115" s="314"/>
      <c r="B115" s="314"/>
      <c r="C115" s="314"/>
      <c r="D115" s="314"/>
      <c r="E115" s="314"/>
      <c r="F115" s="314"/>
      <c r="G115" s="314"/>
    </row>
    <row r="116" spans="1:7" s="41" customFormat="1" x14ac:dyDescent="0.25">
      <c r="A116" s="314"/>
      <c r="B116" s="314"/>
      <c r="C116" s="314"/>
      <c r="D116" s="314"/>
      <c r="E116" s="314"/>
      <c r="F116" s="314"/>
      <c r="G116" s="314"/>
    </row>
    <row r="117" spans="1:7" s="41" customFormat="1" x14ac:dyDescent="0.25">
      <c r="A117" s="314"/>
      <c r="B117" s="314"/>
      <c r="C117" s="314"/>
      <c r="D117" s="314"/>
      <c r="E117" s="314"/>
      <c r="F117" s="314"/>
      <c r="G117" s="314"/>
    </row>
    <row r="118" spans="1:7" s="41" customFormat="1" x14ac:dyDescent="0.25">
      <c r="A118" s="314"/>
      <c r="B118" s="314"/>
      <c r="C118" s="314"/>
      <c r="D118" s="314"/>
      <c r="E118" s="314"/>
      <c r="F118" s="314"/>
      <c r="G118" s="314"/>
    </row>
    <row r="119" spans="1:7" s="41" customFormat="1" x14ac:dyDescent="0.25">
      <c r="A119" s="314"/>
      <c r="B119" s="314"/>
      <c r="C119" s="314"/>
      <c r="D119" s="314"/>
      <c r="E119" s="314"/>
      <c r="F119" s="314"/>
      <c r="G119" s="314"/>
    </row>
    <row r="120" spans="1:7" s="41" customFormat="1" x14ac:dyDescent="0.25">
      <c r="A120" s="314"/>
      <c r="B120" s="314"/>
      <c r="C120" s="314"/>
      <c r="D120" s="314"/>
      <c r="E120" s="314"/>
      <c r="F120" s="314"/>
      <c r="G120" s="314"/>
    </row>
    <row r="121" spans="1:7" s="41" customFormat="1" x14ac:dyDescent="0.25">
      <c r="A121" s="314"/>
      <c r="B121" s="314"/>
      <c r="C121" s="314"/>
      <c r="D121" s="314"/>
      <c r="E121" s="314"/>
      <c r="F121" s="314"/>
      <c r="G121" s="314"/>
    </row>
    <row r="122" spans="1:7" s="41" customFormat="1" x14ac:dyDescent="0.25">
      <c r="A122" s="314"/>
      <c r="B122" s="314"/>
      <c r="C122" s="314"/>
      <c r="D122" s="314"/>
      <c r="E122" s="314"/>
      <c r="F122" s="314"/>
      <c r="G122" s="314"/>
    </row>
    <row r="123" spans="1:7" s="41" customFormat="1" x14ac:dyDescent="0.25">
      <c r="A123" s="314"/>
      <c r="B123" s="314"/>
      <c r="C123" s="314"/>
      <c r="D123" s="314"/>
      <c r="E123" s="314"/>
      <c r="F123" s="314"/>
      <c r="G123" s="314"/>
    </row>
    <row r="124" spans="1:7" s="41" customFormat="1" x14ac:dyDescent="0.25">
      <c r="A124" s="314"/>
      <c r="B124" s="314"/>
      <c r="C124" s="314"/>
      <c r="D124" s="314"/>
      <c r="E124" s="314"/>
      <c r="F124" s="314"/>
      <c r="G124" s="314"/>
    </row>
    <row r="125" spans="1:7" s="41" customFormat="1" x14ac:dyDescent="0.25">
      <c r="A125" s="314"/>
      <c r="B125" s="314"/>
      <c r="C125" s="314"/>
      <c r="D125" s="314"/>
      <c r="E125" s="314"/>
      <c r="F125" s="314"/>
      <c r="G125" s="314"/>
    </row>
    <row r="126" spans="1:7" s="41" customFormat="1" x14ac:dyDescent="0.25">
      <c r="A126" s="314"/>
      <c r="B126" s="314"/>
      <c r="C126" s="314"/>
      <c r="D126" s="314"/>
      <c r="E126" s="314"/>
      <c r="F126" s="314"/>
      <c r="G126" s="314"/>
    </row>
    <row r="127" spans="1:7" s="41" customFormat="1" x14ac:dyDescent="0.25">
      <c r="A127" s="314"/>
      <c r="B127" s="314"/>
      <c r="C127" s="314"/>
      <c r="D127" s="314"/>
      <c r="E127" s="314"/>
      <c r="F127" s="314"/>
      <c r="G127" s="314"/>
    </row>
    <row r="128" spans="1:7" s="41" customFormat="1" x14ac:dyDescent="0.25">
      <c r="A128" s="314"/>
      <c r="B128" s="314"/>
      <c r="C128" s="314"/>
      <c r="D128" s="314"/>
      <c r="E128" s="314"/>
      <c r="F128" s="314"/>
      <c r="G128" s="314"/>
    </row>
    <row r="129" spans="1:7" s="41" customFormat="1" x14ac:dyDescent="0.25">
      <c r="A129" s="314"/>
      <c r="B129" s="314"/>
      <c r="C129" s="314"/>
      <c r="D129" s="314"/>
      <c r="E129" s="314"/>
      <c r="F129" s="314"/>
      <c r="G129" s="314"/>
    </row>
    <row r="130" spans="1:7" s="41" customFormat="1" x14ac:dyDescent="0.25">
      <c r="A130" s="314"/>
      <c r="B130" s="314"/>
      <c r="C130" s="314"/>
      <c r="D130" s="314"/>
      <c r="E130" s="314"/>
      <c r="F130" s="314"/>
      <c r="G130" s="314"/>
    </row>
    <row r="131" spans="1:7" s="41" customFormat="1" x14ac:dyDescent="0.25">
      <c r="A131" s="314"/>
      <c r="B131" s="314"/>
      <c r="C131" s="314"/>
      <c r="D131" s="314"/>
      <c r="E131" s="314"/>
      <c r="F131" s="314"/>
      <c r="G131" s="314"/>
    </row>
    <row r="132" spans="1:7" s="41" customFormat="1" x14ac:dyDescent="0.25">
      <c r="A132" s="314"/>
      <c r="B132" s="314"/>
      <c r="C132" s="314"/>
      <c r="D132" s="314"/>
      <c r="E132" s="314"/>
      <c r="F132" s="314"/>
      <c r="G132" s="314"/>
    </row>
    <row r="133" spans="1:7" s="41" customFormat="1" x14ac:dyDescent="0.25">
      <c r="A133" s="314"/>
      <c r="B133" s="314"/>
      <c r="C133" s="314"/>
      <c r="D133" s="314"/>
      <c r="E133" s="314"/>
      <c r="F133" s="314"/>
      <c r="G133" s="314"/>
    </row>
    <row r="134" spans="1:7" s="41" customFormat="1" x14ac:dyDescent="0.25">
      <c r="A134" s="314"/>
      <c r="B134" s="314"/>
      <c r="C134" s="314"/>
      <c r="D134" s="314"/>
      <c r="E134" s="314"/>
      <c r="F134" s="314"/>
      <c r="G134" s="314"/>
    </row>
    <row r="135" spans="1:7" s="41" customFormat="1" x14ac:dyDescent="0.25">
      <c r="A135" s="314"/>
      <c r="B135" s="314"/>
      <c r="C135" s="314"/>
      <c r="D135" s="314"/>
      <c r="E135" s="314"/>
      <c r="F135" s="314"/>
      <c r="G135" s="314"/>
    </row>
    <row r="136" spans="1:7" s="41" customFormat="1" x14ac:dyDescent="0.25">
      <c r="A136" s="314"/>
      <c r="B136" s="314"/>
      <c r="C136" s="314"/>
      <c r="D136" s="314"/>
      <c r="E136" s="314"/>
      <c r="F136" s="314"/>
      <c r="G136" s="314"/>
    </row>
    <row r="137" spans="1:7" s="41" customFormat="1" x14ac:dyDescent="0.25">
      <c r="A137" s="314"/>
      <c r="B137" s="314"/>
      <c r="C137" s="314"/>
      <c r="D137" s="314"/>
      <c r="E137" s="314"/>
      <c r="F137" s="314"/>
      <c r="G137" s="314"/>
    </row>
    <row r="138" spans="1:7" s="41" customFormat="1" x14ac:dyDescent="0.25">
      <c r="A138" s="314"/>
      <c r="B138" s="314"/>
      <c r="C138" s="314"/>
      <c r="D138" s="314"/>
      <c r="E138" s="314"/>
      <c r="F138" s="314"/>
      <c r="G138" s="314"/>
    </row>
    <row r="139" spans="1:7" s="41" customFormat="1" x14ac:dyDescent="0.25">
      <c r="A139" s="314"/>
      <c r="B139" s="314"/>
      <c r="C139" s="314"/>
      <c r="D139" s="314"/>
      <c r="E139" s="314"/>
      <c r="F139" s="314"/>
      <c r="G139" s="314"/>
    </row>
    <row r="140" spans="1:7" s="41" customFormat="1" x14ac:dyDescent="0.25">
      <c r="A140" s="314"/>
      <c r="B140" s="314"/>
      <c r="C140" s="314"/>
      <c r="D140" s="314"/>
      <c r="E140" s="314"/>
      <c r="F140" s="314"/>
      <c r="G140" s="314"/>
    </row>
    <row r="141" spans="1:7" s="41" customFormat="1" x14ac:dyDescent="0.25">
      <c r="A141" s="314"/>
      <c r="B141" s="314"/>
      <c r="C141" s="314"/>
      <c r="D141" s="314"/>
      <c r="E141" s="314"/>
      <c r="F141" s="314"/>
      <c r="G141" s="314"/>
    </row>
    <row r="142" spans="1:7" s="41" customFormat="1" x14ac:dyDescent="0.25">
      <c r="A142" s="314"/>
      <c r="B142" s="314"/>
      <c r="C142" s="314"/>
      <c r="D142" s="314"/>
      <c r="E142" s="314"/>
      <c r="F142" s="314"/>
      <c r="G142" s="314"/>
    </row>
    <row r="143" spans="1:7" s="41" customFormat="1" x14ac:dyDescent="0.25">
      <c r="A143" s="314"/>
      <c r="B143" s="314"/>
      <c r="C143" s="314"/>
      <c r="D143" s="314"/>
      <c r="E143" s="314"/>
      <c r="F143" s="314"/>
      <c r="G143" s="314"/>
    </row>
    <row r="144" spans="1:7" s="41" customFormat="1" x14ac:dyDescent="0.25">
      <c r="A144" s="314"/>
      <c r="B144" s="314"/>
      <c r="C144" s="314"/>
      <c r="D144" s="314"/>
      <c r="E144" s="314"/>
      <c r="F144" s="314"/>
      <c r="G144" s="314"/>
    </row>
    <row r="145" spans="1:7" s="41" customFormat="1" x14ac:dyDescent="0.25">
      <c r="A145" s="314"/>
      <c r="B145" s="314"/>
      <c r="C145" s="314"/>
      <c r="D145" s="314"/>
      <c r="E145" s="314"/>
      <c r="F145" s="314"/>
      <c r="G145" s="314"/>
    </row>
    <row r="146" spans="1:7" s="41" customFormat="1" x14ac:dyDescent="0.25">
      <c r="A146" s="314"/>
      <c r="B146" s="314"/>
      <c r="C146" s="314"/>
      <c r="D146" s="314"/>
      <c r="E146" s="314"/>
      <c r="F146" s="314"/>
      <c r="G146" s="314"/>
    </row>
    <row r="147" spans="1:7" s="41" customFormat="1" x14ac:dyDescent="0.25">
      <c r="A147" s="314"/>
      <c r="B147" s="314"/>
      <c r="C147" s="314"/>
      <c r="D147" s="314"/>
      <c r="E147" s="314"/>
      <c r="F147" s="314"/>
      <c r="G147" s="314"/>
    </row>
    <row r="148" spans="1:7" s="41" customFormat="1" x14ac:dyDescent="0.25">
      <c r="A148" s="314"/>
      <c r="B148" s="314"/>
      <c r="C148" s="314"/>
      <c r="D148" s="314"/>
      <c r="E148" s="314"/>
      <c r="F148" s="314"/>
      <c r="G148" s="314"/>
    </row>
    <row r="149" spans="1:7" s="41" customFormat="1" x14ac:dyDescent="0.25">
      <c r="A149" s="314"/>
      <c r="B149" s="314"/>
      <c r="C149" s="314"/>
      <c r="D149" s="314"/>
      <c r="E149" s="314"/>
      <c r="F149" s="314"/>
      <c r="G149" s="314"/>
    </row>
    <row r="150" spans="1:7" s="41" customFormat="1" x14ac:dyDescent="0.25">
      <c r="A150" s="314"/>
      <c r="B150" s="314"/>
      <c r="C150" s="314"/>
      <c r="D150" s="314"/>
      <c r="E150" s="314"/>
      <c r="F150" s="314"/>
      <c r="G150" s="314"/>
    </row>
    <row r="151" spans="1:7" s="41" customFormat="1" x14ac:dyDescent="0.25">
      <c r="A151" s="314"/>
      <c r="B151" s="314"/>
      <c r="C151" s="314"/>
      <c r="D151" s="314"/>
      <c r="E151" s="314"/>
      <c r="F151" s="314"/>
      <c r="G151" s="314"/>
    </row>
    <row r="152" spans="1:7" s="41" customFormat="1" x14ac:dyDescent="0.25">
      <c r="A152" s="314"/>
      <c r="B152" s="314"/>
      <c r="C152" s="314"/>
      <c r="D152" s="314"/>
      <c r="E152" s="314"/>
      <c r="F152" s="314"/>
      <c r="G152" s="314"/>
    </row>
    <row r="153" spans="1:7" s="41" customFormat="1" x14ac:dyDescent="0.25">
      <c r="A153" s="314"/>
      <c r="B153" s="314"/>
      <c r="C153" s="314"/>
      <c r="D153" s="314"/>
      <c r="E153" s="314"/>
      <c r="F153" s="314"/>
      <c r="G153" s="314"/>
    </row>
    <row r="154" spans="1:7" s="41" customFormat="1" x14ac:dyDescent="0.25">
      <c r="A154" s="314"/>
      <c r="B154" s="314"/>
      <c r="C154" s="314"/>
      <c r="D154" s="314"/>
      <c r="E154" s="314"/>
      <c r="F154" s="314"/>
      <c r="G154" s="314"/>
    </row>
    <row r="155" spans="1:7" s="41" customFormat="1" x14ac:dyDescent="0.25">
      <c r="A155" s="314"/>
      <c r="B155" s="314"/>
      <c r="C155" s="314"/>
      <c r="D155" s="314"/>
      <c r="E155" s="314"/>
      <c r="F155" s="314"/>
      <c r="G155" s="314"/>
    </row>
    <row r="156" spans="1:7" s="41" customFormat="1" x14ac:dyDescent="0.25">
      <c r="A156" s="314"/>
      <c r="B156" s="314"/>
      <c r="C156" s="314"/>
      <c r="D156" s="314"/>
      <c r="E156" s="314"/>
      <c r="F156" s="314"/>
      <c r="G156" s="314"/>
    </row>
    <row r="157" spans="1:7" s="41" customFormat="1" x14ac:dyDescent="0.25">
      <c r="A157" s="314"/>
      <c r="B157" s="314"/>
      <c r="C157" s="314"/>
      <c r="D157" s="314"/>
      <c r="E157" s="314"/>
      <c r="F157" s="314"/>
      <c r="G157" s="314"/>
    </row>
    <row r="158" spans="1:7" s="41" customFormat="1" x14ac:dyDescent="0.25">
      <c r="A158" s="314"/>
      <c r="B158" s="314"/>
      <c r="C158" s="314"/>
      <c r="D158" s="314"/>
      <c r="E158" s="314"/>
      <c r="F158" s="314"/>
      <c r="G158" s="314"/>
    </row>
    <row r="159" spans="1:7" s="41" customFormat="1" x14ac:dyDescent="0.25">
      <c r="A159" s="314"/>
      <c r="B159" s="314"/>
      <c r="C159" s="314"/>
      <c r="D159" s="314"/>
      <c r="E159" s="314"/>
      <c r="F159" s="314"/>
      <c r="G159" s="314"/>
    </row>
    <row r="160" spans="1:7" s="41" customFormat="1" x14ac:dyDescent="0.25">
      <c r="A160" s="314"/>
      <c r="B160" s="314"/>
      <c r="C160" s="314"/>
      <c r="D160" s="314"/>
      <c r="E160" s="314"/>
      <c r="F160" s="314"/>
      <c r="G160" s="314"/>
    </row>
    <row r="161" spans="1:7" s="41" customFormat="1" x14ac:dyDescent="0.25">
      <c r="A161" s="314"/>
      <c r="B161" s="314"/>
      <c r="C161" s="314"/>
      <c r="D161" s="314"/>
      <c r="E161" s="314"/>
      <c r="F161" s="314"/>
      <c r="G161" s="314"/>
    </row>
    <row r="162" spans="1:7" s="41" customFormat="1" x14ac:dyDescent="0.25">
      <c r="A162" s="314"/>
      <c r="B162" s="314"/>
      <c r="C162" s="314"/>
      <c r="D162" s="314"/>
      <c r="E162" s="314"/>
      <c r="F162" s="314"/>
      <c r="G162" s="314"/>
    </row>
    <row r="163" spans="1:7" s="41" customFormat="1" x14ac:dyDescent="0.25">
      <c r="A163" s="314"/>
      <c r="B163" s="314"/>
      <c r="C163" s="314"/>
      <c r="D163" s="314"/>
      <c r="E163" s="314"/>
      <c r="F163" s="314"/>
      <c r="G163" s="314"/>
    </row>
    <row r="164" spans="1:7" s="41" customFormat="1" x14ac:dyDescent="0.25">
      <c r="A164" s="314"/>
      <c r="B164" s="314"/>
      <c r="C164" s="314"/>
      <c r="D164" s="314"/>
      <c r="E164" s="314"/>
      <c r="F164" s="314"/>
      <c r="G164" s="314"/>
    </row>
    <row r="165" spans="1:7" s="41" customFormat="1" x14ac:dyDescent="0.25">
      <c r="A165" s="314"/>
      <c r="B165" s="314"/>
      <c r="C165" s="314"/>
      <c r="D165" s="314"/>
      <c r="E165" s="314"/>
      <c r="F165" s="314"/>
      <c r="G165" s="314"/>
    </row>
    <row r="166" spans="1:7" s="41" customFormat="1" x14ac:dyDescent="0.25">
      <c r="A166" s="314"/>
      <c r="B166" s="314"/>
      <c r="C166" s="314"/>
      <c r="D166" s="314"/>
      <c r="E166" s="314"/>
      <c r="F166" s="314"/>
      <c r="G166" s="314"/>
    </row>
    <row r="167" spans="1:7" s="41" customFormat="1" x14ac:dyDescent="0.25">
      <c r="A167" s="314"/>
      <c r="B167" s="314"/>
      <c r="C167" s="314"/>
      <c r="D167" s="314"/>
      <c r="E167" s="314"/>
      <c r="F167" s="314"/>
      <c r="G167" s="314"/>
    </row>
    <row r="168" spans="1:7" s="41" customFormat="1" x14ac:dyDescent="0.25">
      <c r="A168" s="314"/>
      <c r="B168" s="314"/>
      <c r="C168" s="314"/>
      <c r="D168" s="314"/>
      <c r="E168" s="314"/>
      <c r="F168" s="314"/>
      <c r="G168" s="314"/>
    </row>
    <row r="169" spans="1:7" s="41" customFormat="1" x14ac:dyDescent="0.25">
      <c r="A169" s="314"/>
      <c r="B169" s="314"/>
      <c r="C169" s="314"/>
      <c r="D169" s="314"/>
      <c r="E169" s="314"/>
      <c r="F169" s="314"/>
      <c r="G169" s="314"/>
    </row>
    <row r="170" spans="1:7" s="41" customFormat="1" x14ac:dyDescent="0.25">
      <c r="A170" s="314"/>
      <c r="B170" s="314"/>
      <c r="C170" s="314"/>
      <c r="D170" s="314"/>
      <c r="E170" s="314"/>
      <c r="F170" s="314"/>
      <c r="G170" s="314"/>
    </row>
    <row r="171" spans="1:7" s="41" customFormat="1" x14ac:dyDescent="0.25">
      <c r="A171" s="314"/>
      <c r="B171" s="314"/>
      <c r="C171" s="314"/>
      <c r="D171" s="314"/>
      <c r="E171" s="314"/>
      <c r="F171" s="314"/>
      <c r="G171" s="314"/>
    </row>
    <row r="172" spans="1:7" s="41" customFormat="1" x14ac:dyDescent="0.25">
      <c r="A172" s="314"/>
      <c r="B172" s="314"/>
      <c r="C172" s="314"/>
      <c r="D172" s="314"/>
      <c r="E172" s="314"/>
      <c r="F172" s="314"/>
      <c r="G172" s="314"/>
    </row>
    <row r="173" spans="1:7" s="41" customFormat="1" x14ac:dyDescent="0.25">
      <c r="A173" s="314"/>
      <c r="B173" s="314"/>
      <c r="C173" s="314"/>
      <c r="D173" s="314"/>
      <c r="E173" s="314"/>
      <c r="F173" s="314"/>
      <c r="G173" s="314"/>
    </row>
  </sheetData>
  <mergeCells count="7">
    <mergeCell ref="E7:G7"/>
    <mergeCell ref="A1:G1"/>
    <mergeCell ref="A2:G2"/>
    <mergeCell ref="A3:G3"/>
    <mergeCell ref="A4:G4"/>
    <mergeCell ref="A5:G5"/>
    <mergeCell ref="E6:G6"/>
  </mergeCells>
  <pageMargins left="0.9055118110236221" right="0.70866141732283472" top="0.94488188976377963" bottom="0.74803149606299213"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8"/>
  <sheetViews>
    <sheetView showGridLines="0" zoomScale="80" zoomScaleNormal="80" workbookViewId="0">
      <selection activeCell="F11" sqref="F11"/>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46"/>
    <col min="45" max="16384" width="11.42578125" style="1"/>
  </cols>
  <sheetData>
    <row r="1" spans="1:15" ht="15.75" customHeight="1" x14ac:dyDescent="0.2">
      <c r="A1" s="492">
        <f>+[7]PPNE1!B1</f>
        <v>0</v>
      </c>
      <c r="B1" s="493"/>
      <c r="C1" s="493"/>
      <c r="D1" s="493"/>
      <c r="E1" s="493"/>
      <c r="F1" s="493"/>
      <c r="G1" s="493"/>
      <c r="H1" s="493"/>
      <c r="I1" s="493"/>
      <c r="J1" s="493"/>
      <c r="K1" s="493"/>
      <c r="L1" s="493"/>
      <c r="M1" s="493"/>
      <c r="N1" s="493"/>
      <c r="O1" s="494"/>
    </row>
    <row r="2" spans="1:15" ht="15.75" customHeight="1" x14ac:dyDescent="0.25">
      <c r="A2" s="495" t="s">
        <v>270</v>
      </c>
      <c r="B2" s="485"/>
      <c r="C2" s="485"/>
      <c r="D2" s="485"/>
      <c r="E2" s="485"/>
      <c r="F2" s="485"/>
      <c r="G2" s="485"/>
      <c r="H2" s="485"/>
      <c r="I2" s="485"/>
      <c r="J2" s="485"/>
      <c r="K2" s="485"/>
      <c r="L2" s="485"/>
      <c r="M2" s="485"/>
      <c r="N2" s="485"/>
      <c r="O2" s="496"/>
    </row>
    <row r="3" spans="1:15" ht="15.75" customHeight="1" x14ac:dyDescent="0.25">
      <c r="A3" s="497" t="s">
        <v>271</v>
      </c>
      <c r="B3" s="487"/>
      <c r="C3" s="487"/>
      <c r="D3" s="487"/>
      <c r="E3" s="487"/>
      <c r="F3" s="487"/>
      <c r="G3" s="487"/>
      <c r="H3" s="487"/>
      <c r="I3" s="487"/>
      <c r="J3" s="487"/>
      <c r="K3" s="487"/>
      <c r="L3" s="487"/>
      <c r="M3" s="487"/>
      <c r="N3" s="487"/>
      <c r="O3" s="498"/>
    </row>
    <row r="4" spans="1:15" ht="15.75" customHeight="1" x14ac:dyDescent="0.2">
      <c r="A4" s="488" t="s">
        <v>53</v>
      </c>
      <c r="B4" s="489"/>
      <c r="C4" s="489"/>
      <c r="D4" s="489"/>
      <c r="E4" s="489"/>
      <c r="F4" s="489"/>
      <c r="G4" s="489"/>
      <c r="H4" s="489"/>
      <c r="I4" s="489"/>
      <c r="J4" s="489"/>
      <c r="K4" s="489"/>
      <c r="L4" s="489"/>
      <c r="M4" s="489"/>
      <c r="N4" s="489"/>
      <c r="O4" s="499"/>
    </row>
    <row r="5" spans="1:15" ht="15.75" customHeight="1" x14ac:dyDescent="0.2">
      <c r="A5" s="488">
        <f>+[7]PPNE1!C5</f>
        <v>2024</v>
      </c>
      <c r="B5" s="489"/>
      <c r="C5" s="489"/>
      <c r="D5" s="489"/>
      <c r="E5" s="489"/>
      <c r="F5" s="489"/>
      <c r="G5" s="489"/>
      <c r="H5" s="489"/>
      <c r="I5" s="489"/>
      <c r="J5" s="489"/>
      <c r="K5" s="489"/>
      <c r="L5" s="489"/>
      <c r="M5" s="489"/>
      <c r="N5" s="489"/>
      <c r="O5" s="499"/>
    </row>
    <row r="6" spans="1:15" ht="15.75" customHeight="1" x14ac:dyDescent="0.2">
      <c r="A6" s="15" t="s">
        <v>214</v>
      </c>
      <c r="B6" s="5"/>
      <c r="C6" s="5"/>
      <c r="D6" s="5"/>
      <c r="E6" s="5"/>
      <c r="F6" s="490" t="str">
        <f>+[7]PPNE1!B6</f>
        <v>Metropolitano</v>
      </c>
      <c r="G6" s="490"/>
      <c r="H6" s="490"/>
      <c r="I6" s="490"/>
      <c r="J6" s="490"/>
      <c r="K6" s="490"/>
      <c r="L6" s="490"/>
      <c r="M6" s="490"/>
      <c r="N6" s="490"/>
      <c r="O6" s="491"/>
    </row>
    <row r="7" spans="1:15" ht="15.75" customHeight="1" x14ac:dyDescent="0.2">
      <c r="A7" s="17" t="s">
        <v>213</v>
      </c>
      <c r="B7" s="18"/>
      <c r="C7" s="18"/>
      <c r="D7" s="16"/>
      <c r="E7" s="18"/>
      <c r="F7" s="505" t="s">
        <v>1096</v>
      </c>
      <c r="G7" s="505"/>
      <c r="H7" s="505"/>
      <c r="I7" s="505"/>
      <c r="J7" s="505"/>
      <c r="K7" s="505"/>
      <c r="L7" s="505"/>
      <c r="M7" s="505"/>
      <c r="N7" s="505"/>
      <c r="O7" s="506"/>
    </row>
    <row r="8" spans="1:15" ht="15.75" customHeight="1" x14ac:dyDescent="0.2">
      <c r="A8" s="21" t="s">
        <v>46</v>
      </c>
      <c r="B8" s="22"/>
      <c r="C8" s="22"/>
      <c r="D8" s="22"/>
      <c r="E8" s="22"/>
      <c r="F8" s="22"/>
      <c r="G8" s="22"/>
      <c r="H8" s="22"/>
      <c r="I8" s="22"/>
      <c r="J8" s="22"/>
      <c r="K8" s="22"/>
      <c r="L8" s="22"/>
      <c r="M8" s="22"/>
      <c r="N8" s="22"/>
      <c r="O8" s="23"/>
    </row>
    <row r="9" spans="1:15" ht="13.5" x14ac:dyDescent="0.25">
      <c r="A9" s="34" t="s">
        <v>212</v>
      </c>
      <c r="B9" s="3"/>
      <c r="C9" s="3"/>
      <c r="D9" s="3"/>
      <c r="E9" s="35"/>
      <c r="F9" s="36"/>
      <c r="G9" s="44">
        <v>107040002.09999999</v>
      </c>
      <c r="H9" s="33"/>
      <c r="I9" s="33"/>
      <c r="J9" s="33"/>
      <c r="K9" s="33"/>
      <c r="L9" s="33"/>
      <c r="M9" s="33"/>
      <c r="N9" s="33"/>
      <c r="O9" s="37"/>
    </row>
    <row r="10" spans="1:15" ht="13.5" x14ac:dyDescent="0.25">
      <c r="A10" s="34" t="s">
        <v>41</v>
      </c>
      <c r="B10" s="3"/>
      <c r="C10" s="3"/>
      <c r="D10" s="3"/>
      <c r="E10" s="35"/>
      <c r="F10" s="36"/>
      <c r="G10" s="44">
        <v>143152428.36000001</v>
      </c>
      <c r="H10" s="33"/>
      <c r="I10" s="33"/>
      <c r="J10" s="33"/>
      <c r="K10" s="33"/>
      <c r="L10" s="33"/>
      <c r="M10" s="33"/>
      <c r="N10" s="33"/>
      <c r="O10" s="37"/>
    </row>
    <row r="11" spans="1:15" ht="13.5" x14ac:dyDescent="0.25">
      <c r="A11" s="34" t="s">
        <v>287</v>
      </c>
      <c r="B11" s="3"/>
      <c r="C11" s="3"/>
      <c r="D11" s="3"/>
      <c r="E11" s="35"/>
      <c r="F11" s="36"/>
      <c r="G11" s="44">
        <v>680858376.83000004</v>
      </c>
      <c r="H11" s="33"/>
      <c r="I11" s="33"/>
      <c r="J11" s="33"/>
      <c r="K11" s="33"/>
      <c r="L11" s="33"/>
      <c r="M11" s="33"/>
      <c r="N11" s="33"/>
      <c r="O11" s="37"/>
    </row>
    <row r="12" spans="1:15" ht="13.5" x14ac:dyDescent="0.25">
      <c r="A12" s="34" t="s">
        <v>42</v>
      </c>
      <c r="B12" s="3"/>
      <c r="C12" s="3"/>
      <c r="D12" s="3"/>
      <c r="E12" s="35"/>
      <c r="F12" s="36"/>
      <c r="G12" s="44">
        <v>35000000</v>
      </c>
      <c r="H12" s="33"/>
      <c r="I12" s="33"/>
      <c r="J12" s="33"/>
      <c r="K12" s="33"/>
      <c r="L12" s="33"/>
      <c r="M12" s="33"/>
      <c r="N12" s="33"/>
      <c r="O12" s="37"/>
    </row>
    <row r="13" spans="1:15" ht="13.5" x14ac:dyDescent="0.25">
      <c r="A13" s="316" t="s">
        <v>52</v>
      </c>
      <c r="B13" s="3"/>
      <c r="C13" s="3"/>
      <c r="D13" s="3"/>
      <c r="E13" s="35"/>
      <c r="F13" s="36"/>
      <c r="G13" s="45">
        <f>+[7]PPNE3!F18</f>
        <v>0</v>
      </c>
      <c r="H13" s="33"/>
      <c r="I13" s="33"/>
      <c r="J13" s="33"/>
      <c r="K13" s="33"/>
      <c r="L13" s="33"/>
      <c r="M13" s="33"/>
      <c r="N13" s="33"/>
      <c r="O13" s="37"/>
    </row>
    <row r="14" spans="1:15" ht="14.25" thickBot="1" x14ac:dyDescent="0.3">
      <c r="A14" s="26" t="s">
        <v>63</v>
      </c>
      <c r="B14" s="27"/>
      <c r="C14" s="27"/>
      <c r="D14" s="27"/>
      <c r="E14" s="28"/>
      <c r="F14" s="29"/>
      <c r="G14" s="30">
        <f>SUM(G9:G13)</f>
        <v>966050807.29000008</v>
      </c>
      <c r="H14" s="31"/>
      <c r="I14" s="31"/>
      <c r="J14" s="31"/>
      <c r="K14" s="31"/>
      <c r="L14" s="31"/>
      <c r="M14" s="31"/>
      <c r="N14" s="31"/>
      <c r="O14" s="32"/>
    </row>
    <row r="15" spans="1:15" ht="15.75" customHeight="1" thickTop="1" x14ac:dyDescent="0.2">
      <c r="A15" s="24" t="s">
        <v>48</v>
      </c>
      <c r="B15" s="19"/>
      <c r="C15" s="19"/>
      <c r="D15" s="19"/>
      <c r="E15" s="19"/>
      <c r="F15" s="19"/>
      <c r="G15" s="19"/>
      <c r="H15" s="19"/>
      <c r="I15" s="19"/>
      <c r="J15" s="19"/>
      <c r="K15" s="19"/>
      <c r="L15" s="19"/>
      <c r="M15" s="19"/>
      <c r="N15" s="19"/>
      <c r="O15" s="25"/>
    </row>
    <row r="16" spans="1:15" ht="19.5" customHeight="1" x14ac:dyDescent="0.2">
      <c r="A16" s="500" t="s">
        <v>64</v>
      </c>
      <c r="B16" s="500" t="s">
        <v>49</v>
      </c>
      <c r="C16" s="500" t="s">
        <v>4</v>
      </c>
      <c r="D16" s="500" t="s">
        <v>50</v>
      </c>
      <c r="E16" s="500" t="s">
        <v>20</v>
      </c>
      <c r="F16" s="507" t="s">
        <v>54</v>
      </c>
      <c r="G16" s="502" t="s">
        <v>55</v>
      </c>
      <c r="H16" s="502" t="s">
        <v>56</v>
      </c>
      <c r="I16" s="509" t="s">
        <v>57</v>
      </c>
      <c r="J16" s="501" t="s">
        <v>61</v>
      </c>
      <c r="K16" s="501"/>
      <c r="L16" s="502" t="s">
        <v>62</v>
      </c>
      <c r="M16" s="502"/>
      <c r="N16" s="503" t="s">
        <v>231</v>
      </c>
      <c r="O16" s="503" t="s">
        <v>19</v>
      </c>
    </row>
    <row r="17" spans="1:15" ht="44.25" customHeight="1" x14ac:dyDescent="0.2">
      <c r="A17" s="500"/>
      <c r="B17" s="500"/>
      <c r="C17" s="500"/>
      <c r="D17" s="500"/>
      <c r="E17" s="500"/>
      <c r="F17" s="508"/>
      <c r="G17" s="502"/>
      <c r="H17" s="502"/>
      <c r="I17" s="509"/>
      <c r="J17" s="20" t="s">
        <v>58</v>
      </c>
      <c r="K17" s="20" t="s">
        <v>59</v>
      </c>
      <c r="L17" s="20" t="s">
        <v>40</v>
      </c>
      <c r="M17" s="20" t="s">
        <v>60</v>
      </c>
      <c r="N17" s="504"/>
      <c r="O17" s="504"/>
    </row>
    <row r="18" spans="1:15" ht="12.75" x14ac:dyDescent="0.2">
      <c r="A18" s="317">
        <v>2</v>
      </c>
      <c r="B18" s="318"/>
      <c r="C18" s="318"/>
      <c r="D18" s="318"/>
      <c r="E18" s="318"/>
      <c r="F18" s="319" t="s">
        <v>10</v>
      </c>
      <c r="G18" s="320">
        <f>+G19+G67+G171+G255+G272+G325</f>
        <v>99906793.189999998</v>
      </c>
      <c r="H18" s="320">
        <f t="shared" ref="H18:O18" si="0">+H19+H67+H171+H255+H272+H325</f>
        <v>215946818.92000002</v>
      </c>
      <c r="I18" s="320">
        <f t="shared" si="0"/>
        <v>396137016.08000004</v>
      </c>
      <c r="J18" s="320">
        <f t="shared" si="0"/>
        <v>123230093.51000001</v>
      </c>
      <c r="K18" s="320">
        <f t="shared" si="0"/>
        <v>25511460.919999998</v>
      </c>
      <c r="L18" s="320">
        <f t="shared" si="0"/>
        <v>16028787.739999998</v>
      </c>
      <c r="M18" s="320">
        <f t="shared" si="0"/>
        <v>89289836.930000007</v>
      </c>
      <c r="N18" s="320">
        <f t="shared" si="0"/>
        <v>966050807.29000008</v>
      </c>
      <c r="O18" s="320">
        <f t="shared" si="0"/>
        <v>117.26279963347082</v>
      </c>
    </row>
    <row r="19" spans="1:15" ht="12.75" x14ac:dyDescent="0.2">
      <c r="A19" s="321">
        <v>2</v>
      </c>
      <c r="B19" s="322">
        <v>1</v>
      </c>
      <c r="C19" s="323"/>
      <c r="D19" s="323"/>
      <c r="E19" s="323"/>
      <c r="F19" s="261" t="s">
        <v>232</v>
      </c>
      <c r="G19" s="324">
        <f>+G20+G42+G54+G58</f>
        <v>74188070.370000005</v>
      </c>
      <c r="H19" s="324">
        <f t="shared" ref="H19:O19" si="1">+H20+H42+H54+H58</f>
        <v>174925422.52000001</v>
      </c>
      <c r="I19" s="324">
        <f t="shared" si="1"/>
        <v>286812278.15000004</v>
      </c>
      <c r="J19" s="324">
        <f t="shared" si="1"/>
        <v>102558213.81</v>
      </c>
      <c r="K19" s="324">
        <f t="shared" si="1"/>
        <v>20854968.59</v>
      </c>
      <c r="L19" s="324">
        <f t="shared" si="1"/>
        <v>14046624.819999998</v>
      </c>
      <c r="M19" s="324">
        <f t="shared" si="1"/>
        <v>42407001.330000006</v>
      </c>
      <c r="N19" s="324">
        <f t="shared" si="1"/>
        <v>715792579.59000003</v>
      </c>
      <c r="O19" s="324">
        <f t="shared" si="1"/>
        <v>74.094713672251544</v>
      </c>
    </row>
    <row r="20" spans="1:15" ht="12.75" x14ac:dyDescent="0.2">
      <c r="A20" s="325">
        <v>2</v>
      </c>
      <c r="B20" s="326">
        <v>1</v>
      </c>
      <c r="C20" s="326">
        <v>1</v>
      </c>
      <c r="D20" s="326"/>
      <c r="E20" s="326"/>
      <c r="F20" s="262" t="s">
        <v>65</v>
      </c>
      <c r="G20" s="327">
        <f>+G21+G26+G33+G35+G37</f>
        <v>72756546.079999998</v>
      </c>
      <c r="H20" s="327">
        <f t="shared" ref="H20:N20" si="2">+H21+H26+H33+H35+H37</f>
        <v>171346611.83000001</v>
      </c>
      <c r="I20" s="327">
        <f t="shared" si="2"/>
        <v>279654656.73000002</v>
      </c>
      <c r="J20" s="327">
        <f t="shared" si="2"/>
        <v>102128756.52</v>
      </c>
      <c r="K20" s="327">
        <f t="shared" si="2"/>
        <v>20425511.300000001</v>
      </c>
      <c r="L20" s="327">
        <f t="shared" si="2"/>
        <v>13617167.529999999</v>
      </c>
      <c r="M20" s="327">
        <f t="shared" si="2"/>
        <v>39458026.840000004</v>
      </c>
      <c r="N20" s="327">
        <f t="shared" si="2"/>
        <v>699387276.83000004</v>
      </c>
      <c r="O20" s="327">
        <f>+O21+O26+O33+O35+O37</f>
        <v>72.396531481811607</v>
      </c>
    </row>
    <row r="21" spans="1:15" ht="12.75" x14ac:dyDescent="0.2">
      <c r="A21" s="328">
        <v>2</v>
      </c>
      <c r="B21" s="329">
        <v>1</v>
      </c>
      <c r="C21" s="329">
        <v>1</v>
      </c>
      <c r="D21" s="329">
        <v>1</v>
      </c>
      <c r="E21" s="329"/>
      <c r="F21" s="263" t="s">
        <v>66</v>
      </c>
      <c r="G21" s="330">
        <f>SUM(G22:G25)</f>
        <v>72671028.079999998</v>
      </c>
      <c r="H21" s="330">
        <f t="shared" ref="H21:M21" si="3">SUM(H22:H25)</f>
        <v>171232587.83000001</v>
      </c>
      <c r="I21" s="330">
        <f t="shared" si="3"/>
        <v>278942006.73000002</v>
      </c>
      <c r="J21" s="330">
        <f t="shared" si="3"/>
        <v>102128756.52</v>
      </c>
      <c r="K21" s="330">
        <f t="shared" si="3"/>
        <v>20425511.300000001</v>
      </c>
      <c r="L21" s="330">
        <f t="shared" si="3"/>
        <v>13617167.529999999</v>
      </c>
      <c r="M21" s="330">
        <f t="shared" si="3"/>
        <v>38944918.840000004</v>
      </c>
      <c r="N21" s="330">
        <f>SUM(N22:N25)</f>
        <v>697961976.83000004</v>
      </c>
      <c r="O21" s="331">
        <f>SUM(O22:O25)</f>
        <v>72.248992657844539</v>
      </c>
    </row>
    <row r="22" spans="1:15" ht="12.75" x14ac:dyDescent="0.2">
      <c r="A22" s="332">
        <v>2</v>
      </c>
      <c r="B22" s="333">
        <v>1</v>
      </c>
      <c r="C22" s="333">
        <v>1</v>
      </c>
      <c r="D22" s="333">
        <v>1</v>
      </c>
      <c r="E22" s="333" t="s">
        <v>202</v>
      </c>
      <c r="F22" s="334" t="s">
        <v>233</v>
      </c>
      <c r="G22" s="335">
        <v>72671028.079999998</v>
      </c>
      <c r="H22" s="335">
        <v>171232587.83000001</v>
      </c>
      <c r="I22" s="335">
        <v>278942006.73000002</v>
      </c>
      <c r="J22" s="335">
        <v>102128756.52</v>
      </c>
      <c r="K22" s="335">
        <v>20425511.300000001</v>
      </c>
      <c r="L22" s="335">
        <v>13617167.529999999</v>
      </c>
      <c r="M22" s="335">
        <v>38944918.840000004</v>
      </c>
      <c r="N22" s="336">
        <f>SUBTOTAL(9,G22:M22)</f>
        <v>697961976.83000004</v>
      </c>
      <c r="O22" s="337">
        <f t="shared" ref="O22:O32" si="4">IFERROR(N22/$N$18*100,"0.00")</f>
        <v>72.248992657844539</v>
      </c>
    </row>
    <row r="23" spans="1:15" ht="12.75" x14ac:dyDescent="0.2">
      <c r="A23" s="332">
        <v>2</v>
      </c>
      <c r="B23" s="333">
        <v>1</v>
      </c>
      <c r="C23" s="333">
        <v>1</v>
      </c>
      <c r="D23" s="333">
        <v>1</v>
      </c>
      <c r="E23" s="333" t="s">
        <v>203</v>
      </c>
      <c r="F23" s="264" t="s">
        <v>67</v>
      </c>
      <c r="G23" s="335"/>
      <c r="H23" s="335"/>
      <c r="I23" s="335"/>
      <c r="J23" s="335"/>
      <c r="K23" s="335"/>
      <c r="L23" s="335"/>
      <c r="M23" s="335"/>
      <c r="N23" s="336">
        <f>SUBTOTAL(9,G23:M23)</f>
        <v>0</v>
      </c>
      <c r="O23" s="337">
        <f t="shared" si="4"/>
        <v>0</v>
      </c>
    </row>
    <row r="24" spans="1:15" ht="12.75" x14ac:dyDescent="0.2">
      <c r="A24" s="332">
        <v>2</v>
      </c>
      <c r="B24" s="333">
        <v>1</v>
      </c>
      <c r="C24" s="333">
        <v>1</v>
      </c>
      <c r="D24" s="333">
        <v>1</v>
      </c>
      <c r="E24" s="333" t="s">
        <v>208</v>
      </c>
      <c r="F24" s="264" t="s">
        <v>68</v>
      </c>
      <c r="G24" s="335"/>
      <c r="H24" s="335"/>
      <c r="I24" s="335"/>
      <c r="J24" s="335"/>
      <c r="K24" s="335"/>
      <c r="L24" s="335"/>
      <c r="M24" s="335"/>
      <c r="N24" s="336">
        <f t="shared" ref="N24:N41" si="5">SUBTOTAL(9,G24:M24)</f>
        <v>0</v>
      </c>
      <c r="O24" s="337">
        <f t="shared" si="4"/>
        <v>0</v>
      </c>
    </row>
    <row r="25" spans="1:15" ht="12.75" x14ac:dyDescent="0.2">
      <c r="A25" s="332">
        <v>2</v>
      </c>
      <c r="B25" s="333">
        <v>1</v>
      </c>
      <c r="C25" s="333">
        <v>1</v>
      </c>
      <c r="D25" s="333">
        <v>1</v>
      </c>
      <c r="E25" s="333" t="s">
        <v>234</v>
      </c>
      <c r="F25" s="264" t="s">
        <v>235</v>
      </c>
      <c r="G25" s="335"/>
      <c r="H25" s="335"/>
      <c r="I25" s="335"/>
      <c r="J25" s="335"/>
      <c r="K25" s="335"/>
      <c r="L25" s="335"/>
      <c r="M25" s="335"/>
      <c r="N25" s="336">
        <f t="shared" si="5"/>
        <v>0</v>
      </c>
      <c r="O25" s="337">
        <f t="shared" si="4"/>
        <v>0</v>
      </c>
    </row>
    <row r="26" spans="1:15" ht="12.75" x14ac:dyDescent="0.2">
      <c r="A26" s="328">
        <v>2</v>
      </c>
      <c r="B26" s="329">
        <v>1</v>
      </c>
      <c r="C26" s="329">
        <v>1</v>
      </c>
      <c r="D26" s="329">
        <v>2</v>
      </c>
      <c r="E26" s="329"/>
      <c r="F26" s="263" t="s">
        <v>69</v>
      </c>
      <c r="G26" s="330">
        <f t="shared" ref="G26:O26" si="6">SUM(G27:G32)</f>
        <v>0</v>
      </c>
      <c r="H26" s="330">
        <f t="shared" si="6"/>
        <v>0</v>
      </c>
      <c r="I26" s="330">
        <f t="shared" si="6"/>
        <v>0</v>
      </c>
      <c r="J26" s="330">
        <f t="shared" si="6"/>
        <v>0</v>
      </c>
      <c r="K26" s="330">
        <f t="shared" si="6"/>
        <v>0</v>
      </c>
      <c r="L26" s="330">
        <f t="shared" si="6"/>
        <v>0</v>
      </c>
      <c r="M26" s="330">
        <f t="shared" si="6"/>
        <v>0</v>
      </c>
      <c r="N26" s="330">
        <f t="shared" si="6"/>
        <v>0</v>
      </c>
      <c r="O26" s="331">
        <f t="shared" si="6"/>
        <v>0</v>
      </c>
    </row>
    <row r="27" spans="1:15" ht="12.75" x14ac:dyDescent="0.2">
      <c r="A27" s="332">
        <v>2</v>
      </c>
      <c r="B27" s="333">
        <v>1</v>
      </c>
      <c r="C27" s="333">
        <v>1</v>
      </c>
      <c r="D27" s="333">
        <v>2</v>
      </c>
      <c r="E27" s="333" t="s">
        <v>204</v>
      </c>
      <c r="F27" s="264" t="s">
        <v>34</v>
      </c>
      <c r="G27" s="335"/>
      <c r="H27" s="335"/>
      <c r="I27" s="335"/>
      <c r="J27" s="335"/>
      <c r="K27" s="335"/>
      <c r="L27" s="335"/>
      <c r="M27" s="335"/>
      <c r="N27" s="338">
        <f t="shared" si="5"/>
        <v>0</v>
      </c>
      <c r="O27" s="337">
        <f t="shared" si="4"/>
        <v>0</v>
      </c>
    </row>
    <row r="28" spans="1:15" ht="12.75" x14ac:dyDescent="0.2">
      <c r="A28" s="332">
        <v>2</v>
      </c>
      <c r="B28" s="333">
        <v>1</v>
      </c>
      <c r="C28" s="333">
        <v>1</v>
      </c>
      <c r="D28" s="333">
        <v>2</v>
      </c>
      <c r="E28" s="333" t="s">
        <v>208</v>
      </c>
      <c r="F28" s="264" t="s">
        <v>70</v>
      </c>
      <c r="G28" s="335"/>
      <c r="H28" s="335"/>
      <c r="I28" s="335"/>
      <c r="J28" s="335"/>
      <c r="K28" s="335"/>
      <c r="L28" s="335"/>
      <c r="M28" s="335"/>
      <c r="N28" s="338">
        <f t="shared" si="5"/>
        <v>0</v>
      </c>
      <c r="O28" s="337">
        <f t="shared" si="4"/>
        <v>0</v>
      </c>
    </row>
    <row r="29" spans="1:15" ht="12.75" x14ac:dyDescent="0.2">
      <c r="A29" s="332">
        <v>2</v>
      </c>
      <c r="B29" s="333">
        <v>1</v>
      </c>
      <c r="C29" s="333">
        <v>1</v>
      </c>
      <c r="D29" s="333">
        <v>2</v>
      </c>
      <c r="E29" s="333" t="s">
        <v>234</v>
      </c>
      <c r="F29" s="264" t="s">
        <v>71</v>
      </c>
      <c r="G29" s="335"/>
      <c r="H29" s="335"/>
      <c r="I29" s="335"/>
      <c r="J29" s="335"/>
      <c r="K29" s="335"/>
      <c r="L29" s="335"/>
      <c r="M29" s="335"/>
      <c r="N29" s="338">
        <f t="shared" si="5"/>
        <v>0</v>
      </c>
      <c r="O29" s="337">
        <f t="shared" si="4"/>
        <v>0</v>
      </c>
    </row>
    <row r="30" spans="1:15" ht="12.75" x14ac:dyDescent="0.2">
      <c r="A30" s="332">
        <v>2</v>
      </c>
      <c r="B30" s="333">
        <v>1</v>
      </c>
      <c r="C30" s="333">
        <v>1</v>
      </c>
      <c r="D30" s="333">
        <v>2</v>
      </c>
      <c r="E30" s="333" t="s">
        <v>240</v>
      </c>
      <c r="F30" s="264" t="s">
        <v>1021</v>
      </c>
      <c r="G30" s="335"/>
      <c r="H30" s="335"/>
      <c r="I30" s="335"/>
      <c r="J30" s="335"/>
      <c r="K30" s="335"/>
      <c r="L30" s="335"/>
      <c r="M30" s="335"/>
      <c r="N30" s="338">
        <f t="shared" si="5"/>
        <v>0</v>
      </c>
      <c r="O30" s="337">
        <f t="shared" si="4"/>
        <v>0</v>
      </c>
    </row>
    <row r="31" spans="1:15" ht="12.75" x14ac:dyDescent="0.2">
      <c r="A31" s="332">
        <v>2</v>
      </c>
      <c r="B31" s="333">
        <v>1</v>
      </c>
      <c r="C31" s="333">
        <v>1</v>
      </c>
      <c r="D31" s="333">
        <v>2</v>
      </c>
      <c r="E31" s="333" t="s">
        <v>241</v>
      </c>
      <c r="F31" s="264" t="s">
        <v>1022</v>
      </c>
      <c r="G31" s="335"/>
      <c r="H31" s="335"/>
      <c r="I31" s="335"/>
      <c r="J31" s="335"/>
      <c r="K31" s="335"/>
      <c r="L31" s="335"/>
      <c r="M31" s="335"/>
      <c r="N31" s="338">
        <f t="shared" si="5"/>
        <v>0</v>
      </c>
      <c r="O31" s="337">
        <f t="shared" si="4"/>
        <v>0</v>
      </c>
    </row>
    <row r="32" spans="1:15" ht="12.75" x14ac:dyDescent="0.2">
      <c r="A32" s="332">
        <v>2</v>
      </c>
      <c r="B32" s="333">
        <v>1</v>
      </c>
      <c r="C32" s="333">
        <v>1</v>
      </c>
      <c r="D32" s="333">
        <v>2</v>
      </c>
      <c r="E32" s="333" t="s">
        <v>1023</v>
      </c>
      <c r="F32" s="264" t="s">
        <v>1024</v>
      </c>
      <c r="G32" s="335"/>
      <c r="H32" s="335"/>
      <c r="I32" s="335"/>
      <c r="J32" s="335"/>
      <c r="K32" s="335"/>
      <c r="L32" s="335"/>
      <c r="M32" s="335"/>
      <c r="N32" s="338">
        <f t="shared" si="5"/>
        <v>0</v>
      </c>
      <c r="O32" s="337">
        <f t="shared" si="4"/>
        <v>0</v>
      </c>
    </row>
    <row r="33" spans="1:15" ht="12.75" x14ac:dyDescent="0.2">
      <c r="A33" s="328">
        <v>2</v>
      </c>
      <c r="B33" s="329">
        <v>1</v>
      </c>
      <c r="C33" s="329">
        <v>1</v>
      </c>
      <c r="D33" s="329">
        <v>3</v>
      </c>
      <c r="E33" s="329"/>
      <c r="F33" s="263" t="s">
        <v>72</v>
      </c>
      <c r="G33" s="330">
        <f t="shared" ref="G33:O33" si="7">G34</f>
        <v>0</v>
      </c>
      <c r="H33" s="330">
        <f t="shared" si="7"/>
        <v>0</v>
      </c>
      <c r="I33" s="330">
        <f t="shared" si="7"/>
        <v>0</v>
      </c>
      <c r="J33" s="330">
        <f t="shared" si="7"/>
        <v>0</v>
      </c>
      <c r="K33" s="330">
        <f t="shared" si="7"/>
        <v>0</v>
      </c>
      <c r="L33" s="330">
        <f t="shared" si="7"/>
        <v>0</v>
      </c>
      <c r="M33" s="330">
        <f t="shared" si="7"/>
        <v>0</v>
      </c>
      <c r="N33" s="330">
        <f t="shared" si="7"/>
        <v>0</v>
      </c>
      <c r="O33" s="331">
        <f t="shared" si="7"/>
        <v>0</v>
      </c>
    </row>
    <row r="34" spans="1:15" ht="12.75" x14ac:dyDescent="0.2">
      <c r="A34" s="332">
        <v>2</v>
      </c>
      <c r="B34" s="333">
        <v>1</v>
      </c>
      <c r="C34" s="333">
        <v>1</v>
      </c>
      <c r="D34" s="333">
        <v>3</v>
      </c>
      <c r="E34" s="333" t="s">
        <v>202</v>
      </c>
      <c r="F34" s="264" t="s">
        <v>72</v>
      </c>
      <c r="G34" s="335"/>
      <c r="H34" s="335"/>
      <c r="I34" s="335"/>
      <c r="J34" s="335"/>
      <c r="K34" s="335"/>
      <c r="L34" s="335"/>
      <c r="M34" s="335"/>
      <c r="N34" s="338">
        <f>SUBTOTAL(9,G34:M34)</f>
        <v>0</v>
      </c>
      <c r="O34" s="337">
        <f t="shared" ref="O34:O41" si="8">IFERROR(N34/$N$18*100,"0.00")</f>
        <v>0</v>
      </c>
    </row>
    <row r="35" spans="1:15" ht="12.75" x14ac:dyDescent="0.2">
      <c r="A35" s="328">
        <v>2</v>
      </c>
      <c r="B35" s="329">
        <v>1</v>
      </c>
      <c r="C35" s="329">
        <v>1</v>
      </c>
      <c r="D35" s="329">
        <v>4</v>
      </c>
      <c r="E35" s="329"/>
      <c r="F35" s="263" t="s">
        <v>237</v>
      </c>
      <c r="G35" s="330">
        <f t="shared" ref="G35:O35" si="9">G36</f>
        <v>85518</v>
      </c>
      <c r="H35" s="330">
        <f t="shared" si="9"/>
        <v>114024</v>
      </c>
      <c r="I35" s="330">
        <f t="shared" si="9"/>
        <v>712650</v>
      </c>
      <c r="J35" s="330">
        <f t="shared" si="9"/>
        <v>0</v>
      </c>
      <c r="K35" s="330">
        <f t="shared" si="9"/>
        <v>0</v>
      </c>
      <c r="L35" s="330">
        <f t="shared" si="9"/>
        <v>0</v>
      </c>
      <c r="M35" s="330">
        <f t="shared" si="9"/>
        <v>513108</v>
      </c>
      <c r="N35" s="330">
        <f t="shared" si="9"/>
        <v>1425300</v>
      </c>
      <c r="O35" s="331">
        <f t="shared" si="9"/>
        <v>0.14753882396706464</v>
      </c>
    </row>
    <row r="36" spans="1:15" ht="12.75" x14ac:dyDescent="0.2">
      <c r="A36" s="332">
        <v>2</v>
      </c>
      <c r="B36" s="333">
        <v>1</v>
      </c>
      <c r="C36" s="333">
        <v>1</v>
      </c>
      <c r="D36" s="333">
        <v>4</v>
      </c>
      <c r="E36" s="333" t="s">
        <v>202</v>
      </c>
      <c r="F36" s="264" t="s">
        <v>237</v>
      </c>
      <c r="G36" s="335">
        <v>85518</v>
      </c>
      <c r="H36" s="335">
        <v>114024</v>
      </c>
      <c r="I36" s="335">
        <v>712650</v>
      </c>
      <c r="J36" s="335"/>
      <c r="K36" s="335"/>
      <c r="L36" s="335"/>
      <c r="M36" s="335">
        <v>513108</v>
      </c>
      <c r="N36" s="338">
        <f>SUBTOTAL(9,G36:M36)</f>
        <v>1425300</v>
      </c>
      <c r="O36" s="339">
        <f t="shared" si="8"/>
        <v>0.14753882396706464</v>
      </c>
    </row>
    <row r="37" spans="1:15" ht="12.75" x14ac:dyDescent="0.2">
      <c r="A37" s="328">
        <v>2</v>
      </c>
      <c r="B37" s="329">
        <v>1</v>
      </c>
      <c r="C37" s="329">
        <v>1</v>
      </c>
      <c r="D37" s="329">
        <v>5</v>
      </c>
      <c r="E37" s="329"/>
      <c r="F37" s="263" t="s">
        <v>238</v>
      </c>
      <c r="G37" s="330">
        <f t="shared" ref="G37:N37" si="10">SUM(G38:G41)</f>
        <v>0</v>
      </c>
      <c r="H37" s="330">
        <f t="shared" si="10"/>
        <v>0</v>
      </c>
      <c r="I37" s="330">
        <f t="shared" si="10"/>
        <v>0</v>
      </c>
      <c r="J37" s="330">
        <f t="shared" si="10"/>
        <v>0</v>
      </c>
      <c r="K37" s="330">
        <f t="shared" si="10"/>
        <v>0</v>
      </c>
      <c r="L37" s="330">
        <f t="shared" si="10"/>
        <v>0</v>
      </c>
      <c r="M37" s="330">
        <f t="shared" si="10"/>
        <v>0</v>
      </c>
      <c r="N37" s="330">
        <f t="shared" si="10"/>
        <v>0</v>
      </c>
      <c r="O37" s="331">
        <f>SUM(O38:O41)</f>
        <v>0</v>
      </c>
    </row>
    <row r="38" spans="1:15" ht="12.75" x14ac:dyDescent="0.2">
      <c r="A38" s="332">
        <v>2</v>
      </c>
      <c r="B38" s="333">
        <v>1</v>
      </c>
      <c r="C38" s="333">
        <v>1</v>
      </c>
      <c r="D38" s="333">
        <v>5</v>
      </c>
      <c r="E38" s="333" t="s">
        <v>202</v>
      </c>
      <c r="F38" s="265" t="s">
        <v>238</v>
      </c>
      <c r="G38" s="335"/>
      <c r="H38" s="335"/>
      <c r="I38" s="335"/>
      <c r="J38" s="335"/>
      <c r="K38" s="335"/>
      <c r="L38" s="335"/>
      <c r="M38" s="335"/>
      <c r="N38" s="338">
        <f t="shared" si="5"/>
        <v>0</v>
      </c>
      <c r="O38" s="339">
        <f t="shared" si="8"/>
        <v>0</v>
      </c>
    </row>
    <row r="39" spans="1:15" ht="12.75" x14ac:dyDescent="0.2">
      <c r="A39" s="332">
        <v>2</v>
      </c>
      <c r="B39" s="333">
        <v>1</v>
      </c>
      <c r="C39" s="333">
        <v>1</v>
      </c>
      <c r="D39" s="333">
        <v>5</v>
      </c>
      <c r="E39" s="333" t="s">
        <v>203</v>
      </c>
      <c r="F39" s="264" t="s">
        <v>73</v>
      </c>
      <c r="G39" s="335"/>
      <c r="H39" s="335"/>
      <c r="I39" s="335"/>
      <c r="J39" s="335"/>
      <c r="K39" s="335"/>
      <c r="L39" s="335"/>
      <c r="M39" s="335"/>
      <c r="N39" s="338">
        <f t="shared" si="5"/>
        <v>0</v>
      </c>
      <c r="O39" s="339">
        <f t="shared" si="8"/>
        <v>0</v>
      </c>
    </row>
    <row r="40" spans="1:15" ht="12.75" x14ac:dyDescent="0.2">
      <c r="A40" s="332">
        <v>2</v>
      </c>
      <c r="B40" s="333">
        <v>1</v>
      </c>
      <c r="C40" s="333">
        <v>1</v>
      </c>
      <c r="D40" s="333">
        <v>5</v>
      </c>
      <c r="E40" s="333" t="s">
        <v>204</v>
      </c>
      <c r="F40" s="264" t="s">
        <v>239</v>
      </c>
      <c r="G40" s="335"/>
      <c r="H40" s="335"/>
      <c r="I40" s="335"/>
      <c r="J40" s="335"/>
      <c r="K40" s="335"/>
      <c r="L40" s="335"/>
      <c r="M40" s="335"/>
      <c r="N40" s="338">
        <f t="shared" si="5"/>
        <v>0</v>
      </c>
      <c r="O40" s="339">
        <f t="shared" si="8"/>
        <v>0</v>
      </c>
    </row>
    <row r="41" spans="1:15" ht="12.75" x14ac:dyDescent="0.2">
      <c r="A41" s="332">
        <v>2</v>
      </c>
      <c r="B41" s="333">
        <v>1</v>
      </c>
      <c r="C41" s="333">
        <v>1</v>
      </c>
      <c r="D41" s="333">
        <v>5</v>
      </c>
      <c r="E41" s="333" t="s">
        <v>205</v>
      </c>
      <c r="F41" s="264" t="s">
        <v>206</v>
      </c>
      <c r="G41" s="335"/>
      <c r="H41" s="335"/>
      <c r="I41" s="335"/>
      <c r="J41" s="335"/>
      <c r="K41" s="335"/>
      <c r="L41" s="335"/>
      <c r="M41" s="335"/>
      <c r="N41" s="338">
        <f t="shared" si="5"/>
        <v>0</v>
      </c>
      <c r="O41" s="339">
        <f t="shared" si="8"/>
        <v>0</v>
      </c>
    </row>
    <row r="42" spans="1:15" ht="12.75" x14ac:dyDescent="0.2">
      <c r="A42" s="325">
        <v>2</v>
      </c>
      <c r="B42" s="326">
        <v>1</v>
      </c>
      <c r="C42" s="326">
        <v>2</v>
      </c>
      <c r="D42" s="326"/>
      <c r="E42" s="326"/>
      <c r="F42" s="262" t="s">
        <v>21</v>
      </c>
      <c r="G42" s="327">
        <f t="shared" ref="G42:O42" si="11">+G43+G45</f>
        <v>1431524.29</v>
      </c>
      <c r="H42" s="327">
        <f t="shared" si="11"/>
        <v>3578810.69</v>
      </c>
      <c r="I42" s="327">
        <f t="shared" si="11"/>
        <v>7157621.4199999999</v>
      </c>
      <c r="J42" s="327">
        <f t="shared" si="11"/>
        <v>429457.29</v>
      </c>
      <c r="K42" s="327">
        <f t="shared" si="11"/>
        <v>429457.29</v>
      </c>
      <c r="L42" s="327">
        <f t="shared" si="11"/>
        <v>429457.29</v>
      </c>
      <c r="M42" s="327">
        <f t="shared" si="11"/>
        <v>858914.57</v>
      </c>
      <c r="N42" s="327">
        <f t="shared" si="11"/>
        <v>14315242.839999998</v>
      </c>
      <c r="O42" s="327">
        <f t="shared" si="11"/>
        <v>1.4818312589746312</v>
      </c>
    </row>
    <row r="43" spans="1:15" ht="12.75" x14ac:dyDescent="0.2">
      <c r="A43" s="328">
        <v>2</v>
      </c>
      <c r="B43" s="329">
        <v>1</v>
      </c>
      <c r="C43" s="329">
        <v>2</v>
      </c>
      <c r="D43" s="329">
        <v>1</v>
      </c>
      <c r="E43" s="329"/>
      <c r="F43" s="263" t="s">
        <v>74</v>
      </c>
      <c r="G43" s="330">
        <f t="shared" ref="G43:O43" si="12">G44</f>
        <v>0</v>
      </c>
      <c r="H43" s="330">
        <f t="shared" si="12"/>
        <v>0</v>
      </c>
      <c r="I43" s="330">
        <f t="shared" si="12"/>
        <v>0</v>
      </c>
      <c r="J43" s="330">
        <f t="shared" si="12"/>
        <v>0</v>
      </c>
      <c r="K43" s="330">
        <f t="shared" si="12"/>
        <v>0</v>
      </c>
      <c r="L43" s="330">
        <f t="shared" si="12"/>
        <v>0</v>
      </c>
      <c r="M43" s="330">
        <f t="shared" si="12"/>
        <v>0</v>
      </c>
      <c r="N43" s="330">
        <f t="shared" si="12"/>
        <v>0</v>
      </c>
      <c r="O43" s="331">
        <f t="shared" si="12"/>
        <v>0</v>
      </c>
    </row>
    <row r="44" spans="1:15" ht="12.75" x14ac:dyDescent="0.2">
      <c r="A44" s="332">
        <v>2</v>
      </c>
      <c r="B44" s="333">
        <v>1</v>
      </c>
      <c r="C44" s="333">
        <v>2</v>
      </c>
      <c r="D44" s="333">
        <v>1</v>
      </c>
      <c r="E44" s="333" t="s">
        <v>202</v>
      </c>
      <c r="F44" s="264" t="s">
        <v>74</v>
      </c>
      <c r="G44" s="335"/>
      <c r="H44" s="335"/>
      <c r="I44" s="335"/>
      <c r="J44" s="335"/>
      <c r="K44" s="335"/>
      <c r="L44" s="335"/>
      <c r="M44" s="335"/>
      <c r="N44" s="336">
        <f>SUBTOTAL(9,G44:M44)</f>
        <v>0</v>
      </c>
      <c r="O44" s="337">
        <f>IFERROR(N44/$N$18*100,"0.00")</f>
        <v>0</v>
      </c>
    </row>
    <row r="45" spans="1:15" ht="12.75" x14ac:dyDescent="0.2">
      <c r="A45" s="328">
        <v>2</v>
      </c>
      <c r="B45" s="329">
        <v>1</v>
      </c>
      <c r="C45" s="329">
        <v>2</v>
      </c>
      <c r="D45" s="329">
        <v>2</v>
      </c>
      <c r="E45" s="329"/>
      <c r="F45" s="263" t="s">
        <v>75</v>
      </c>
      <c r="G45" s="330">
        <f t="shared" ref="G45:O45" si="13">SUM(G46:G53)</f>
        <v>1431524.29</v>
      </c>
      <c r="H45" s="330">
        <f t="shared" si="13"/>
        <v>3578810.69</v>
      </c>
      <c r="I45" s="330">
        <f t="shared" si="13"/>
        <v>7157621.4199999999</v>
      </c>
      <c r="J45" s="330">
        <f t="shared" si="13"/>
        <v>429457.29</v>
      </c>
      <c r="K45" s="330">
        <f t="shared" si="13"/>
        <v>429457.29</v>
      </c>
      <c r="L45" s="330">
        <f t="shared" si="13"/>
        <v>429457.29</v>
      </c>
      <c r="M45" s="330">
        <f t="shared" si="13"/>
        <v>858914.57</v>
      </c>
      <c r="N45" s="330">
        <f t="shared" si="13"/>
        <v>14315242.839999998</v>
      </c>
      <c r="O45" s="331">
        <f t="shared" si="13"/>
        <v>1.4818312589746312</v>
      </c>
    </row>
    <row r="46" spans="1:15" ht="12.75" x14ac:dyDescent="0.2">
      <c r="A46" s="332">
        <v>2</v>
      </c>
      <c r="B46" s="333">
        <v>1</v>
      </c>
      <c r="C46" s="333">
        <v>2</v>
      </c>
      <c r="D46" s="333">
        <v>2</v>
      </c>
      <c r="E46" s="333" t="s">
        <v>204</v>
      </c>
      <c r="F46" s="266" t="s">
        <v>76</v>
      </c>
      <c r="G46" s="338"/>
      <c r="H46" s="335"/>
      <c r="I46" s="335"/>
      <c r="J46" s="335"/>
      <c r="K46" s="335"/>
      <c r="L46" s="335"/>
      <c r="M46" s="335"/>
      <c r="N46" s="336">
        <f>SUBTOTAL(9,G46:M46)</f>
        <v>0</v>
      </c>
      <c r="O46" s="337">
        <f t="shared" ref="O46:O53" si="14">IFERROR(N46/$N$18*100,"0.00")</f>
        <v>0</v>
      </c>
    </row>
    <row r="47" spans="1:15" ht="12.75" x14ac:dyDescent="0.2">
      <c r="A47" s="332">
        <v>2</v>
      </c>
      <c r="B47" s="333">
        <v>1</v>
      </c>
      <c r="C47" s="333">
        <v>2</v>
      </c>
      <c r="D47" s="333">
        <v>2</v>
      </c>
      <c r="E47" s="333" t="s">
        <v>205</v>
      </c>
      <c r="F47" s="264" t="s">
        <v>77</v>
      </c>
      <c r="G47" s="338"/>
      <c r="H47" s="335"/>
      <c r="I47" s="335"/>
      <c r="J47" s="335"/>
      <c r="K47" s="335"/>
      <c r="L47" s="335"/>
      <c r="M47" s="335"/>
      <c r="N47" s="336">
        <f t="shared" ref="N47:N53" si="15">SUBTOTAL(9,G47:M47)</f>
        <v>0</v>
      </c>
      <c r="O47" s="337">
        <f t="shared" si="14"/>
        <v>0</v>
      </c>
    </row>
    <row r="48" spans="1:15" ht="12.75" x14ac:dyDescent="0.2">
      <c r="A48" s="332">
        <v>2</v>
      </c>
      <c r="B48" s="333">
        <v>1</v>
      </c>
      <c r="C48" s="333">
        <v>2</v>
      </c>
      <c r="D48" s="333">
        <v>2</v>
      </c>
      <c r="E48" s="333" t="s">
        <v>208</v>
      </c>
      <c r="F48" s="264" t="s">
        <v>78</v>
      </c>
      <c r="G48" s="338"/>
      <c r="H48" s="335"/>
      <c r="I48" s="335"/>
      <c r="J48" s="335"/>
      <c r="K48" s="335"/>
      <c r="L48" s="335"/>
      <c r="M48" s="335"/>
      <c r="N48" s="336">
        <f t="shared" si="15"/>
        <v>0</v>
      </c>
      <c r="O48" s="337">
        <f t="shared" si="14"/>
        <v>0</v>
      </c>
    </row>
    <row r="49" spans="1:15" ht="12.75" x14ac:dyDescent="0.2">
      <c r="A49" s="332">
        <v>2</v>
      </c>
      <c r="B49" s="333">
        <v>1</v>
      </c>
      <c r="C49" s="333">
        <v>2</v>
      </c>
      <c r="D49" s="333">
        <v>2</v>
      </c>
      <c r="E49" s="333" t="s">
        <v>234</v>
      </c>
      <c r="F49" s="264" t="s">
        <v>1025</v>
      </c>
      <c r="G49" s="338">
        <v>1431524.29</v>
      </c>
      <c r="H49" s="335">
        <v>3578810.69</v>
      </c>
      <c r="I49" s="335">
        <v>7157621.4199999999</v>
      </c>
      <c r="J49" s="335">
        <v>429457.29</v>
      </c>
      <c r="K49" s="335">
        <v>429457.29</v>
      </c>
      <c r="L49" s="335">
        <v>429457.29</v>
      </c>
      <c r="M49" s="335">
        <v>858914.57</v>
      </c>
      <c r="N49" s="336">
        <f t="shared" si="15"/>
        <v>14315242.839999998</v>
      </c>
      <c r="O49" s="337">
        <f t="shared" si="14"/>
        <v>1.4818312589746312</v>
      </c>
    </row>
    <row r="50" spans="1:15" ht="12.75" x14ac:dyDescent="0.2">
      <c r="A50" s="332">
        <v>2</v>
      </c>
      <c r="B50" s="333">
        <v>1</v>
      </c>
      <c r="C50" s="333">
        <v>2</v>
      </c>
      <c r="D50" s="333">
        <v>2</v>
      </c>
      <c r="E50" s="333" t="s">
        <v>236</v>
      </c>
      <c r="F50" s="264" t="s">
        <v>79</v>
      </c>
      <c r="G50" s="338"/>
      <c r="H50" s="335"/>
      <c r="I50" s="335"/>
      <c r="J50" s="335"/>
      <c r="K50" s="335"/>
      <c r="L50" s="335"/>
      <c r="M50" s="335"/>
      <c r="N50" s="336">
        <f t="shared" si="15"/>
        <v>0</v>
      </c>
      <c r="O50" s="337">
        <f t="shared" si="14"/>
        <v>0</v>
      </c>
    </row>
    <row r="51" spans="1:15" ht="12.75" x14ac:dyDescent="0.2">
      <c r="A51" s="332">
        <v>2</v>
      </c>
      <c r="B51" s="333">
        <v>1</v>
      </c>
      <c r="C51" s="333">
        <v>2</v>
      </c>
      <c r="D51" s="333">
        <v>2</v>
      </c>
      <c r="E51" s="333" t="s">
        <v>240</v>
      </c>
      <c r="F51" s="264" t="s">
        <v>80</v>
      </c>
      <c r="G51" s="335"/>
      <c r="H51" s="335"/>
      <c r="I51" s="335"/>
      <c r="J51" s="335"/>
      <c r="K51" s="335"/>
      <c r="L51" s="335"/>
      <c r="M51" s="335"/>
      <c r="N51" s="336">
        <f t="shared" si="15"/>
        <v>0</v>
      </c>
      <c r="O51" s="337">
        <f t="shared" si="14"/>
        <v>0</v>
      </c>
    </row>
    <row r="52" spans="1:15" ht="12.75" x14ac:dyDescent="0.2">
      <c r="A52" s="332">
        <v>2</v>
      </c>
      <c r="B52" s="333">
        <v>1</v>
      </c>
      <c r="C52" s="333">
        <v>2</v>
      </c>
      <c r="D52" s="333">
        <v>2</v>
      </c>
      <c r="E52" s="333" t="s">
        <v>241</v>
      </c>
      <c r="F52" s="264" t="s">
        <v>81</v>
      </c>
      <c r="G52" s="335"/>
      <c r="H52" s="335"/>
      <c r="I52" s="335"/>
      <c r="J52" s="335"/>
      <c r="K52" s="335"/>
      <c r="L52" s="335"/>
      <c r="M52" s="335"/>
      <c r="N52" s="336">
        <f t="shared" si="15"/>
        <v>0</v>
      </c>
      <c r="O52" s="337">
        <f t="shared" si="14"/>
        <v>0</v>
      </c>
    </row>
    <row r="53" spans="1:15" ht="12.75" x14ac:dyDescent="0.2">
      <c r="A53" s="332">
        <v>2</v>
      </c>
      <c r="B53" s="333">
        <v>1</v>
      </c>
      <c r="C53" s="333">
        <v>2</v>
      </c>
      <c r="D53" s="333">
        <v>2</v>
      </c>
      <c r="E53" s="333" t="s">
        <v>242</v>
      </c>
      <c r="F53" s="266" t="s">
        <v>1026</v>
      </c>
      <c r="G53" s="335"/>
      <c r="H53" s="335"/>
      <c r="I53" s="335"/>
      <c r="J53" s="335"/>
      <c r="K53" s="335"/>
      <c r="L53" s="335"/>
      <c r="M53" s="335"/>
      <c r="N53" s="336">
        <f t="shared" si="15"/>
        <v>0</v>
      </c>
      <c r="O53" s="337">
        <f t="shared" si="14"/>
        <v>0</v>
      </c>
    </row>
    <row r="54" spans="1:15" ht="12.75" x14ac:dyDescent="0.2">
      <c r="A54" s="325">
        <v>2</v>
      </c>
      <c r="B54" s="326">
        <v>1</v>
      </c>
      <c r="C54" s="326">
        <v>3</v>
      </c>
      <c r="D54" s="326"/>
      <c r="E54" s="326"/>
      <c r="F54" s="262" t="s">
        <v>35</v>
      </c>
      <c r="G54" s="327">
        <f t="shared" ref="G54:O54" si="16">+G55</f>
        <v>0</v>
      </c>
      <c r="H54" s="327">
        <f t="shared" si="16"/>
        <v>0</v>
      </c>
      <c r="I54" s="327">
        <f t="shared" si="16"/>
        <v>0</v>
      </c>
      <c r="J54" s="327">
        <f t="shared" si="16"/>
        <v>0</v>
      </c>
      <c r="K54" s="327">
        <f t="shared" si="16"/>
        <v>0</v>
      </c>
      <c r="L54" s="327">
        <f t="shared" si="16"/>
        <v>0</v>
      </c>
      <c r="M54" s="327">
        <f t="shared" si="16"/>
        <v>0</v>
      </c>
      <c r="N54" s="327">
        <f t="shared" si="16"/>
        <v>0</v>
      </c>
      <c r="O54" s="327">
        <f t="shared" si="16"/>
        <v>0</v>
      </c>
    </row>
    <row r="55" spans="1:15" ht="12.75" x14ac:dyDescent="0.2">
      <c r="A55" s="328">
        <v>2</v>
      </c>
      <c r="B55" s="329">
        <v>1</v>
      </c>
      <c r="C55" s="329">
        <v>3</v>
      </c>
      <c r="D55" s="329">
        <v>2</v>
      </c>
      <c r="E55" s="329"/>
      <c r="F55" s="340" t="s">
        <v>82</v>
      </c>
      <c r="G55" s="330">
        <f t="shared" ref="G55:N55" si="17">SUM(G56:G57)</f>
        <v>0</v>
      </c>
      <c r="H55" s="330">
        <f t="shared" si="17"/>
        <v>0</v>
      </c>
      <c r="I55" s="330">
        <f t="shared" si="17"/>
        <v>0</v>
      </c>
      <c r="J55" s="330">
        <f t="shared" si="17"/>
        <v>0</v>
      </c>
      <c r="K55" s="330">
        <f t="shared" si="17"/>
        <v>0</v>
      </c>
      <c r="L55" s="330">
        <f t="shared" si="17"/>
        <v>0</v>
      </c>
      <c r="M55" s="330">
        <f t="shared" si="17"/>
        <v>0</v>
      </c>
      <c r="N55" s="330">
        <f t="shared" si="17"/>
        <v>0</v>
      </c>
      <c r="O55" s="331">
        <f>SUM(O56:O57)</f>
        <v>0</v>
      </c>
    </row>
    <row r="56" spans="1:15" ht="12.75" x14ac:dyDescent="0.2">
      <c r="A56" s="341">
        <v>2</v>
      </c>
      <c r="B56" s="333">
        <v>1</v>
      </c>
      <c r="C56" s="333">
        <v>3</v>
      </c>
      <c r="D56" s="333">
        <v>2</v>
      </c>
      <c r="E56" s="333" t="s">
        <v>202</v>
      </c>
      <c r="F56" s="267" t="s">
        <v>83</v>
      </c>
      <c r="G56" s="335"/>
      <c r="H56" s="335"/>
      <c r="I56" s="335"/>
      <c r="J56" s="335"/>
      <c r="K56" s="335"/>
      <c r="L56" s="335"/>
      <c r="M56" s="335"/>
      <c r="N56" s="336">
        <f>SUBTOTAL(9,G56:M56)</f>
        <v>0</v>
      </c>
      <c r="O56" s="337">
        <f>IFERROR(N56/$N$18*100,"0.00")</f>
        <v>0</v>
      </c>
    </row>
    <row r="57" spans="1:15" ht="12.75" x14ac:dyDescent="0.2">
      <c r="A57" s="341">
        <v>2</v>
      </c>
      <c r="B57" s="333">
        <v>1</v>
      </c>
      <c r="C57" s="333">
        <v>3</v>
      </c>
      <c r="D57" s="333">
        <v>2</v>
      </c>
      <c r="E57" s="333" t="s">
        <v>203</v>
      </c>
      <c r="F57" s="267" t="s">
        <v>84</v>
      </c>
      <c r="G57" s="335"/>
      <c r="H57" s="335"/>
      <c r="I57" s="335"/>
      <c r="J57" s="335"/>
      <c r="K57" s="335"/>
      <c r="L57" s="335"/>
      <c r="M57" s="335"/>
      <c r="N57" s="336">
        <f>SUBTOTAL(9,G57:M57)</f>
        <v>0</v>
      </c>
      <c r="O57" s="337">
        <f>IFERROR(N57/$N$18*100,"0.00")</f>
        <v>0</v>
      </c>
    </row>
    <row r="58" spans="1:15" ht="12.75" x14ac:dyDescent="0.2">
      <c r="A58" s="325">
        <v>2</v>
      </c>
      <c r="B58" s="326">
        <v>1</v>
      </c>
      <c r="C58" s="326">
        <v>5</v>
      </c>
      <c r="D58" s="326"/>
      <c r="E58" s="326"/>
      <c r="F58" s="262" t="s">
        <v>243</v>
      </c>
      <c r="G58" s="327">
        <f t="shared" ref="G58:O58" si="18">G59+G61+G63+G65</f>
        <v>0</v>
      </c>
      <c r="H58" s="327">
        <f t="shared" si="18"/>
        <v>0</v>
      </c>
      <c r="I58" s="327">
        <f t="shared" si="18"/>
        <v>0</v>
      </c>
      <c r="J58" s="327">
        <f t="shared" si="18"/>
        <v>0</v>
      </c>
      <c r="K58" s="327">
        <f t="shared" si="18"/>
        <v>0</v>
      </c>
      <c r="L58" s="327">
        <f t="shared" si="18"/>
        <v>0</v>
      </c>
      <c r="M58" s="327">
        <f t="shared" si="18"/>
        <v>2090059.92</v>
      </c>
      <c r="N58" s="327">
        <f t="shared" si="18"/>
        <v>2090059.92</v>
      </c>
      <c r="O58" s="327">
        <f t="shared" si="18"/>
        <v>0.21635093146530354</v>
      </c>
    </row>
    <row r="59" spans="1:15" ht="12.75" x14ac:dyDescent="0.2">
      <c r="A59" s="328">
        <v>2</v>
      </c>
      <c r="B59" s="329">
        <v>1</v>
      </c>
      <c r="C59" s="329">
        <v>5</v>
      </c>
      <c r="D59" s="329">
        <v>1</v>
      </c>
      <c r="E59" s="329"/>
      <c r="F59" s="263" t="s">
        <v>85</v>
      </c>
      <c r="G59" s="330">
        <f t="shared" ref="G59:O59" si="19">G60</f>
        <v>0</v>
      </c>
      <c r="H59" s="330">
        <f t="shared" si="19"/>
        <v>0</v>
      </c>
      <c r="I59" s="330">
        <f t="shared" si="19"/>
        <v>0</v>
      </c>
      <c r="J59" s="330">
        <f t="shared" si="19"/>
        <v>0</v>
      </c>
      <c r="K59" s="330">
        <f t="shared" si="19"/>
        <v>0</v>
      </c>
      <c r="L59" s="330">
        <f t="shared" si="19"/>
        <v>0</v>
      </c>
      <c r="M59" s="330">
        <f t="shared" si="19"/>
        <v>1461930.21</v>
      </c>
      <c r="N59" s="330">
        <f t="shared" si="19"/>
        <v>1461930.21</v>
      </c>
      <c r="O59" s="331">
        <f t="shared" si="19"/>
        <v>0.15133057174301817</v>
      </c>
    </row>
    <row r="60" spans="1:15" ht="12.75" x14ac:dyDescent="0.2">
      <c r="A60" s="332">
        <v>2</v>
      </c>
      <c r="B60" s="333">
        <v>1</v>
      </c>
      <c r="C60" s="333">
        <v>5</v>
      </c>
      <c r="D60" s="333">
        <v>1</v>
      </c>
      <c r="E60" s="333" t="s">
        <v>202</v>
      </c>
      <c r="F60" s="264" t="s">
        <v>85</v>
      </c>
      <c r="G60" s="335"/>
      <c r="H60" s="335"/>
      <c r="I60" s="335"/>
      <c r="J60" s="335"/>
      <c r="K60" s="335"/>
      <c r="L60" s="335"/>
      <c r="M60" s="335">
        <v>1461930.21</v>
      </c>
      <c r="N60" s="336">
        <f>SUBTOTAL(9,G60:M60)</f>
        <v>1461930.21</v>
      </c>
      <c r="O60" s="337">
        <f>IFERROR(N60/$N$18*100,"0.00")</f>
        <v>0.15133057174301817</v>
      </c>
    </row>
    <row r="61" spans="1:15" ht="12.75" x14ac:dyDescent="0.2">
      <c r="A61" s="328">
        <v>2</v>
      </c>
      <c r="B61" s="329">
        <v>1</v>
      </c>
      <c r="C61" s="329">
        <v>5</v>
      </c>
      <c r="D61" s="329">
        <v>2</v>
      </c>
      <c r="E61" s="329"/>
      <c r="F61" s="340" t="s">
        <v>86</v>
      </c>
      <c r="G61" s="330">
        <f t="shared" ref="G61:O61" si="20">G62</f>
        <v>0</v>
      </c>
      <c r="H61" s="342">
        <f t="shared" si="20"/>
        <v>0</v>
      </c>
      <c r="I61" s="342">
        <f t="shared" si="20"/>
        <v>0</v>
      </c>
      <c r="J61" s="342">
        <f t="shared" si="20"/>
        <v>0</v>
      </c>
      <c r="K61" s="342">
        <f t="shared" si="20"/>
        <v>0</v>
      </c>
      <c r="L61" s="342">
        <f t="shared" si="20"/>
        <v>0</v>
      </c>
      <c r="M61" s="342">
        <f t="shared" si="20"/>
        <v>0</v>
      </c>
      <c r="N61" s="342">
        <f t="shared" si="20"/>
        <v>0</v>
      </c>
      <c r="O61" s="343">
        <f t="shared" si="20"/>
        <v>0</v>
      </c>
    </row>
    <row r="62" spans="1:15" ht="12.75" x14ac:dyDescent="0.2">
      <c r="A62" s="332">
        <v>2</v>
      </c>
      <c r="B62" s="333">
        <v>1</v>
      </c>
      <c r="C62" s="333">
        <v>5</v>
      </c>
      <c r="D62" s="333">
        <v>2</v>
      </c>
      <c r="E62" s="333" t="s">
        <v>202</v>
      </c>
      <c r="F62" s="264" t="s">
        <v>86</v>
      </c>
      <c r="G62" s="335"/>
      <c r="H62" s="335"/>
      <c r="I62" s="335"/>
      <c r="J62" s="335"/>
      <c r="K62" s="335"/>
      <c r="L62" s="335"/>
      <c r="M62" s="335"/>
      <c r="N62" s="336">
        <f>SUBTOTAL(9,G62:M62)</f>
        <v>0</v>
      </c>
      <c r="O62" s="337">
        <f>IFERROR(N62/$N$18*100,"0.00")</f>
        <v>0</v>
      </c>
    </row>
    <row r="63" spans="1:15" ht="12.75" x14ac:dyDescent="0.2">
      <c r="A63" s="328">
        <v>2</v>
      </c>
      <c r="B63" s="329">
        <v>1</v>
      </c>
      <c r="C63" s="329">
        <v>5</v>
      </c>
      <c r="D63" s="329">
        <v>3</v>
      </c>
      <c r="E63" s="329"/>
      <c r="F63" s="340" t="s">
        <v>87</v>
      </c>
      <c r="G63" s="330">
        <f t="shared" ref="G63:O63" si="21">G64</f>
        <v>0</v>
      </c>
      <c r="H63" s="330">
        <f t="shared" si="21"/>
        <v>0</v>
      </c>
      <c r="I63" s="330">
        <f t="shared" si="21"/>
        <v>0</v>
      </c>
      <c r="J63" s="330">
        <f t="shared" si="21"/>
        <v>0</v>
      </c>
      <c r="K63" s="330">
        <f t="shared" si="21"/>
        <v>0</v>
      </c>
      <c r="L63" s="330">
        <f t="shared" si="21"/>
        <v>0</v>
      </c>
      <c r="M63" s="330">
        <f t="shared" si="21"/>
        <v>628129.71</v>
      </c>
      <c r="N63" s="330">
        <f t="shared" si="21"/>
        <v>628129.71</v>
      </c>
      <c r="O63" s="343">
        <f t="shared" si="21"/>
        <v>6.502035972228537E-2</v>
      </c>
    </row>
    <row r="64" spans="1:15" ht="12.75" x14ac:dyDescent="0.2">
      <c r="A64" s="332">
        <v>2</v>
      </c>
      <c r="B64" s="333">
        <v>1</v>
      </c>
      <c r="C64" s="333">
        <v>5</v>
      </c>
      <c r="D64" s="333">
        <v>3</v>
      </c>
      <c r="E64" s="333" t="s">
        <v>202</v>
      </c>
      <c r="F64" s="264" t="s">
        <v>87</v>
      </c>
      <c r="G64" s="335"/>
      <c r="H64" s="335"/>
      <c r="I64" s="335"/>
      <c r="J64" s="335"/>
      <c r="K64" s="335"/>
      <c r="L64" s="335"/>
      <c r="M64" s="335">
        <v>628129.71</v>
      </c>
      <c r="N64" s="338">
        <f>SUBTOTAL(9,G64:M64)</f>
        <v>628129.71</v>
      </c>
      <c r="O64" s="339">
        <f>IFERROR(N64/$N$18*100,"0.00")</f>
        <v>6.502035972228537E-2</v>
      </c>
    </row>
    <row r="65" spans="1:15" ht="12.75" x14ac:dyDescent="0.2">
      <c r="A65" s="328">
        <v>2</v>
      </c>
      <c r="B65" s="329">
        <v>1</v>
      </c>
      <c r="C65" s="329">
        <v>5</v>
      </c>
      <c r="D65" s="329">
        <v>4</v>
      </c>
      <c r="E65" s="329"/>
      <c r="F65" s="340" t="s">
        <v>88</v>
      </c>
      <c r="G65" s="330">
        <f t="shared" ref="G65:O65" si="22">G66</f>
        <v>0</v>
      </c>
      <c r="H65" s="330">
        <f t="shared" si="22"/>
        <v>0</v>
      </c>
      <c r="I65" s="330">
        <f t="shared" si="22"/>
        <v>0</v>
      </c>
      <c r="J65" s="330">
        <f t="shared" si="22"/>
        <v>0</v>
      </c>
      <c r="K65" s="330">
        <f t="shared" si="22"/>
        <v>0</v>
      </c>
      <c r="L65" s="330">
        <f t="shared" si="22"/>
        <v>0</v>
      </c>
      <c r="M65" s="330">
        <f t="shared" si="22"/>
        <v>0</v>
      </c>
      <c r="N65" s="330">
        <f t="shared" si="22"/>
        <v>0</v>
      </c>
      <c r="O65" s="343">
        <f t="shared" si="22"/>
        <v>0</v>
      </c>
    </row>
    <row r="66" spans="1:15" ht="12.75" x14ac:dyDescent="0.2">
      <c r="A66" s="332">
        <v>2</v>
      </c>
      <c r="B66" s="333">
        <v>1</v>
      </c>
      <c r="C66" s="333">
        <v>5</v>
      </c>
      <c r="D66" s="333">
        <v>4</v>
      </c>
      <c r="E66" s="333" t="s">
        <v>202</v>
      </c>
      <c r="F66" s="264" t="s">
        <v>88</v>
      </c>
      <c r="G66" s="335"/>
      <c r="H66" s="335"/>
      <c r="I66" s="335"/>
      <c r="J66" s="335"/>
      <c r="K66" s="335"/>
      <c r="L66" s="335"/>
      <c r="M66" s="335"/>
      <c r="N66" s="336">
        <f>SUBTOTAL(9,G66:M66)</f>
        <v>0</v>
      </c>
      <c r="O66" s="337">
        <f>IFERROR(N66/$N$18*100,"0.00")</f>
        <v>0</v>
      </c>
    </row>
    <row r="67" spans="1:15" ht="12.75" x14ac:dyDescent="0.2">
      <c r="A67" s="321">
        <v>2</v>
      </c>
      <c r="B67" s="322">
        <v>2</v>
      </c>
      <c r="C67" s="323"/>
      <c r="D67" s="323"/>
      <c r="E67" s="323"/>
      <c r="F67" s="261" t="s">
        <v>244</v>
      </c>
      <c r="G67" s="324">
        <f>+G68+G82+G87+G92+G99+G116+G125+G143</f>
        <v>4167182.2</v>
      </c>
      <c r="H67" s="324">
        <f t="shared" ref="H67:M67" si="23">+H68+H82+H87+H92+H99+H116+H125+H143</f>
        <v>5998010.0999999996</v>
      </c>
      <c r="I67" s="324">
        <f t="shared" si="23"/>
        <v>7828433.4000000004</v>
      </c>
      <c r="J67" s="324">
        <f t="shared" si="23"/>
        <v>5771923.5</v>
      </c>
      <c r="K67" s="324">
        <f t="shared" si="23"/>
        <v>1264000</v>
      </c>
      <c r="L67" s="324">
        <f t="shared" si="23"/>
        <v>80000</v>
      </c>
      <c r="M67" s="324">
        <f t="shared" si="23"/>
        <v>23277430.800000001</v>
      </c>
      <c r="N67" s="324">
        <f>+N68+N82+N87+N92+N99+N116+N125+N143</f>
        <v>48386980</v>
      </c>
      <c r="O67" s="324">
        <f>+O68+O82+O87+O92+O99+O116+O125+O143</f>
        <v>4.4539044608534413</v>
      </c>
    </row>
    <row r="68" spans="1:15" ht="12.75" x14ac:dyDescent="0.2">
      <c r="A68" s="325">
        <v>2</v>
      </c>
      <c r="B68" s="326">
        <v>2</v>
      </c>
      <c r="C68" s="326">
        <v>1</v>
      </c>
      <c r="D68" s="326"/>
      <c r="E68" s="326"/>
      <c r="F68" s="262" t="s">
        <v>22</v>
      </c>
      <c r="G68" s="327">
        <f t="shared" ref="G68:O68" si="24">+G69+G71+G73+G75+G78+G80</f>
        <v>1427200</v>
      </c>
      <c r="H68" s="327">
        <f t="shared" si="24"/>
        <v>1691200</v>
      </c>
      <c r="I68" s="327">
        <f t="shared" si="24"/>
        <v>2038400</v>
      </c>
      <c r="J68" s="327">
        <f t="shared" si="24"/>
        <v>1383200</v>
      </c>
      <c r="K68" s="327">
        <f t="shared" si="24"/>
        <v>64000</v>
      </c>
      <c r="L68" s="327">
        <f t="shared" si="24"/>
        <v>80000</v>
      </c>
      <c r="M68" s="327">
        <f t="shared" si="24"/>
        <v>1160800</v>
      </c>
      <c r="N68" s="327">
        <f t="shared" si="24"/>
        <v>7844800</v>
      </c>
      <c r="O68" s="327">
        <f t="shared" si="24"/>
        <v>0.8120483871864369</v>
      </c>
    </row>
    <row r="69" spans="1:15" ht="12.75" x14ac:dyDescent="0.2">
      <c r="A69" s="328">
        <v>2</v>
      </c>
      <c r="B69" s="329">
        <v>2</v>
      </c>
      <c r="C69" s="329">
        <v>1</v>
      </c>
      <c r="D69" s="329">
        <v>2</v>
      </c>
      <c r="E69" s="329"/>
      <c r="F69" s="263" t="s">
        <v>89</v>
      </c>
      <c r="G69" s="330">
        <f t="shared" ref="G69:O69" si="25">G70</f>
        <v>0</v>
      </c>
      <c r="H69" s="330">
        <f t="shared" si="25"/>
        <v>0</v>
      </c>
      <c r="I69" s="330">
        <f t="shared" si="25"/>
        <v>0</v>
      </c>
      <c r="J69" s="330">
        <f t="shared" si="25"/>
        <v>0</v>
      </c>
      <c r="K69" s="330">
        <f t="shared" si="25"/>
        <v>0</v>
      </c>
      <c r="L69" s="330">
        <f t="shared" si="25"/>
        <v>0</v>
      </c>
      <c r="M69" s="330">
        <f t="shared" si="25"/>
        <v>0</v>
      </c>
      <c r="N69" s="330">
        <f t="shared" si="25"/>
        <v>0</v>
      </c>
      <c r="O69" s="343">
        <f t="shared" si="25"/>
        <v>0</v>
      </c>
    </row>
    <row r="70" spans="1:15" ht="12.75" x14ac:dyDescent="0.2">
      <c r="A70" s="341">
        <v>2</v>
      </c>
      <c r="B70" s="333">
        <v>2</v>
      </c>
      <c r="C70" s="333">
        <v>1</v>
      </c>
      <c r="D70" s="333">
        <v>2</v>
      </c>
      <c r="E70" s="333" t="s">
        <v>202</v>
      </c>
      <c r="F70" s="267" t="s">
        <v>89</v>
      </c>
      <c r="G70" s="335"/>
      <c r="H70" s="335"/>
      <c r="I70" s="335"/>
      <c r="J70" s="335"/>
      <c r="K70" s="335"/>
      <c r="L70" s="335"/>
      <c r="M70" s="335"/>
      <c r="N70" s="338">
        <f>SUBTOTAL(9,G70:M70)</f>
        <v>0</v>
      </c>
      <c r="O70" s="337">
        <f>IFERROR(N70/$N$18*100,"0.00")</f>
        <v>0</v>
      </c>
    </row>
    <row r="71" spans="1:15" ht="12.75" x14ac:dyDescent="0.2">
      <c r="A71" s="328">
        <v>2</v>
      </c>
      <c r="B71" s="329">
        <v>2</v>
      </c>
      <c r="C71" s="329">
        <v>1</v>
      </c>
      <c r="D71" s="329">
        <v>3</v>
      </c>
      <c r="E71" s="329"/>
      <c r="F71" s="263" t="s">
        <v>90</v>
      </c>
      <c r="G71" s="330">
        <f t="shared" ref="G71:O71" si="26">G72</f>
        <v>208000</v>
      </c>
      <c r="H71" s="342">
        <f t="shared" si="26"/>
        <v>432000</v>
      </c>
      <c r="I71" s="342">
        <f t="shared" si="26"/>
        <v>320000</v>
      </c>
      <c r="J71" s="342">
        <f t="shared" si="26"/>
        <v>224000</v>
      </c>
      <c r="K71" s="342">
        <f t="shared" si="26"/>
        <v>64000</v>
      </c>
      <c r="L71" s="342">
        <f t="shared" si="26"/>
        <v>80000</v>
      </c>
      <c r="M71" s="342">
        <f t="shared" si="26"/>
        <v>272000</v>
      </c>
      <c r="N71" s="342">
        <f t="shared" si="26"/>
        <v>1600000</v>
      </c>
      <c r="O71" s="343">
        <f t="shared" si="26"/>
        <v>0.16562275896113338</v>
      </c>
    </row>
    <row r="72" spans="1:15" ht="12.75" x14ac:dyDescent="0.2">
      <c r="A72" s="332">
        <v>2</v>
      </c>
      <c r="B72" s="333">
        <v>2</v>
      </c>
      <c r="C72" s="333">
        <v>1</v>
      </c>
      <c r="D72" s="333">
        <v>3</v>
      </c>
      <c r="E72" s="333" t="s">
        <v>202</v>
      </c>
      <c r="F72" s="264" t="s">
        <v>90</v>
      </c>
      <c r="G72" s="335">
        <v>208000</v>
      </c>
      <c r="H72" s="335">
        <v>432000</v>
      </c>
      <c r="I72" s="335">
        <v>320000</v>
      </c>
      <c r="J72" s="335">
        <v>224000</v>
      </c>
      <c r="K72" s="335">
        <v>64000</v>
      </c>
      <c r="L72" s="335">
        <v>80000</v>
      </c>
      <c r="M72" s="335">
        <v>272000</v>
      </c>
      <c r="N72" s="336">
        <f>SUBTOTAL(9,G72:M72)</f>
        <v>1600000</v>
      </c>
      <c r="O72" s="337">
        <f>IFERROR(N72/$N$18*100,"0.00")</f>
        <v>0.16562275896113338</v>
      </c>
    </row>
    <row r="73" spans="1:15" ht="12.75" x14ac:dyDescent="0.2">
      <c r="A73" s="328">
        <v>2</v>
      </c>
      <c r="B73" s="329">
        <v>2</v>
      </c>
      <c r="C73" s="329">
        <v>1</v>
      </c>
      <c r="D73" s="329">
        <v>5</v>
      </c>
      <c r="E73" s="329"/>
      <c r="F73" s="263" t="s">
        <v>91</v>
      </c>
      <c r="G73" s="330">
        <f t="shared" ref="G73:O73" si="27">G74</f>
        <v>360000</v>
      </c>
      <c r="H73" s="330">
        <f t="shared" si="27"/>
        <v>400000</v>
      </c>
      <c r="I73" s="330">
        <f t="shared" si="27"/>
        <v>0</v>
      </c>
      <c r="J73" s="330">
        <f t="shared" si="27"/>
        <v>300000</v>
      </c>
      <c r="K73" s="330">
        <f t="shared" si="27"/>
        <v>0</v>
      </c>
      <c r="L73" s="330">
        <f t="shared" si="27"/>
        <v>0</v>
      </c>
      <c r="M73" s="330">
        <f t="shared" si="27"/>
        <v>140000</v>
      </c>
      <c r="N73" s="330">
        <f t="shared" si="27"/>
        <v>1200000</v>
      </c>
      <c r="O73" s="343">
        <f t="shared" si="27"/>
        <v>0.12421706922085003</v>
      </c>
    </row>
    <row r="74" spans="1:15" ht="12.75" x14ac:dyDescent="0.2">
      <c r="A74" s="341">
        <v>2</v>
      </c>
      <c r="B74" s="333">
        <v>2</v>
      </c>
      <c r="C74" s="333">
        <v>1</v>
      </c>
      <c r="D74" s="333">
        <v>5</v>
      </c>
      <c r="E74" s="333" t="s">
        <v>202</v>
      </c>
      <c r="F74" s="267" t="s">
        <v>91</v>
      </c>
      <c r="G74" s="335">
        <v>360000</v>
      </c>
      <c r="H74" s="335">
        <v>400000</v>
      </c>
      <c r="I74" s="335"/>
      <c r="J74" s="335">
        <v>300000</v>
      </c>
      <c r="K74" s="335"/>
      <c r="L74" s="335"/>
      <c r="M74" s="335">
        <v>140000</v>
      </c>
      <c r="N74" s="336">
        <f>SUBTOTAL(9,G74:M74)</f>
        <v>1200000</v>
      </c>
      <c r="O74" s="337">
        <f>IFERROR(N74/$N$18*100,"0.00")</f>
        <v>0.12421706922085003</v>
      </c>
    </row>
    <row r="75" spans="1:15" ht="12.75" x14ac:dyDescent="0.2">
      <c r="A75" s="328">
        <v>2</v>
      </c>
      <c r="B75" s="329">
        <v>2</v>
      </c>
      <c r="C75" s="329">
        <v>1</v>
      </c>
      <c r="D75" s="329">
        <v>6</v>
      </c>
      <c r="E75" s="329"/>
      <c r="F75" s="263" t="s">
        <v>23</v>
      </c>
      <c r="G75" s="330">
        <f t="shared" ref="G75:O75" si="28">G76+G77</f>
        <v>0</v>
      </c>
      <c r="H75" s="330">
        <f t="shared" si="28"/>
        <v>0</v>
      </c>
      <c r="I75" s="330">
        <f t="shared" si="28"/>
        <v>0</v>
      </c>
      <c r="J75" s="330">
        <f t="shared" si="28"/>
        <v>0</v>
      </c>
      <c r="K75" s="330">
        <f t="shared" si="28"/>
        <v>0</v>
      </c>
      <c r="L75" s="330">
        <f t="shared" si="28"/>
        <v>0</v>
      </c>
      <c r="M75" s="330">
        <f t="shared" si="28"/>
        <v>0</v>
      </c>
      <c r="N75" s="330">
        <f t="shared" si="28"/>
        <v>0</v>
      </c>
      <c r="O75" s="343">
        <f t="shared" si="28"/>
        <v>0</v>
      </c>
    </row>
    <row r="76" spans="1:15" ht="12.75" x14ac:dyDescent="0.2">
      <c r="A76" s="341">
        <v>2</v>
      </c>
      <c r="B76" s="333">
        <v>2</v>
      </c>
      <c r="C76" s="333">
        <v>1</v>
      </c>
      <c r="D76" s="333">
        <v>6</v>
      </c>
      <c r="E76" s="333" t="s">
        <v>202</v>
      </c>
      <c r="F76" s="267" t="s">
        <v>92</v>
      </c>
      <c r="G76" s="335"/>
      <c r="H76" s="335"/>
      <c r="I76" s="335"/>
      <c r="J76" s="335"/>
      <c r="K76" s="335"/>
      <c r="L76" s="335"/>
      <c r="M76" s="335"/>
      <c r="N76" s="336">
        <f>SUBTOTAL(9,G76:M76)</f>
        <v>0</v>
      </c>
      <c r="O76" s="337">
        <f>IFERROR(N76/$N$18*100,"0.00")</f>
        <v>0</v>
      </c>
    </row>
    <row r="77" spans="1:15" ht="12.75" x14ac:dyDescent="0.2">
      <c r="A77" s="341">
        <v>2</v>
      </c>
      <c r="B77" s="333">
        <v>2</v>
      </c>
      <c r="C77" s="333">
        <v>1</v>
      </c>
      <c r="D77" s="333">
        <v>6</v>
      </c>
      <c r="E77" s="333" t="s">
        <v>203</v>
      </c>
      <c r="F77" s="267" t="s">
        <v>93</v>
      </c>
      <c r="G77" s="335"/>
      <c r="H77" s="335"/>
      <c r="I77" s="335"/>
      <c r="J77" s="335"/>
      <c r="K77" s="335"/>
      <c r="L77" s="335"/>
      <c r="M77" s="335"/>
      <c r="N77" s="336">
        <f>SUBTOTAL(9,G77:M77)</f>
        <v>0</v>
      </c>
      <c r="O77" s="337">
        <f>IFERROR(N77/$N$18*100,"0.00")</f>
        <v>0</v>
      </c>
    </row>
    <row r="78" spans="1:15" ht="12.75" x14ac:dyDescent="0.2">
      <c r="A78" s="328">
        <v>2</v>
      </c>
      <c r="B78" s="329">
        <v>2</v>
      </c>
      <c r="C78" s="329">
        <v>1</v>
      </c>
      <c r="D78" s="329">
        <v>7</v>
      </c>
      <c r="E78" s="329"/>
      <c r="F78" s="263" t="s">
        <v>24</v>
      </c>
      <c r="G78" s="330">
        <f t="shared" ref="G78:O78" si="29">G79</f>
        <v>0</v>
      </c>
      <c r="H78" s="330">
        <f t="shared" si="29"/>
        <v>0</v>
      </c>
      <c r="I78" s="330">
        <f t="shared" si="29"/>
        <v>0</v>
      </c>
      <c r="J78" s="330">
        <f t="shared" si="29"/>
        <v>0</v>
      </c>
      <c r="K78" s="330">
        <f t="shared" si="29"/>
        <v>0</v>
      </c>
      <c r="L78" s="330">
        <f t="shared" si="29"/>
        <v>0</v>
      </c>
      <c r="M78" s="330">
        <f t="shared" si="29"/>
        <v>748800</v>
      </c>
      <c r="N78" s="330">
        <f t="shared" si="29"/>
        <v>748800</v>
      </c>
      <c r="O78" s="343">
        <f t="shared" si="29"/>
        <v>7.7511451193810421E-2</v>
      </c>
    </row>
    <row r="79" spans="1:15" ht="12.75" x14ac:dyDescent="0.2">
      <c r="A79" s="341">
        <v>2</v>
      </c>
      <c r="B79" s="333">
        <v>2</v>
      </c>
      <c r="C79" s="333">
        <v>1</v>
      </c>
      <c r="D79" s="333">
        <v>7</v>
      </c>
      <c r="E79" s="333" t="s">
        <v>202</v>
      </c>
      <c r="F79" s="267" t="s">
        <v>24</v>
      </c>
      <c r="G79" s="335"/>
      <c r="H79" s="335"/>
      <c r="I79" s="335"/>
      <c r="J79" s="335"/>
      <c r="K79" s="335"/>
      <c r="L79" s="335"/>
      <c r="M79" s="335">
        <v>748800</v>
      </c>
      <c r="N79" s="336">
        <f>SUBTOTAL(9,G79:M79)</f>
        <v>748800</v>
      </c>
      <c r="O79" s="339">
        <f>IFERROR(N79/$N$18*100,"0.00")</f>
        <v>7.7511451193810421E-2</v>
      </c>
    </row>
    <row r="80" spans="1:15" ht="12.75" x14ac:dyDescent="0.2">
      <c r="A80" s="328">
        <v>2</v>
      </c>
      <c r="B80" s="329">
        <v>2</v>
      </c>
      <c r="C80" s="329">
        <v>1</v>
      </c>
      <c r="D80" s="329">
        <v>8</v>
      </c>
      <c r="E80" s="329"/>
      <c r="F80" s="263" t="s">
        <v>94</v>
      </c>
      <c r="G80" s="330">
        <f t="shared" ref="G80:O80" si="30">G81</f>
        <v>859200</v>
      </c>
      <c r="H80" s="330">
        <f t="shared" si="30"/>
        <v>859200</v>
      </c>
      <c r="I80" s="330">
        <f t="shared" si="30"/>
        <v>1718400</v>
      </c>
      <c r="J80" s="330">
        <f t="shared" si="30"/>
        <v>859200</v>
      </c>
      <c r="K80" s="330">
        <f t="shared" si="30"/>
        <v>0</v>
      </c>
      <c r="L80" s="330">
        <f t="shared" si="30"/>
        <v>0</v>
      </c>
      <c r="M80" s="330">
        <f t="shared" si="30"/>
        <v>0</v>
      </c>
      <c r="N80" s="330">
        <f t="shared" si="30"/>
        <v>4296000</v>
      </c>
      <c r="O80" s="343">
        <f t="shared" si="30"/>
        <v>0.44469710781064309</v>
      </c>
    </row>
    <row r="81" spans="1:15" ht="12.75" x14ac:dyDescent="0.2">
      <c r="A81" s="332">
        <v>2</v>
      </c>
      <c r="B81" s="333">
        <v>2</v>
      </c>
      <c r="C81" s="333">
        <v>1</v>
      </c>
      <c r="D81" s="333">
        <v>8</v>
      </c>
      <c r="E81" s="333" t="s">
        <v>202</v>
      </c>
      <c r="F81" s="264" t="s">
        <v>94</v>
      </c>
      <c r="G81" s="335">
        <v>859200</v>
      </c>
      <c r="H81" s="335">
        <v>859200</v>
      </c>
      <c r="I81" s="335">
        <v>1718400</v>
      </c>
      <c r="J81" s="335">
        <v>859200</v>
      </c>
      <c r="K81" s="335"/>
      <c r="L81" s="335"/>
      <c r="M81" s="335"/>
      <c r="N81" s="338">
        <f>SUBTOTAL(9,G81:M81)</f>
        <v>4296000</v>
      </c>
      <c r="O81" s="339">
        <f>IFERROR(N81/$N$18*100,"0.00")</f>
        <v>0.44469710781064309</v>
      </c>
    </row>
    <row r="82" spans="1:15" ht="12.75" x14ac:dyDescent="0.2">
      <c r="A82" s="325">
        <v>2</v>
      </c>
      <c r="B82" s="326">
        <v>2</v>
      </c>
      <c r="C82" s="326">
        <v>2</v>
      </c>
      <c r="D82" s="326"/>
      <c r="E82" s="326"/>
      <c r="F82" s="262" t="s">
        <v>245</v>
      </c>
      <c r="G82" s="327">
        <f t="shared" ref="G82:O82" si="31">+G83+G85</f>
        <v>1762382.2</v>
      </c>
      <c r="H82" s="327">
        <f t="shared" si="31"/>
        <v>1701610.1</v>
      </c>
      <c r="I82" s="327">
        <f t="shared" si="31"/>
        <v>790033.4</v>
      </c>
      <c r="J82" s="327">
        <f t="shared" si="31"/>
        <v>1458523.5</v>
      </c>
      <c r="K82" s="327">
        <f t="shared" si="31"/>
        <v>0</v>
      </c>
      <c r="L82" s="327">
        <f t="shared" si="31"/>
        <v>0</v>
      </c>
      <c r="M82" s="327">
        <f t="shared" si="31"/>
        <v>364630.8</v>
      </c>
      <c r="N82" s="327">
        <f t="shared" si="31"/>
        <v>6077180</v>
      </c>
      <c r="O82" s="327">
        <f t="shared" si="31"/>
        <v>0.62907457393963784</v>
      </c>
    </row>
    <row r="83" spans="1:15" ht="12.75" x14ac:dyDescent="0.2">
      <c r="A83" s="328">
        <v>2</v>
      </c>
      <c r="B83" s="329">
        <v>2</v>
      </c>
      <c r="C83" s="329">
        <v>2</v>
      </c>
      <c r="D83" s="329">
        <v>1</v>
      </c>
      <c r="E83" s="329"/>
      <c r="F83" s="263" t="s">
        <v>95</v>
      </c>
      <c r="G83" s="330">
        <f t="shared" ref="G83:O83" si="32">G84</f>
        <v>0</v>
      </c>
      <c r="H83" s="342">
        <f t="shared" si="32"/>
        <v>0</v>
      </c>
      <c r="I83" s="342">
        <f t="shared" si="32"/>
        <v>0</v>
      </c>
      <c r="J83" s="342">
        <f t="shared" si="32"/>
        <v>0</v>
      </c>
      <c r="K83" s="342">
        <f t="shared" si="32"/>
        <v>0</v>
      </c>
      <c r="L83" s="342">
        <f t="shared" si="32"/>
        <v>0</v>
      </c>
      <c r="M83" s="342">
        <f t="shared" si="32"/>
        <v>0</v>
      </c>
      <c r="N83" s="342">
        <f t="shared" si="32"/>
        <v>0</v>
      </c>
      <c r="O83" s="343">
        <f t="shared" si="32"/>
        <v>0</v>
      </c>
    </row>
    <row r="84" spans="1:15" ht="12.75" x14ac:dyDescent="0.2">
      <c r="A84" s="332">
        <v>2</v>
      </c>
      <c r="B84" s="333">
        <v>2</v>
      </c>
      <c r="C84" s="333">
        <v>2</v>
      </c>
      <c r="D84" s="333">
        <v>1</v>
      </c>
      <c r="E84" s="333" t="s">
        <v>202</v>
      </c>
      <c r="F84" s="264" t="s">
        <v>95</v>
      </c>
      <c r="G84" s="335"/>
      <c r="H84" s="335"/>
      <c r="I84" s="335"/>
      <c r="J84" s="335"/>
      <c r="K84" s="335"/>
      <c r="L84" s="335"/>
      <c r="M84" s="335"/>
      <c r="N84" s="336">
        <f>SUBTOTAL(9,G84:M84)</f>
        <v>0</v>
      </c>
      <c r="O84" s="337">
        <f>IFERROR(N84/$N$18*100,"0.00")</f>
        <v>0</v>
      </c>
    </row>
    <row r="85" spans="1:15" ht="12.75" x14ac:dyDescent="0.2">
      <c r="A85" s="328">
        <v>2</v>
      </c>
      <c r="B85" s="329">
        <v>2</v>
      </c>
      <c r="C85" s="329">
        <v>2</v>
      </c>
      <c r="D85" s="329">
        <v>2</v>
      </c>
      <c r="E85" s="329"/>
      <c r="F85" s="263" t="s">
        <v>96</v>
      </c>
      <c r="G85" s="330">
        <f t="shared" ref="G85:O85" si="33">G86</f>
        <v>1762382.2</v>
      </c>
      <c r="H85" s="342">
        <f t="shared" si="33"/>
        <v>1701610.1</v>
      </c>
      <c r="I85" s="342">
        <f t="shared" si="33"/>
        <v>790033.4</v>
      </c>
      <c r="J85" s="342">
        <f t="shared" si="33"/>
        <v>1458523.5</v>
      </c>
      <c r="K85" s="342">
        <f t="shared" si="33"/>
        <v>0</v>
      </c>
      <c r="L85" s="342">
        <f t="shared" si="33"/>
        <v>0</v>
      </c>
      <c r="M85" s="342">
        <f t="shared" si="33"/>
        <v>364630.8</v>
      </c>
      <c r="N85" s="342">
        <f t="shared" si="33"/>
        <v>6077180</v>
      </c>
      <c r="O85" s="343">
        <f t="shared" si="33"/>
        <v>0.62907457393963784</v>
      </c>
    </row>
    <row r="86" spans="1:15" ht="12.75" x14ac:dyDescent="0.2">
      <c r="A86" s="332">
        <v>2</v>
      </c>
      <c r="B86" s="333">
        <v>2</v>
      </c>
      <c r="C86" s="333">
        <v>2</v>
      </c>
      <c r="D86" s="333">
        <v>2</v>
      </c>
      <c r="E86" s="333" t="s">
        <v>202</v>
      </c>
      <c r="F86" s="264" t="s">
        <v>96</v>
      </c>
      <c r="G86" s="335">
        <v>1762382.2</v>
      </c>
      <c r="H86" s="335">
        <v>1701610.1</v>
      </c>
      <c r="I86" s="335">
        <v>790033.4</v>
      </c>
      <c r="J86" s="335">
        <v>1458523.5</v>
      </c>
      <c r="K86" s="335"/>
      <c r="L86" s="335"/>
      <c r="M86" s="335">
        <v>364630.8</v>
      </c>
      <c r="N86" s="336">
        <f>SUBTOTAL(9,G86:M86)</f>
        <v>6077180</v>
      </c>
      <c r="O86" s="337">
        <f>IFERROR(N86/$N$18*100,"0.00")</f>
        <v>0.62907457393963784</v>
      </c>
    </row>
    <row r="87" spans="1:15" ht="12.75" x14ac:dyDescent="0.2">
      <c r="A87" s="325">
        <v>2</v>
      </c>
      <c r="B87" s="326">
        <v>2</v>
      </c>
      <c r="C87" s="326">
        <v>3</v>
      </c>
      <c r="D87" s="326"/>
      <c r="E87" s="326"/>
      <c r="F87" s="262" t="s">
        <v>25</v>
      </c>
      <c r="G87" s="327">
        <f t="shared" ref="G87:O87" si="34">+G88+G90</f>
        <v>0</v>
      </c>
      <c r="H87" s="327">
        <f t="shared" si="34"/>
        <v>0</v>
      </c>
      <c r="I87" s="327">
        <f t="shared" si="34"/>
        <v>0</v>
      </c>
      <c r="J87" s="327">
        <f t="shared" si="34"/>
        <v>0</v>
      </c>
      <c r="K87" s="327">
        <f t="shared" si="34"/>
        <v>0</v>
      </c>
      <c r="L87" s="327">
        <f t="shared" si="34"/>
        <v>0</v>
      </c>
      <c r="M87" s="327">
        <f t="shared" si="34"/>
        <v>0</v>
      </c>
      <c r="N87" s="327">
        <f t="shared" si="34"/>
        <v>0</v>
      </c>
      <c r="O87" s="327">
        <f t="shared" si="34"/>
        <v>0</v>
      </c>
    </row>
    <row r="88" spans="1:15" ht="12.75" x14ac:dyDescent="0.2">
      <c r="A88" s="328">
        <v>2</v>
      </c>
      <c r="B88" s="329">
        <v>2</v>
      </c>
      <c r="C88" s="329">
        <v>3</v>
      </c>
      <c r="D88" s="329">
        <v>1</v>
      </c>
      <c r="E88" s="329"/>
      <c r="F88" s="263" t="s">
        <v>97</v>
      </c>
      <c r="G88" s="330">
        <f>G89</f>
        <v>0</v>
      </c>
      <c r="H88" s="330">
        <f t="shared" ref="H88:O88" si="35">H89</f>
        <v>0</v>
      </c>
      <c r="I88" s="330">
        <f t="shared" si="35"/>
        <v>0</v>
      </c>
      <c r="J88" s="330">
        <f t="shared" si="35"/>
        <v>0</v>
      </c>
      <c r="K88" s="330">
        <f t="shared" si="35"/>
        <v>0</v>
      </c>
      <c r="L88" s="330">
        <f t="shared" si="35"/>
        <v>0</v>
      </c>
      <c r="M88" s="330">
        <f t="shared" si="35"/>
        <v>0</v>
      </c>
      <c r="N88" s="330">
        <f>N89</f>
        <v>0</v>
      </c>
      <c r="O88" s="331">
        <f t="shared" si="35"/>
        <v>0</v>
      </c>
    </row>
    <row r="89" spans="1:15" ht="12.75" x14ac:dyDescent="0.2">
      <c r="A89" s="332">
        <v>2</v>
      </c>
      <c r="B89" s="333">
        <v>2</v>
      </c>
      <c r="C89" s="333">
        <v>3</v>
      </c>
      <c r="D89" s="333">
        <v>1</v>
      </c>
      <c r="E89" s="333" t="s">
        <v>202</v>
      </c>
      <c r="F89" s="264" t="s">
        <v>97</v>
      </c>
      <c r="G89" s="335"/>
      <c r="H89" s="335"/>
      <c r="I89" s="335"/>
      <c r="J89" s="335"/>
      <c r="K89" s="335"/>
      <c r="L89" s="335"/>
      <c r="M89" s="335"/>
      <c r="N89" s="336">
        <f>SUBTOTAL(9,G89:M89)</f>
        <v>0</v>
      </c>
      <c r="O89" s="339">
        <f>IFERROR(N89/$N$18*100,"0.00")</f>
        <v>0</v>
      </c>
    </row>
    <row r="90" spans="1:15" ht="12.75" x14ac:dyDescent="0.2">
      <c r="A90" s="328">
        <v>2</v>
      </c>
      <c r="B90" s="329">
        <v>2</v>
      </c>
      <c r="C90" s="329">
        <v>3</v>
      </c>
      <c r="D90" s="329">
        <v>2</v>
      </c>
      <c r="E90" s="329"/>
      <c r="F90" s="263" t="s">
        <v>98</v>
      </c>
      <c r="G90" s="330">
        <f t="shared" ref="G90:O90" si="36">G91</f>
        <v>0</v>
      </c>
      <c r="H90" s="330">
        <f t="shared" si="36"/>
        <v>0</v>
      </c>
      <c r="I90" s="330">
        <f t="shared" si="36"/>
        <v>0</v>
      </c>
      <c r="J90" s="330">
        <f t="shared" si="36"/>
        <v>0</v>
      </c>
      <c r="K90" s="330">
        <f t="shared" si="36"/>
        <v>0</v>
      </c>
      <c r="L90" s="330">
        <f t="shared" si="36"/>
        <v>0</v>
      </c>
      <c r="M90" s="330">
        <f t="shared" si="36"/>
        <v>0</v>
      </c>
      <c r="N90" s="330">
        <f t="shared" si="36"/>
        <v>0</v>
      </c>
      <c r="O90" s="343">
        <f t="shared" si="36"/>
        <v>0</v>
      </c>
    </row>
    <row r="91" spans="1:15" ht="12.75" x14ac:dyDescent="0.2">
      <c r="A91" s="341">
        <v>2</v>
      </c>
      <c r="B91" s="333">
        <v>2</v>
      </c>
      <c r="C91" s="333">
        <v>3</v>
      </c>
      <c r="D91" s="333">
        <v>2</v>
      </c>
      <c r="E91" s="333" t="s">
        <v>202</v>
      </c>
      <c r="F91" s="267" t="s">
        <v>98</v>
      </c>
      <c r="G91" s="335"/>
      <c r="H91" s="335"/>
      <c r="I91" s="335"/>
      <c r="J91" s="335"/>
      <c r="K91" s="335"/>
      <c r="L91" s="335"/>
      <c r="M91" s="335"/>
      <c r="N91" s="336">
        <f>SUBTOTAL(9,G91:M91)</f>
        <v>0</v>
      </c>
      <c r="O91" s="339">
        <f>IFERROR(N91/$N$18*100,"0.00")</f>
        <v>0</v>
      </c>
    </row>
    <row r="92" spans="1:15" ht="12.75" x14ac:dyDescent="0.2">
      <c r="A92" s="325">
        <v>2</v>
      </c>
      <c r="B92" s="326">
        <v>2</v>
      </c>
      <c r="C92" s="326">
        <v>4</v>
      </c>
      <c r="D92" s="326"/>
      <c r="E92" s="326"/>
      <c r="F92" s="262" t="s">
        <v>99</v>
      </c>
      <c r="G92" s="327">
        <f t="shared" ref="G92:O92" si="37">+G93+G95+G97</f>
        <v>0</v>
      </c>
      <c r="H92" s="327">
        <f t="shared" si="37"/>
        <v>0</v>
      </c>
      <c r="I92" s="327">
        <f t="shared" si="37"/>
        <v>0</v>
      </c>
      <c r="J92" s="327">
        <f t="shared" si="37"/>
        <v>0</v>
      </c>
      <c r="K92" s="327">
        <f t="shared" si="37"/>
        <v>0</v>
      </c>
      <c r="L92" s="327">
        <f t="shared" si="37"/>
        <v>0</v>
      </c>
      <c r="M92" s="327">
        <f t="shared" si="37"/>
        <v>960000</v>
      </c>
      <c r="N92" s="327">
        <f t="shared" si="37"/>
        <v>960000</v>
      </c>
      <c r="O92" s="327">
        <f t="shared" si="37"/>
        <v>9.9373655376680026E-2</v>
      </c>
    </row>
    <row r="93" spans="1:15" ht="12.75" x14ac:dyDescent="0.2">
      <c r="A93" s="328">
        <v>2</v>
      </c>
      <c r="B93" s="329">
        <v>2</v>
      </c>
      <c r="C93" s="329">
        <v>4</v>
      </c>
      <c r="D93" s="329">
        <v>1</v>
      </c>
      <c r="E93" s="329"/>
      <c r="F93" s="340" t="s">
        <v>1027</v>
      </c>
      <c r="G93" s="330">
        <f t="shared" ref="G93:O93" si="38">G94</f>
        <v>0</v>
      </c>
      <c r="H93" s="342">
        <f t="shared" si="38"/>
        <v>0</v>
      </c>
      <c r="I93" s="342">
        <f t="shared" si="38"/>
        <v>0</v>
      </c>
      <c r="J93" s="342">
        <f t="shared" si="38"/>
        <v>0</v>
      </c>
      <c r="K93" s="342">
        <f t="shared" si="38"/>
        <v>0</v>
      </c>
      <c r="L93" s="342">
        <f t="shared" si="38"/>
        <v>0</v>
      </c>
      <c r="M93" s="342">
        <f t="shared" si="38"/>
        <v>360000</v>
      </c>
      <c r="N93" s="342">
        <f t="shared" si="38"/>
        <v>360000</v>
      </c>
      <c r="O93" s="343">
        <f t="shared" si="38"/>
        <v>3.726512076625501E-2</v>
      </c>
    </row>
    <row r="94" spans="1:15" ht="12.75" x14ac:dyDescent="0.2">
      <c r="A94" s="332">
        <v>2</v>
      </c>
      <c r="B94" s="333">
        <v>2</v>
      </c>
      <c r="C94" s="333">
        <v>4</v>
      </c>
      <c r="D94" s="333">
        <v>1</v>
      </c>
      <c r="E94" s="333" t="s">
        <v>202</v>
      </c>
      <c r="F94" s="334" t="s">
        <v>1027</v>
      </c>
      <c r="G94" s="335"/>
      <c r="H94" s="335"/>
      <c r="I94" s="335"/>
      <c r="J94" s="335"/>
      <c r="K94" s="335"/>
      <c r="L94" s="335"/>
      <c r="M94" s="335">
        <v>360000</v>
      </c>
      <c r="N94" s="336">
        <f>SUBTOTAL(9,G94:M94)</f>
        <v>360000</v>
      </c>
      <c r="O94" s="337">
        <f>IFERROR(N94/$N$18*100,"0.00")</f>
        <v>3.726512076625501E-2</v>
      </c>
    </row>
    <row r="95" spans="1:15" ht="12.75" x14ac:dyDescent="0.2">
      <c r="A95" s="328">
        <v>2</v>
      </c>
      <c r="B95" s="329">
        <v>2</v>
      </c>
      <c r="C95" s="329">
        <v>4</v>
      </c>
      <c r="D95" s="329">
        <v>2</v>
      </c>
      <c r="E95" s="329"/>
      <c r="F95" s="340" t="s">
        <v>26</v>
      </c>
      <c r="G95" s="330">
        <f t="shared" ref="G95:O95" si="39">G96</f>
        <v>0</v>
      </c>
      <c r="H95" s="342">
        <f t="shared" si="39"/>
        <v>0</v>
      </c>
      <c r="I95" s="342">
        <f t="shared" si="39"/>
        <v>0</v>
      </c>
      <c r="J95" s="342">
        <f t="shared" si="39"/>
        <v>0</v>
      </c>
      <c r="K95" s="342">
        <f t="shared" si="39"/>
        <v>0</v>
      </c>
      <c r="L95" s="342">
        <f t="shared" si="39"/>
        <v>0</v>
      </c>
      <c r="M95" s="342">
        <f t="shared" si="39"/>
        <v>600000</v>
      </c>
      <c r="N95" s="342">
        <f t="shared" si="39"/>
        <v>600000</v>
      </c>
      <c r="O95" s="343">
        <f t="shared" si="39"/>
        <v>6.2108534610425016E-2</v>
      </c>
    </row>
    <row r="96" spans="1:15" ht="12.75" x14ac:dyDescent="0.2">
      <c r="A96" s="341">
        <v>2</v>
      </c>
      <c r="B96" s="333">
        <v>2</v>
      </c>
      <c r="C96" s="333">
        <v>4</v>
      </c>
      <c r="D96" s="333">
        <v>2</v>
      </c>
      <c r="E96" s="333" t="s">
        <v>202</v>
      </c>
      <c r="F96" s="267" t="s">
        <v>26</v>
      </c>
      <c r="G96" s="335"/>
      <c r="H96" s="335"/>
      <c r="I96" s="335"/>
      <c r="J96" s="335"/>
      <c r="K96" s="335"/>
      <c r="L96" s="335"/>
      <c r="M96" s="335">
        <v>600000</v>
      </c>
      <c r="N96" s="336">
        <f>SUBTOTAL(9,G96:M96)</f>
        <v>600000</v>
      </c>
      <c r="O96" s="337">
        <f>IFERROR(N96/$N$18*100,"0.00")</f>
        <v>6.2108534610425016E-2</v>
      </c>
    </row>
    <row r="97" spans="1:15" ht="12.75" x14ac:dyDescent="0.2">
      <c r="A97" s="328">
        <v>2</v>
      </c>
      <c r="B97" s="329">
        <v>2</v>
      </c>
      <c r="C97" s="329">
        <v>4</v>
      </c>
      <c r="D97" s="329">
        <v>4</v>
      </c>
      <c r="E97" s="329"/>
      <c r="F97" s="340" t="s">
        <v>100</v>
      </c>
      <c r="G97" s="330">
        <f t="shared" ref="G97:O97" si="40">G98</f>
        <v>0</v>
      </c>
      <c r="H97" s="342">
        <f t="shared" si="40"/>
        <v>0</v>
      </c>
      <c r="I97" s="342">
        <f t="shared" si="40"/>
        <v>0</v>
      </c>
      <c r="J97" s="342">
        <f t="shared" si="40"/>
        <v>0</v>
      </c>
      <c r="K97" s="342">
        <f t="shared" si="40"/>
        <v>0</v>
      </c>
      <c r="L97" s="342">
        <f t="shared" si="40"/>
        <v>0</v>
      </c>
      <c r="M97" s="342">
        <f t="shared" si="40"/>
        <v>0</v>
      </c>
      <c r="N97" s="342">
        <f t="shared" si="40"/>
        <v>0</v>
      </c>
      <c r="O97" s="343">
        <f t="shared" si="40"/>
        <v>0</v>
      </c>
    </row>
    <row r="98" spans="1:15" ht="12.75" x14ac:dyDescent="0.2">
      <c r="A98" s="341">
        <v>2</v>
      </c>
      <c r="B98" s="333">
        <v>2</v>
      </c>
      <c r="C98" s="333">
        <v>4</v>
      </c>
      <c r="D98" s="333">
        <v>4</v>
      </c>
      <c r="E98" s="333" t="s">
        <v>202</v>
      </c>
      <c r="F98" s="267" t="s">
        <v>100</v>
      </c>
      <c r="G98" s="335"/>
      <c r="H98" s="335"/>
      <c r="I98" s="335"/>
      <c r="J98" s="335"/>
      <c r="K98" s="335"/>
      <c r="L98" s="335"/>
      <c r="M98" s="335"/>
      <c r="N98" s="336">
        <f>SUBTOTAL(9,G98:M98)</f>
        <v>0</v>
      </c>
      <c r="O98" s="337">
        <f>IFERROR(N98/$N$18*100,"0.00")</f>
        <v>0</v>
      </c>
    </row>
    <row r="99" spans="1:15" ht="12.75" x14ac:dyDescent="0.2">
      <c r="A99" s="325">
        <v>2</v>
      </c>
      <c r="B99" s="326">
        <v>2</v>
      </c>
      <c r="C99" s="326">
        <v>5</v>
      </c>
      <c r="D99" s="326"/>
      <c r="E99" s="326"/>
      <c r="F99" s="262" t="s">
        <v>101</v>
      </c>
      <c r="G99" s="327">
        <f t="shared" ref="G99:O99" si="41">+G100+G102+G104+G110+G112+G114</f>
        <v>152600</v>
      </c>
      <c r="H99" s="327">
        <f t="shared" si="41"/>
        <v>305200</v>
      </c>
      <c r="I99" s="327">
        <f t="shared" si="41"/>
        <v>0</v>
      </c>
      <c r="J99" s="327">
        <f t="shared" si="41"/>
        <v>305200</v>
      </c>
      <c r="K99" s="327">
        <f t="shared" si="41"/>
        <v>0</v>
      </c>
      <c r="L99" s="327">
        <f t="shared" si="41"/>
        <v>0</v>
      </c>
      <c r="M99" s="327">
        <f t="shared" si="41"/>
        <v>200000</v>
      </c>
      <c r="N99" s="327">
        <f t="shared" si="41"/>
        <v>963000</v>
      </c>
      <c r="O99" s="327">
        <f t="shared" si="41"/>
        <v>9.9684198049732164E-2</v>
      </c>
    </row>
    <row r="100" spans="1:15" ht="12.75" x14ac:dyDescent="0.2">
      <c r="A100" s="328">
        <v>2</v>
      </c>
      <c r="B100" s="329">
        <v>2</v>
      </c>
      <c r="C100" s="329">
        <v>5</v>
      </c>
      <c r="D100" s="329">
        <v>1</v>
      </c>
      <c r="E100" s="329"/>
      <c r="F100" s="340" t="s">
        <v>102</v>
      </c>
      <c r="G100" s="330">
        <f t="shared" ref="G100:O100" si="42">G101</f>
        <v>0</v>
      </c>
      <c r="H100" s="330">
        <f t="shared" si="42"/>
        <v>0</v>
      </c>
      <c r="I100" s="330">
        <f t="shared" si="42"/>
        <v>0</v>
      </c>
      <c r="J100" s="330">
        <f t="shared" si="42"/>
        <v>0</v>
      </c>
      <c r="K100" s="330">
        <f t="shared" si="42"/>
        <v>0</v>
      </c>
      <c r="L100" s="330">
        <f t="shared" si="42"/>
        <v>0</v>
      </c>
      <c r="M100" s="330">
        <f t="shared" si="42"/>
        <v>0</v>
      </c>
      <c r="N100" s="330">
        <f t="shared" si="42"/>
        <v>0</v>
      </c>
      <c r="O100" s="331">
        <f t="shared" si="42"/>
        <v>0</v>
      </c>
    </row>
    <row r="101" spans="1:15" ht="12.75" x14ac:dyDescent="0.2">
      <c r="A101" s="341">
        <v>2</v>
      </c>
      <c r="B101" s="333">
        <v>2</v>
      </c>
      <c r="C101" s="333">
        <v>5</v>
      </c>
      <c r="D101" s="333">
        <v>1</v>
      </c>
      <c r="E101" s="333" t="s">
        <v>202</v>
      </c>
      <c r="F101" s="267" t="s">
        <v>102</v>
      </c>
      <c r="G101" s="335"/>
      <c r="H101" s="335"/>
      <c r="I101" s="335"/>
      <c r="J101" s="335"/>
      <c r="K101" s="335"/>
      <c r="L101" s="335"/>
      <c r="M101" s="335"/>
      <c r="N101" s="336">
        <f>SUBTOTAL(9,G101:M101)</f>
        <v>0</v>
      </c>
      <c r="O101" s="337">
        <f>IFERROR(N101/$N$18*100,"0.00")</f>
        <v>0</v>
      </c>
    </row>
    <row r="102" spans="1:15" ht="12.75" x14ac:dyDescent="0.2">
      <c r="A102" s="344">
        <v>2</v>
      </c>
      <c r="B102" s="329">
        <v>2</v>
      </c>
      <c r="C102" s="329">
        <v>5</v>
      </c>
      <c r="D102" s="329">
        <v>2</v>
      </c>
      <c r="E102" s="329"/>
      <c r="F102" s="268" t="s">
        <v>1028</v>
      </c>
      <c r="G102" s="330">
        <f t="shared" ref="G102:O102" si="43">G103</f>
        <v>0</v>
      </c>
      <c r="H102" s="342">
        <f t="shared" si="43"/>
        <v>0</v>
      </c>
      <c r="I102" s="342">
        <f t="shared" si="43"/>
        <v>0</v>
      </c>
      <c r="J102" s="342">
        <f t="shared" si="43"/>
        <v>0</v>
      </c>
      <c r="K102" s="342">
        <f t="shared" si="43"/>
        <v>0</v>
      </c>
      <c r="L102" s="342">
        <f t="shared" si="43"/>
        <v>0</v>
      </c>
      <c r="M102" s="342">
        <f t="shared" si="43"/>
        <v>0</v>
      </c>
      <c r="N102" s="342">
        <f t="shared" si="43"/>
        <v>0</v>
      </c>
      <c r="O102" s="343">
        <f t="shared" si="43"/>
        <v>0</v>
      </c>
    </row>
    <row r="103" spans="1:15" ht="12.75" x14ac:dyDescent="0.2">
      <c r="A103" s="341">
        <v>2</v>
      </c>
      <c r="B103" s="333">
        <v>2</v>
      </c>
      <c r="C103" s="333">
        <v>5</v>
      </c>
      <c r="D103" s="333">
        <v>2</v>
      </c>
      <c r="E103" s="333" t="s">
        <v>202</v>
      </c>
      <c r="F103" s="267" t="s">
        <v>1028</v>
      </c>
      <c r="G103" s="335"/>
      <c r="H103" s="335"/>
      <c r="I103" s="335"/>
      <c r="J103" s="335"/>
      <c r="K103" s="335"/>
      <c r="L103" s="335"/>
      <c r="M103" s="335"/>
      <c r="N103" s="336">
        <f>SUBTOTAL(9,G103:M103)</f>
        <v>0</v>
      </c>
      <c r="O103" s="337">
        <f>IFERROR(N103/$N$18*100,"0.00")</f>
        <v>0</v>
      </c>
    </row>
    <row r="104" spans="1:15" ht="12.75" x14ac:dyDescent="0.2">
      <c r="A104" s="344">
        <v>2</v>
      </c>
      <c r="B104" s="329">
        <v>2</v>
      </c>
      <c r="C104" s="329">
        <v>5</v>
      </c>
      <c r="D104" s="329">
        <v>3</v>
      </c>
      <c r="E104" s="329"/>
      <c r="F104" s="268" t="s">
        <v>1029</v>
      </c>
      <c r="G104" s="330">
        <f t="shared" ref="G104:N104" si="44">SUM(G105:G109)</f>
        <v>152600</v>
      </c>
      <c r="H104" s="330">
        <f t="shared" si="44"/>
        <v>305200</v>
      </c>
      <c r="I104" s="330">
        <f t="shared" si="44"/>
        <v>0</v>
      </c>
      <c r="J104" s="330">
        <f t="shared" si="44"/>
        <v>305200</v>
      </c>
      <c r="K104" s="330">
        <f t="shared" si="44"/>
        <v>0</v>
      </c>
      <c r="L104" s="330">
        <f t="shared" si="44"/>
        <v>0</v>
      </c>
      <c r="M104" s="330">
        <f t="shared" si="44"/>
        <v>0</v>
      </c>
      <c r="N104" s="330">
        <f t="shared" si="44"/>
        <v>763000</v>
      </c>
      <c r="O104" s="331">
        <f>SUM(O105:O109)</f>
        <v>7.8981353179590486E-2</v>
      </c>
    </row>
    <row r="105" spans="1:15" ht="12.75" x14ac:dyDescent="0.2">
      <c r="A105" s="341">
        <v>2</v>
      </c>
      <c r="B105" s="333">
        <v>2</v>
      </c>
      <c r="C105" s="333">
        <v>5</v>
      </c>
      <c r="D105" s="333">
        <v>3</v>
      </c>
      <c r="E105" s="333" t="s">
        <v>202</v>
      </c>
      <c r="F105" s="267" t="s">
        <v>103</v>
      </c>
      <c r="G105" s="335"/>
      <c r="H105" s="335"/>
      <c r="I105" s="335"/>
      <c r="J105" s="335"/>
      <c r="K105" s="335"/>
      <c r="L105" s="335"/>
      <c r="M105" s="335"/>
      <c r="N105" s="336">
        <f>SUBTOTAL(9,G105:M105)</f>
        <v>0</v>
      </c>
      <c r="O105" s="337">
        <f>IFERROR(N105/$N$18*100,"0.00")</f>
        <v>0</v>
      </c>
    </row>
    <row r="106" spans="1:15" ht="12.75" x14ac:dyDescent="0.2">
      <c r="A106" s="341">
        <v>2</v>
      </c>
      <c r="B106" s="333">
        <v>2</v>
      </c>
      <c r="C106" s="333">
        <v>5</v>
      </c>
      <c r="D106" s="333">
        <v>3</v>
      </c>
      <c r="E106" s="333" t="s">
        <v>203</v>
      </c>
      <c r="F106" s="267" t="s">
        <v>104</v>
      </c>
      <c r="G106" s="335">
        <v>152600</v>
      </c>
      <c r="H106" s="335">
        <v>305200</v>
      </c>
      <c r="I106" s="335"/>
      <c r="J106" s="335">
        <v>305200</v>
      </c>
      <c r="K106" s="335"/>
      <c r="L106" s="335"/>
      <c r="M106" s="335"/>
      <c r="N106" s="336">
        <f>SUBTOTAL(9,G106:M106)</f>
        <v>763000</v>
      </c>
      <c r="O106" s="337">
        <f t="shared" ref="O106:O111" si="45">IFERROR(N106/$N$18*100,"0.00")</f>
        <v>7.8981353179590486E-2</v>
      </c>
    </row>
    <row r="107" spans="1:15" ht="12.75" x14ac:dyDescent="0.2">
      <c r="A107" s="341">
        <v>2</v>
      </c>
      <c r="B107" s="333">
        <v>2</v>
      </c>
      <c r="C107" s="333">
        <v>5</v>
      </c>
      <c r="D107" s="333">
        <v>3</v>
      </c>
      <c r="E107" s="333" t="s">
        <v>204</v>
      </c>
      <c r="F107" s="267" t="s">
        <v>105</v>
      </c>
      <c r="G107" s="335"/>
      <c r="H107" s="335"/>
      <c r="I107" s="335"/>
      <c r="J107" s="335"/>
      <c r="K107" s="335"/>
      <c r="L107" s="335"/>
      <c r="M107" s="335"/>
      <c r="N107" s="336">
        <f>SUBTOTAL(9,G107:M107)</f>
        <v>0</v>
      </c>
      <c r="O107" s="337">
        <f t="shared" si="45"/>
        <v>0</v>
      </c>
    </row>
    <row r="108" spans="1:15" ht="12.75" x14ac:dyDescent="0.2">
      <c r="A108" s="341">
        <v>2</v>
      </c>
      <c r="B108" s="333">
        <v>2</v>
      </c>
      <c r="C108" s="333">
        <v>5</v>
      </c>
      <c r="D108" s="333">
        <v>3</v>
      </c>
      <c r="E108" s="333" t="s">
        <v>205</v>
      </c>
      <c r="F108" s="267" t="s">
        <v>106</v>
      </c>
      <c r="G108" s="335"/>
      <c r="H108" s="335"/>
      <c r="I108" s="335"/>
      <c r="J108" s="335"/>
      <c r="K108" s="335"/>
      <c r="L108" s="335"/>
      <c r="M108" s="335"/>
      <c r="N108" s="336">
        <f>SUBTOTAL(9,G108:M108)</f>
        <v>0</v>
      </c>
      <c r="O108" s="337">
        <f t="shared" si="45"/>
        <v>0</v>
      </c>
    </row>
    <row r="109" spans="1:15" ht="12.75" x14ac:dyDescent="0.2">
      <c r="A109" s="341">
        <v>2</v>
      </c>
      <c r="B109" s="333">
        <v>2</v>
      </c>
      <c r="C109" s="333">
        <v>5</v>
      </c>
      <c r="D109" s="333">
        <v>3</v>
      </c>
      <c r="E109" s="333" t="s">
        <v>208</v>
      </c>
      <c r="F109" s="267" t="s">
        <v>107</v>
      </c>
      <c r="G109" s="335"/>
      <c r="H109" s="335"/>
      <c r="I109" s="335"/>
      <c r="J109" s="335"/>
      <c r="K109" s="335"/>
      <c r="L109" s="335"/>
      <c r="M109" s="335"/>
      <c r="N109" s="336">
        <f>SUBTOTAL(9,G109:M109)</f>
        <v>0</v>
      </c>
      <c r="O109" s="337">
        <f t="shared" si="45"/>
        <v>0</v>
      </c>
    </row>
    <row r="110" spans="1:15" ht="12.75" x14ac:dyDescent="0.2">
      <c r="A110" s="328">
        <v>2</v>
      </c>
      <c r="B110" s="329">
        <v>2</v>
      </c>
      <c r="C110" s="329">
        <v>5</v>
      </c>
      <c r="D110" s="329">
        <v>4</v>
      </c>
      <c r="E110" s="329"/>
      <c r="F110" s="340" t="s">
        <v>108</v>
      </c>
      <c r="G110" s="342">
        <f t="shared" ref="G110:O110" si="46">+G111</f>
        <v>0</v>
      </c>
      <c r="H110" s="342">
        <f t="shared" si="46"/>
        <v>0</v>
      </c>
      <c r="I110" s="342">
        <f t="shared" si="46"/>
        <v>0</v>
      </c>
      <c r="J110" s="342">
        <f t="shared" si="46"/>
        <v>0</v>
      </c>
      <c r="K110" s="342">
        <f t="shared" si="46"/>
        <v>0</v>
      </c>
      <c r="L110" s="342">
        <f t="shared" si="46"/>
        <v>0</v>
      </c>
      <c r="M110" s="342">
        <f t="shared" si="46"/>
        <v>200000</v>
      </c>
      <c r="N110" s="342">
        <f t="shared" si="46"/>
        <v>200000</v>
      </c>
      <c r="O110" s="331">
        <f t="shared" si="46"/>
        <v>2.0702844870141672E-2</v>
      </c>
    </row>
    <row r="111" spans="1:15" ht="12.75" x14ac:dyDescent="0.2">
      <c r="A111" s="341">
        <v>2</v>
      </c>
      <c r="B111" s="333">
        <v>2</v>
      </c>
      <c r="C111" s="333">
        <v>5</v>
      </c>
      <c r="D111" s="333">
        <v>4</v>
      </c>
      <c r="E111" s="333" t="s">
        <v>202</v>
      </c>
      <c r="F111" s="267" t="s">
        <v>108</v>
      </c>
      <c r="G111" s="335"/>
      <c r="H111" s="335"/>
      <c r="I111" s="335"/>
      <c r="J111" s="335"/>
      <c r="K111" s="335"/>
      <c r="L111" s="335"/>
      <c r="M111" s="335">
        <v>200000</v>
      </c>
      <c r="N111" s="336">
        <f>SUBTOTAL(9,G111:M111)</f>
        <v>200000</v>
      </c>
      <c r="O111" s="337">
        <f t="shared" si="45"/>
        <v>2.0702844870141672E-2</v>
      </c>
    </row>
    <row r="112" spans="1:15" ht="12.75" x14ac:dyDescent="0.2">
      <c r="A112" s="344">
        <v>2</v>
      </c>
      <c r="B112" s="329">
        <v>2</v>
      </c>
      <c r="C112" s="329">
        <v>5</v>
      </c>
      <c r="D112" s="329">
        <v>8</v>
      </c>
      <c r="E112" s="329"/>
      <c r="F112" s="268" t="s">
        <v>109</v>
      </c>
      <c r="G112" s="330">
        <f t="shared" ref="G112:O112" si="47">G113</f>
        <v>0</v>
      </c>
      <c r="H112" s="342">
        <f t="shared" si="47"/>
        <v>0</v>
      </c>
      <c r="I112" s="342">
        <f t="shared" si="47"/>
        <v>0</v>
      </c>
      <c r="J112" s="342">
        <f t="shared" si="47"/>
        <v>0</v>
      </c>
      <c r="K112" s="342">
        <f t="shared" si="47"/>
        <v>0</v>
      </c>
      <c r="L112" s="342">
        <f t="shared" si="47"/>
        <v>0</v>
      </c>
      <c r="M112" s="342">
        <f t="shared" si="47"/>
        <v>0</v>
      </c>
      <c r="N112" s="342">
        <f t="shared" si="47"/>
        <v>0</v>
      </c>
      <c r="O112" s="343">
        <f t="shared" si="47"/>
        <v>0</v>
      </c>
    </row>
    <row r="113" spans="1:15" ht="12.75" x14ac:dyDescent="0.2">
      <c r="A113" s="341">
        <v>2</v>
      </c>
      <c r="B113" s="333">
        <v>2</v>
      </c>
      <c r="C113" s="333">
        <v>5</v>
      </c>
      <c r="D113" s="333">
        <v>8</v>
      </c>
      <c r="E113" s="333" t="s">
        <v>202</v>
      </c>
      <c r="F113" s="267" t="s">
        <v>109</v>
      </c>
      <c r="G113" s="335"/>
      <c r="H113" s="335"/>
      <c r="I113" s="335"/>
      <c r="J113" s="335"/>
      <c r="K113" s="335"/>
      <c r="L113" s="335"/>
      <c r="M113" s="335"/>
      <c r="N113" s="336">
        <f>SUBTOTAL(9,G113:M113)</f>
        <v>0</v>
      </c>
      <c r="O113" s="337">
        <f>IFERROR(N113/$N$18*100,"0.00")</f>
        <v>0</v>
      </c>
    </row>
    <row r="114" spans="1:15" ht="12.75" x14ac:dyDescent="0.2">
      <c r="A114" s="344">
        <v>2</v>
      </c>
      <c r="B114" s="329">
        <v>2</v>
      </c>
      <c r="C114" s="329">
        <v>5</v>
      </c>
      <c r="D114" s="329">
        <v>9</v>
      </c>
      <c r="E114" s="329"/>
      <c r="F114" s="268" t="s">
        <v>1030</v>
      </c>
      <c r="G114" s="342">
        <f>+G115</f>
        <v>0</v>
      </c>
      <c r="H114" s="342">
        <f t="shared" ref="H114:O114" si="48">H115</f>
        <v>0</v>
      </c>
      <c r="I114" s="342">
        <f t="shared" si="48"/>
        <v>0</v>
      </c>
      <c r="J114" s="342">
        <f t="shared" si="48"/>
        <v>0</v>
      </c>
      <c r="K114" s="342">
        <f t="shared" si="48"/>
        <v>0</v>
      </c>
      <c r="L114" s="342">
        <f t="shared" si="48"/>
        <v>0</v>
      </c>
      <c r="M114" s="342">
        <f t="shared" si="48"/>
        <v>0</v>
      </c>
      <c r="N114" s="342">
        <f t="shared" si="48"/>
        <v>0</v>
      </c>
      <c r="O114" s="343">
        <f t="shared" si="48"/>
        <v>0</v>
      </c>
    </row>
    <row r="115" spans="1:15" ht="12.75" x14ac:dyDescent="0.2">
      <c r="A115" s="341">
        <v>2</v>
      </c>
      <c r="B115" s="333">
        <v>2</v>
      </c>
      <c r="C115" s="333">
        <v>5</v>
      </c>
      <c r="D115" s="333">
        <v>8</v>
      </c>
      <c r="E115" s="333" t="s">
        <v>202</v>
      </c>
      <c r="F115" s="267" t="s">
        <v>1031</v>
      </c>
      <c r="G115" s="335"/>
      <c r="H115" s="335"/>
      <c r="I115" s="335"/>
      <c r="J115" s="335"/>
      <c r="K115" s="335"/>
      <c r="L115" s="335"/>
      <c r="M115" s="335"/>
      <c r="N115" s="336">
        <f>SUBTOTAL(9,G115:M115)</f>
        <v>0</v>
      </c>
      <c r="O115" s="337">
        <f>IFERROR(N115/$N$18*100,"0.00")</f>
        <v>0</v>
      </c>
    </row>
    <row r="116" spans="1:15" ht="12.75" x14ac:dyDescent="0.2">
      <c r="A116" s="325">
        <v>2</v>
      </c>
      <c r="B116" s="326">
        <v>2</v>
      </c>
      <c r="C116" s="326">
        <v>6</v>
      </c>
      <c r="D116" s="326"/>
      <c r="E116" s="326"/>
      <c r="F116" s="262" t="s">
        <v>110</v>
      </c>
      <c r="G116" s="327">
        <f t="shared" ref="G116:O116" si="49">+G117+G119+G121+G123</f>
        <v>0</v>
      </c>
      <c r="H116" s="345">
        <f t="shared" si="49"/>
        <v>0</v>
      </c>
      <c r="I116" s="345">
        <f t="shared" si="49"/>
        <v>0</v>
      </c>
      <c r="J116" s="345">
        <f t="shared" si="49"/>
        <v>0</v>
      </c>
      <c r="K116" s="345">
        <f t="shared" si="49"/>
        <v>0</v>
      </c>
      <c r="L116" s="345">
        <f t="shared" si="49"/>
        <v>0</v>
      </c>
      <c r="M116" s="345">
        <f t="shared" si="49"/>
        <v>1900000</v>
      </c>
      <c r="N116" s="345">
        <f t="shared" si="49"/>
        <v>1900000</v>
      </c>
      <c r="O116" s="346">
        <f t="shared" si="49"/>
        <v>0.19667702626634589</v>
      </c>
    </row>
    <row r="117" spans="1:15" ht="12.75" x14ac:dyDescent="0.2">
      <c r="A117" s="328">
        <v>2</v>
      </c>
      <c r="B117" s="329">
        <v>2</v>
      </c>
      <c r="C117" s="329">
        <v>6</v>
      </c>
      <c r="D117" s="329">
        <v>1</v>
      </c>
      <c r="E117" s="329"/>
      <c r="F117" s="340" t="s">
        <v>246</v>
      </c>
      <c r="G117" s="330">
        <f t="shared" ref="G117:O117" si="50">G118</f>
        <v>0</v>
      </c>
      <c r="H117" s="342">
        <f t="shared" si="50"/>
        <v>0</v>
      </c>
      <c r="I117" s="342">
        <f t="shared" si="50"/>
        <v>0</v>
      </c>
      <c r="J117" s="342">
        <f t="shared" si="50"/>
        <v>0</v>
      </c>
      <c r="K117" s="342">
        <f t="shared" si="50"/>
        <v>0</v>
      </c>
      <c r="L117" s="342">
        <f t="shared" si="50"/>
        <v>0</v>
      </c>
      <c r="M117" s="342">
        <f t="shared" si="50"/>
        <v>900000</v>
      </c>
      <c r="N117" s="342">
        <f t="shared" si="50"/>
        <v>900000</v>
      </c>
      <c r="O117" s="343">
        <f t="shared" si="50"/>
        <v>9.3162801915637528E-2</v>
      </c>
    </row>
    <row r="118" spans="1:15" ht="12.75" x14ac:dyDescent="0.2">
      <c r="A118" s="341">
        <v>2</v>
      </c>
      <c r="B118" s="333">
        <v>2</v>
      </c>
      <c r="C118" s="333">
        <v>6</v>
      </c>
      <c r="D118" s="333">
        <v>1</v>
      </c>
      <c r="E118" s="333" t="s">
        <v>202</v>
      </c>
      <c r="F118" s="267" t="s">
        <v>246</v>
      </c>
      <c r="G118" s="335"/>
      <c r="H118" s="335"/>
      <c r="I118" s="335"/>
      <c r="J118" s="335"/>
      <c r="K118" s="335"/>
      <c r="L118" s="335"/>
      <c r="M118" s="335">
        <v>900000</v>
      </c>
      <c r="N118" s="336">
        <f>SUBTOTAL(9,G118:M118)</f>
        <v>900000</v>
      </c>
      <c r="O118" s="337">
        <f>IFERROR(N118/$N$18*100,"0.00")</f>
        <v>9.3162801915637528E-2</v>
      </c>
    </row>
    <row r="119" spans="1:15" ht="12.75" x14ac:dyDescent="0.2">
      <c r="A119" s="328">
        <v>2</v>
      </c>
      <c r="B119" s="329">
        <v>2</v>
      </c>
      <c r="C119" s="329">
        <v>6</v>
      </c>
      <c r="D119" s="329">
        <v>2</v>
      </c>
      <c r="E119" s="329"/>
      <c r="F119" s="340" t="s">
        <v>111</v>
      </c>
      <c r="G119" s="330">
        <f t="shared" ref="G119:O119" si="51">G120</f>
        <v>0</v>
      </c>
      <c r="H119" s="342">
        <f t="shared" si="51"/>
        <v>0</v>
      </c>
      <c r="I119" s="342">
        <f t="shared" si="51"/>
        <v>0</v>
      </c>
      <c r="J119" s="342">
        <f t="shared" si="51"/>
        <v>0</v>
      </c>
      <c r="K119" s="342">
        <f t="shared" si="51"/>
        <v>0</v>
      </c>
      <c r="L119" s="342">
        <f t="shared" si="51"/>
        <v>0</v>
      </c>
      <c r="M119" s="342">
        <f t="shared" si="51"/>
        <v>1000000</v>
      </c>
      <c r="N119" s="342">
        <f t="shared" si="51"/>
        <v>1000000</v>
      </c>
      <c r="O119" s="343">
        <f t="shared" si="51"/>
        <v>0.10351422435070837</v>
      </c>
    </row>
    <row r="120" spans="1:15" ht="12.75" x14ac:dyDescent="0.2">
      <c r="A120" s="341">
        <v>2</v>
      </c>
      <c r="B120" s="333">
        <v>2</v>
      </c>
      <c r="C120" s="333">
        <v>6</v>
      </c>
      <c r="D120" s="333">
        <v>2</v>
      </c>
      <c r="E120" s="333" t="s">
        <v>202</v>
      </c>
      <c r="F120" s="267" t="s">
        <v>111</v>
      </c>
      <c r="G120" s="335"/>
      <c r="H120" s="335"/>
      <c r="I120" s="335"/>
      <c r="J120" s="335"/>
      <c r="K120" s="335"/>
      <c r="L120" s="335"/>
      <c r="M120" s="335">
        <v>1000000</v>
      </c>
      <c r="N120" s="336">
        <f>SUBTOTAL(9,G120:M120)</f>
        <v>1000000</v>
      </c>
      <c r="O120" s="337">
        <f>IFERROR(N120/$N$18*100,"0.00")</f>
        <v>0.10351422435070837</v>
      </c>
    </row>
    <row r="121" spans="1:15" ht="12.75" x14ac:dyDescent="0.2">
      <c r="A121" s="328">
        <v>2</v>
      </c>
      <c r="B121" s="329">
        <v>2</v>
      </c>
      <c r="C121" s="329">
        <v>6</v>
      </c>
      <c r="D121" s="329">
        <v>3</v>
      </c>
      <c r="E121" s="329"/>
      <c r="F121" s="340" t="s">
        <v>112</v>
      </c>
      <c r="G121" s="330">
        <f t="shared" ref="G121:O121" si="52">G122</f>
        <v>0</v>
      </c>
      <c r="H121" s="342">
        <f t="shared" si="52"/>
        <v>0</v>
      </c>
      <c r="I121" s="342">
        <f t="shared" si="52"/>
        <v>0</v>
      </c>
      <c r="J121" s="342">
        <f t="shared" si="52"/>
        <v>0</v>
      </c>
      <c r="K121" s="342">
        <f t="shared" si="52"/>
        <v>0</v>
      </c>
      <c r="L121" s="342">
        <f t="shared" si="52"/>
        <v>0</v>
      </c>
      <c r="M121" s="342">
        <f t="shared" si="52"/>
        <v>0</v>
      </c>
      <c r="N121" s="342">
        <f t="shared" si="52"/>
        <v>0</v>
      </c>
      <c r="O121" s="343">
        <f t="shared" si="52"/>
        <v>0</v>
      </c>
    </row>
    <row r="122" spans="1:15" ht="12.75" x14ac:dyDescent="0.2">
      <c r="A122" s="341">
        <v>2</v>
      </c>
      <c r="B122" s="333">
        <v>2</v>
      </c>
      <c r="C122" s="333">
        <v>6</v>
      </c>
      <c r="D122" s="333">
        <v>3</v>
      </c>
      <c r="E122" s="333" t="s">
        <v>202</v>
      </c>
      <c r="F122" s="267" t="s">
        <v>112</v>
      </c>
      <c r="G122" s="335"/>
      <c r="H122" s="335"/>
      <c r="I122" s="335"/>
      <c r="J122" s="335"/>
      <c r="K122" s="335"/>
      <c r="L122" s="335"/>
      <c r="M122" s="335"/>
      <c r="N122" s="336">
        <f>SUBTOTAL(9,G122:M122)</f>
        <v>0</v>
      </c>
      <c r="O122" s="337">
        <f>IFERROR(N122/$N$18*100,"0.00")</f>
        <v>0</v>
      </c>
    </row>
    <row r="123" spans="1:15" ht="12.75" x14ac:dyDescent="0.2">
      <c r="A123" s="344">
        <v>2</v>
      </c>
      <c r="B123" s="329">
        <v>2</v>
      </c>
      <c r="C123" s="329">
        <v>6</v>
      </c>
      <c r="D123" s="329">
        <v>9</v>
      </c>
      <c r="E123" s="329"/>
      <c r="F123" s="268" t="s">
        <v>207</v>
      </c>
      <c r="G123" s="342">
        <f>+G124</f>
        <v>0</v>
      </c>
      <c r="H123" s="342">
        <f t="shared" ref="H123:O123" si="53">H124</f>
        <v>0</v>
      </c>
      <c r="I123" s="342">
        <f t="shared" si="53"/>
        <v>0</v>
      </c>
      <c r="J123" s="342">
        <f t="shared" si="53"/>
        <v>0</v>
      </c>
      <c r="K123" s="342">
        <f t="shared" si="53"/>
        <v>0</v>
      </c>
      <c r="L123" s="342">
        <f t="shared" si="53"/>
        <v>0</v>
      </c>
      <c r="M123" s="342">
        <f t="shared" si="53"/>
        <v>0</v>
      </c>
      <c r="N123" s="342">
        <f t="shared" si="53"/>
        <v>0</v>
      </c>
      <c r="O123" s="343">
        <f t="shared" si="53"/>
        <v>0</v>
      </c>
    </row>
    <row r="124" spans="1:15" ht="12.75" x14ac:dyDescent="0.2">
      <c r="A124" s="341">
        <v>2</v>
      </c>
      <c r="B124" s="333">
        <v>2</v>
      </c>
      <c r="C124" s="333">
        <v>6</v>
      </c>
      <c r="D124" s="333">
        <v>9</v>
      </c>
      <c r="E124" s="333" t="s">
        <v>202</v>
      </c>
      <c r="F124" s="267" t="s">
        <v>207</v>
      </c>
      <c r="G124" s="335"/>
      <c r="H124" s="335"/>
      <c r="I124" s="335"/>
      <c r="J124" s="335"/>
      <c r="K124" s="335"/>
      <c r="L124" s="335"/>
      <c r="M124" s="335"/>
      <c r="N124" s="336">
        <f>SUBTOTAL(9,G124:M124)</f>
        <v>0</v>
      </c>
      <c r="O124" s="337">
        <f>IFERROR(N124/$N$18*100,"0.00")</f>
        <v>0</v>
      </c>
    </row>
    <row r="125" spans="1:15" ht="12.75" x14ac:dyDescent="0.2">
      <c r="A125" s="325">
        <v>2</v>
      </c>
      <c r="B125" s="326">
        <v>2</v>
      </c>
      <c r="C125" s="326">
        <v>7</v>
      </c>
      <c r="D125" s="326"/>
      <c r="E125" s="326"/>
      <c r="F125" s="262" t="s">
        <v>113</v>
      </c>
      <c r="G125" s="327">
        <f t="shared" ref="G125:N125" si="54">+G126+G131+G141</f>
        <v>0</v>
      </c>
      <c r="H125" s="327">
        <f t="shared" si="54"/>
        <v>1200000</v>
      </c>
      <c r="I125" s="327">
        <f t="shared" si="54"/>
        <v>1800000</v>
      </c>
      <c r="J125" s="327">
        <f t="shared" si="54"/>
        <v>1800000</v>
      </c>
      <c r="K125" s="327">
        <f t="shared" si="54"/>
        <v>1200000</v>
      </c>
      <c r="L125" s="327">
        <f t="shared" si="54"/>
        <v>0</v>
      </c>
      <c r="M125" s="327">
        <f t="shared" si="54"/>
        <v>5600000</v>
      </c>
      <c r="N125" s="327">
        <f t="shared" si="54"/>
        <v>11600000</v>
      </c>
      <c r="O125" s="346">
        <f>+O126+O128+O130+O136+O138+O140+O142+O144</f>
        <v>0.64592875994842014</v>
      </c>
    </row>
    <row r="126" spans="1:15" ht="12.75" x14ac:dyDescent="0.2">
      <c r="A126" s="344">
        <v>2</v>
      </c>
      <c r="B126" s="329">
        <v>2</v>
      </c>
      <c r="C126" s="329">
        <v>7</v>
      </c>
      <c r="D126" s="329">
        <v>1</v>
      </c>
      <c r="E126" s="329"/>
      <c r="F126" s="268" t="s">
        <v>1032</v>
      </c>
      <c r="G126" s="330">
        <f t="shared" ref="G126:M126" si="55">SUM(G127:G130)</f>
        <v>0</v>
      </c>
      <c r="H126" s="330">
        <f t="shared" si="55"/>
        <v>0</v>
      </c>
      <c r="I126" s="330">
        <f t="shared" si="55"/>
        <v>0</v>
      </c>
      <c r="J126" s="330">
        <f t="shared" si="55"/>
        <v>0</v>
      </c>
      <c r="K126" s="330">
        <f t="shared" si="55"/>
        <v>0</v>
      </c>
      <c r="L126" s="330">
        <f t="shared" si="55"/>
        <v>0</v>
      </c>
      <c r="M126" s="330">
        <f t="shared" si="55"/>
        <v>4500000</v>
      </c>
      <c r="N126" s="330">
        <f>SUM(N127:N130)</f>
        <v>4500000</v>
      </c>
      <c r="O126" s="331">
        <f>SUM(O127:O130)</f>
        <v>0.46581400957818764</v>
      </c>
    </row>
    <row r="127" spans="1:15" ht="12.75" x14ac:dyDescent="0.2">
      <c r="A127" s="332">
        <v>2</v>
      </c>
      <c r="B127" s="333">
        <v>2</v>
      </c>
      <c r="C127" s="333">
        <v>7</v>
      </c>
      <c r="D127" s="333">
        <v>1</v>
      </c>
      <c r="E127" s="333" t="s">
        <v>202</v>
      </c>
      <c r="F127" s="269" t="s">
        <v>1033</v>
      </c>
      <c r="G127" s="335"/>
      <c r="H127" s="335"/>
      <c r="I127" s="335"/>
      <c r="J127" s="335"/>
      <c r="K127" s="335"/>
      <c r="L127" s="335"/>
      <c r="M127" s="335">
        <v>2200000</v>
      </c>
      <c r="N127" s="336">
        <f>SUBTOTAL(9,G127:M127)</f>
        <v>2200000</v>
      </c>
      <c r="O127" s="337">
        <f>IFERROR(N127/$N$18*100,"0.00")</f>
        <v>0.22773129357155841</v>
      </c>
    </row>
    <row r="128" spans="1:15" ht="12.75" x14ac:dyDescent="0.2">
      <c r="A128" s="332">
        <v>2</v>
      </c>
      <c r="B128" s="333">
        <v>2</v>
      </c>
      <c r="C128" s="333">
        <v>7</v>
      </c>
      <c r="D128" s="333">
        <v>1</v>
      </c>
      <c r="E128" s="333" t="s">
        <v>234</v>
      </c>
      <c r="F128" s="269" t="s">
        <v>1034</v>
      </c>
      <c r="G128" s="335"/>
      <c r="H128" s="335"/>
      <c r="I128" s="335"/>
      <c r="J128" s="335"/>
      <c r="K128" s="335"/>
      <c r="L128" s="335"/>
      <c r="M128" s="335">
        <v>1500000</v>
      </c>
      <c r="N128" s="336">
        <f>SUBTOTAL(9,G128:M128)</f>
        <v>1500000</v>
      </c>
      <c r="O128" s="337">
        <f t="shared" ref="O128:O142" si="56">IFERROR(N128/$N$18*100,"0.00")</f>
        <v>0.15527133652606254</v>
      </c>
    </row>
    <row r="129" spans="1:15" ht="12.75" x14ac:dyDescent="0.2">
      <c r="A129" s="332">
        <v>2</v>
      </c>
      <c r="B129" s="333">
        <v>2</v>
      </c>
      <c r="C129" s="333">
        <v>7</v>
      </c>
      <c r="D129" s="333">
        <v>1</v>
      </c>
      <c r="E129" s="333" t="s">
        <v>236</v>
      </c>
      <c r="F129" s="269" t="s">
        <v>1035</v>
      </c>
      <c r="G129" s="335"/>
      <c r="H129" s="335"/>
      <c r="I129" s="335"/>
      <c r="J129" s="335"/>
      <c r="K129" s="335"/>
      <c r="L129" s="335"/>
      <c r="M129" s="335">
        <v>800000</v>
      </c>
      <c r="N129" s="336">
        <f>SUBTOTAL(9,G129:M129)</f>
        <v>800000</v>
      </c>
      <c r="O129" s="337">
        <f t="shared" si="56"/>
        <v>8.2811379480566688E-2</v>
      </c>
    </row>
    <row r="130" spans="1:15" ht="12.75" x14ac:dyDescent="0.2">
      <c r="A130" s="332">
        <v>2</v>
      </c>
      <c r="B130" s="333">
        <v>2</v>
      </c>
      <c r="C130" s="333">
        <v>7</v>
      </c>
      <c r="D130" s="333">
        <v>1</v>
      </c>
      <c r="E130" s="333" t="s">
        <v>1036</v>
      </c>
      <c r="F130" s="269" t="s">
        <v>1037</v>
      </c>
      <c r="G130" s="335"/>
      <c r="H130" s="335"/>
      <c r="I130" s="335"/>
      <c r="J130" s="335"/>
      <c r="K130" s="335"/>
      <c r="L130" s="335"/>
      <c r="M130" s="335"/>
      <c r="N130" s="336">
        <f>SUBTOTAL(9,G130:M130)</f>
        <v>0</v>
      </c>
      <c r="O130" s="337">
        <f t="shared" si="56"/>
        <v>0</v>
      </c>
    </row>
    <row r="131" spans="1:15" ht="12.75" x14ac:dyDescent="0.2">
      <c r="A131" s="328">
        <v>2</v>
      </c>
      <c r="B131" s="329">
        <v>2</v>
      </c>
      <c r="C131" s="329">
        <v>7</v>
      </c>
      <c r="D131" s="329">
        <v>2</v>
      </c>
      <c r="E131" s="329"/>
      <c r="F131" s="340" t="s">
        <v>247</v>
      </c>
      <c r="G131" s="330">
        <f t="shared" ref="G131:N131" si="57">SUM(G132:G140)</f>
        <v>0</v>
      </c>
      <c r="H131" s="330">
        <f t="shared" si="57"/>
        <v>1200000</v>
      </c>
      <c r="I131" s="330">
        <f t="shared" si="57"/>
        <v>1800000</v>
      </c>
      <c r="J131" s="330">
        <f t="shared" si="57"/>
        <v>1800000</v>
      </c>
      <c r="K131" s="330">
        <f t="shared" si="57"/>
        <v>1200000</v>
      </c>
      <c r="L131" s="330">
        <f t="shared" si="57"/>
        <v>0</v>
      </c>
      <c r="M131" s="330">
        <f t="shared" si="57"/>
        <v>1100000</v>
      </c>
      <c r="N131" s="330">
        <f t="shared" si="57"/>
        <v>7100000</v>
      </c>
      <c r="O131" s="331">
        <f>SUM(O132:O140)</f>
        <v>0.73495099289002941</v>
      </c>
    </row>
    <row r="132" spans="1:15" ht="12.75" x14ac:dyDescent="0.2">
      <c r="A132" s="332">
        <v>2</v>
      </c>
      <c r="B132" s="333">
        <v>2</v>
      </c>
      <c r="C132" s="333">
        <v>7</v>
      </c>
      <c r="D132" s="333">
        <v>2</v>
      </c>
      <c r="E132" s="333" t="s">
        <v>202</v>
      </c>
      <c r="F132" s="269" t="s">
        <v>1038</v>
      </c>
      <c r="G132" s="335"/>
      <c r="H132" s="335"/>
      <c r="I132" s="335"/>
      <c r="J132" s="335"/>
      <c r="K132" s="335"/>
      <c r="L132" s="335"/>
      <c r="M132" s="335">
        <v>800000</v>
      </c>
      <c r="N132" s="338">
        <f t="shared" ref="N132:N140" si="58">SUBTOTAL(9,G132:M132)</f>
        <v>800000</v>
      </c>
      <c r="O132" s="337">
        <f t="shared" si="56"/>
        <v>8.2811379480566688E-2</v>
      </c>
    </row>
    <row r="133" spans="1:15" ht="12.75" x14ac:dyDescent="0.2">
      <c r="A133" s="332">
        <v>2</v>
      </c>
      <c r="B133" s="333">
        <v>2</v>
      </c>
      <c r="C133" s="333">
        <v>7</v>
      </c>
      <c r="D133" s="333">
        <v>2</v>
      </c>
      <c r="E133" s="333" t="s">
        <v>203</v>
      </c>
      <c r="F133" s="269" t="s">
        <v>1039</v>
      </c>
      <c r="G133" s="335"/>
      <c r="H133" s="335"/>
      <c r="I133" s="335"/>
      <c r="J133" s="335"/>
      <c r="K133" s="335"/>
      <c r="L133" s="335"/>
      <c r="M133" s="335"/>
      <c r="N133" s="338">
        <f t="shared" si="58"/>
        <v>0</v>
      </c>
      <c r="O133" s="337">
        <f t="shared" si="56"/>
        <v>0</v>
      </c>
    </row>
    <row r="134" spans="1:15" ht="12.75" x14ac:dyDescent="0.2">
      <c r="A134" s="332">
        <v>2</v>
      </c>
      <c r="B134" s="333">
        <v>2</v>
      </c>
      <c r="C134" s="333">
        <v>7</v>
      </c>
      <c r="D134" s="333">
        <v>2</v>
      </c>
      <c r="E134" s="333" t="s">
        <v>204</v>
      </c>
      <c r="F134" s="269" t="s">
        <v>1040</v>
      </c>
      <c r="G134" s="335"/>
      <c r="H134" s="335"/>
      <c r="I134" s="335"/>
      <c r="J134" s="335"/>
      <c r="K134" s="335"/>
      <c r="L134" s="335"/>
      <c r="M134" s="335"/>
      <c r="N134" s="338">
        <f t="shared" si="58"/>
        <v>0</v>
      </c>
      <c r="O134" s="337">
        <f t="shared" si="56"/>
        <v>0</v>
      </c>
    </row>
    <row r="135" spans="1:15" ht="12.75" x14ac:dyDescent="0.2">
      <c r="A135" s="332">
        <v>2</v>
      </c>
      <c r="B135" s="333">
        <v>2</v>
      </c>
      <c r="C135" s="333">
        <v>7</v>
      </c>
      <c r="D135" s="333">
        <v>2</v>
      </c>
      <c r="E135" s="333" t="s">
        <v>205</v>
      </c>
      <c r="F135" s="269" t="s">
        <v>1041</v>
      </c>
      <c r="G135" s="335"/>
      <c r="H135" s="335">
        <v>1200000</v>
      </c>
      <c r="I135" s="335">
        <v>1800000</v>
      </c>
      <c r="J135" s="335">
        <v>1800000</v>
      </c>
      <c r="K135" s="335">
        <v>1200000</v>
      </c>
      <c r="L135" s="335"/>
      <c r="M135" s="335"/>
      <c r="N135" s="338">
        <f t="shared" si="58"/>
        <v>6000000</v>
      </c>
      <c r="O135" s="337">
        <f t="shared" si="56"/>
        <v>0.62108534610425015</v>
      </c>
    </row>
    <row r="136" spans="1:15" ht="12.75" x14ac:dyDescent="0.2">
      <c r="A136" s="332">
        <v>2</v>
      </c>
      <c r="B136" s="333">
        <v>2</v>
      </c>
      <c r="C136" s="333">
        <v>7</v>
      </c>
      <c r="D136" s="333">
        <v>2</v>
      </c>
      <c r="E136" s="333" t="s">
        <v>208</v>
      </c>
      <c r="F136" s="269" t="s">
        <v>209</v>
      </c>
      <c r="G136" s="335"/>
      <c r="H136" s="335"/>
      <c r="I136" s="335"/>
      <c r="J136" s="335"/>
      <c r="K136" s="335"/>
      <c r="L136" s="335"/>
      <c r="M136" s="335">
        <v>150000</v>
      </c>
      <c r="N136" s="338">
        <f t="shared" si="58"/>
        <v>150000</v>
      </c>
      <c r="O136" s="337">
        <f t="shared" si="56"/>
        <v>1.5527133652606254E-2</v>
      </c>
    </row>
    <row r="137" spans="1:15" ht="12.75" x14ac:dyDescent="0.2">
      <c r="A137" s="332">
        <v>2</v>
      </c>
      <c r="B137" s="333">
        <v>2</v>
      </c>
      <c r="C137" s="333">
        <v>7</v>
      </c>
      <c r="D137" s="333">
        <v>2</v>
      </c>
      <c r="E137" s="333" t="s">
        <v>234</v>
      </c>
      <c r="F137" s="347" t="s">
        <v>116</v>
      </c>
      <c r="G137" s="335"/>
      <c r="H137" s="335"/>
      <c r="I137" s="335"/>
      <c r="J137" s="335"/>
      <c r="K137" s="335"/>
      <c r="L137" s="335"/>
      <c r="M137" s="335">
        <v>150000</v>
      </c>
      <c r="N137" s="338">
        <f t="shared" si="58"/>
        <v>150000</v>
      </c>
      <c r="O137" s="337">
        <f t="shared" si="56"/>
        <v>1.5527133652606254E-2</v>
      </c>
    </row>
    <row r="138" spans="1:15" ht="12.75" x14ac:dyDescent="0.2">
      <c r="A138" s="332">
        <v>2</v>
      </c>
      <c r="B138" s="333">
        <v>2</v>
      </c>
      <c r="C138" s="333">
        <v>7</v>
      </c>
      <c r="D138" s="333">
        <v>2</v>
      </c>
      <c r="E138" s="333" t="s">
        <v>236</v>
      </c>
      <c r="F138" s="347" t="s">
        <v>1042</v>
      </c>
      <c r="G138" s="335"/>
      <c r="H138" s="335"/>
      <c r="I138" s="335"/>
      <c r="J138" s="335"/>
      <c r="K138" s="335"/>
      <c r="L138" s="335"/>
      <c r="M138" s="335"/>
      <c r="N138" s="338">
        <f t="shared" si="58"/>
        <v>0</v>
      </c>
      <c r="O138" s="337">
        <f t="shared" si="56"/>
        <v>0</v>
      </c>
    </row>
    <row r="139" spans="1:15" ht="12.75" x14ac:dyDescent="0.2">
      <c r="A139" s="332">
        <v>2</v>
      </c>
      <c r="B139" s="333">
        <v>2</v>
      </c>
      <c r="C139" s="333">
        <v>7</v>
      </c>
      <c r="D139" s="333">
        <v>2</v>
      </c>
      <c r="E139" s="333" t="s">
        <v>240</v>
      </c>
      <c r="F139" s="347" t="s">
        <v>1043</v>
      </c>
      <c r="G139" s="335"/>
      <c r="H139" s="335"/>
      <c r="I139" s="335"/>
      <c r="J139" s="335"/>
      <c r="K139" s="335"/>
      <c r="L139" s="335"/>
      <c r="M139" s="335"/>
      <c r="N139" s="338">
        <f t="shared" si="58"/>
        <v>0</v>
      </c>
      <c r="O139" s="337">
        <f t="shared" si="56"/>
        <v>0</v>
      </c>
    </row>
    <row r="140" spans="1:15" ht="12.75" x14ac:dyDescent="0.2">
      <c r="A140" s="332">
        <v>2</v>
      </c>
      <c r="B140" s="333">
        <v>2</v>
      </c>
      <c r="C140" s="333">
        <v>7</v>
      </c>
      <c r="D140" s="333">
        <v>2</v>
      </c>
      <c r="E140" s="333" t="s">
        <v>1036</v>
      </c>
      <c r="F140" s="347" t="s">
        <v>1044</v>
      </c>
      <c r="G140" s="335"/>
      <c r="H140" s="335"/>
      <c r="I140" s="335"/>
      <c r="J140" s="335"/>
      <c r="K140" s="335"/>
      <c r="L140" s="335"/>
      <c r="M140" s="335"/>
      <c r="N140" s="338">
        <f t="shared" si="58"/>
        <v>0</v>
      </c>
      <c r="O140" s="337">
        <f t="shared" si="56"/>
        <v>0</v>
      </c>
    </row>
    <row r="141" spans="1:15" ht="12.75" x14ac:dyDescent="0.2">
      <c r="A141" s="328">
        <v>2</v>
      </c>
      <c r="B141" s="329">
        <v>2</v>
      </c>
      <c r="C141" s="329">
        <v>7</v>
      </c>
      <c r="D141" s="329">
        <v>3</v>
      </c>
      <c r="E141" s="329"/>
      <c r="F141" s="340" t="s">
        <v>117</v>
      </c>
      <c r="G141" s="330">
        <f t="shared" ref="G141:O141" si="59">G142</f>
        <v>0</v>
      </c>
      <c r="H141" s="330">
        <f t="shared" si="59"/>
        <v>0</v>
      </c>
      <c r="I141" s="330">
        <f t="shared" si="59"/>
        <v>0</v>
      </c>
      <c r="J141" s="330">
        <f t="shared" si="59"/>
        <v>0</v>
      </c>
      <c r="K141" s="330">
        <f t="shared" si="59"/>
        <v>0</v>
      </c>
      <c r="L141" s="330">
        <f t="shared" si="59"/>
        <v>0</v>
      </c>
      <c r="M141" s="330">
        <f t="shared" si="59"/>
        <v>0</v>
      </c>
      <c r="N141" s="330">
        <f t="shared" si="59"/>
        <v>0</v>
      </c>
      <c r="O141" s="331">
        <f t="shared" si="59"/>
        <v>0</v>
      </c>
    </row>
    <row r="142" spans="1:15" ht="12.75" x14ac:dyDescent="0.2">
      <c r="A142" s="332">
        <v>2</v>
      </c>
      <c r="B142" s="333">
        <v>2</v>
      </c>
      <c r="C142" s="333">
        <v>7</v>
      </c>
      <c r="D142" s="333">
        <v>3</v>
      </c>
      <c r="E142" s="333" t="s">
        <v>202</v>
      </c>
      <c r="F142" s="334" t="s">
        <v>117</v>
      </c>
      <c r="G142" s="335"/>
      <c r="H142" s="335"/>
      <c r="I142" s="335"/>
      <c r="J142" s="335"/>
      <c r="K142" s="335"/>
      <c r="L142" s="335"/>
      <c r="M142" s="335"/>
      <c r="N142" s="338">
        <f>SUBTOTAL(9,G142:M142)</f>
        <v>0</v>
      </c>
      <c r="O142" s="337">
        <f t="shared" si="56"/>
        <v>0</v>
      </c>
    </row>
    <row r="143" spans="1:15" ht="12.75" x14ac:dyDescent="0.2">
      <c r="A143" s="325">
        <v>2</v>
      </c>
      <c r="B143" s="326">
        <v>2</v>
      </c>
      <c r="C143" s="326">
        <v>8</v>
      </c>
      <c r="D143" s="326"/>
      <c r="E143" s="326"/>
      <c r="F143" s="262" t="s">
        <v>248</v>
      </c>
      <c r="G143" s="327">
        <f t="shared" ref="G143:N143" si="60">+G144+G146+G148+G150+G154+G157+G164+G168</f>
        <v>825000</v>
      </c>
      <c r="H143" s="327">
        <f t="shared" si="60"/>
        <v>1100000</v>
      </c>
      <c r="I143" s="327">
        <f t="shared" si="60"/>
        <v>3200000</v>
      </c>
      <c r="J143" s="327">
        <f t="shared" si="60"/>
        <v>825000</v>
      </c>
      <c r="K143" s="327">
        <f t="shared" si="60"/>
        <v>0</v>
      </c>
      <c r="L143" s="327">
        <f t="shared" si="60"/>
        <v>0</v>
      </c>
      <c r="M143" s="327">
        <f t="shared" si="60"/>
        <v>13092000</v>
      </c>
      <c r="N143" s="327">
        <f t="shared" si="60"/>
        <v>19042000</v>
      </c>
      <c r="O143" s="327">
        <f>+O144+O146+O148+O150+O154+O157+O164</f>
        <v>1.9711178600861885</v>
      </c>
    </row>
    <row r="144" spans="1:15" ht="12.75" x14ac:dyDescent="0.2">
      <c r="A144" s="328">
        <v>2</v>
      </c>
      <c r="B144" s="329">
        <v>2</v>
      </c>
      <c r="C144" s="329">
        <v>8</v>
      </c>
      <c r="D144" s="329">
        <v>1</v>
      </c>
      <c r="E144" s="329"/>
      <c r="F144" s="340" t="s">
        <v>1045</v>
      </c>
      <c r="G144" s="330">
        <f t="shared" ref="G144:O144" si="61">G145</f>
        <v>0</v>
      </c>
      <c r="H144" s="342">
        <f t="shared" si="61"/>
        <v>0</v>
      </c>
      <c r="I144" s="342">
        <f t="shared" si="61"/>
        <v>0</v>
      </c>
      <c r="J144" s="342">
        <f t="shared" si="61"/>
        <v>0</v>
      </c>
      <c r="K144" s="342">
        <f t="shared" si="61"/>
        <v>0</v>
      </c>
      <c r="L144" s="342">
        <f t="shared" si="61"/>
        <v>0</v>
      </c>
      <c r="M144" s="342">
        <f t="shared" si="61"/>
        <v>90000</v>
      </c>
      <c r="N144" s="342">
        <f t="shared" si="61"/>
        <v>90000</v>
      </c>
      <c r="O144" s="343">
        <f t="shared" si="61"/>
        <v>9.3162801915637524E-3</v>
      </c>
    </row>
    <row r="145" spans="1:15" ht="12.75" x14ac:dyDescent="0.2">
      <c r="A145" s="332">
        <v>2</v>
      </c>
      <c r="B145" s="333">
        <v>2</v>
      </c>
      <c r="C145" s="333">
        <v>8</v>
      </c>
      <c r="D145" s="333">
        <v>1</v>
      </c>
      <c r="E145" s="333" t="s">
        <v>202</v>
      </c>
      <c r="F145" s="334" t="s">
        <v>1045</v>
      </c>
      <c r="G145" s="335"/>
      <c r="H145" s="335"/>
      <c r="I145" s="335"/>
      <c r="J145" s="335"/>
      <c r="K145" s="335"/>
      <c r="L145" s="335"/>
      <c r="M145" s="335">
        <v>90000</v>
      </c>
      <c r="N145" s="336">
        <f>SUBTOTAL(9,G145:M145)</f>
        <v>90000</v>
      </c>
      <c r="O145" s="337">
        <f>IFERROR(N145/$N$18*100,"0.00")</f>
        <v>9.3162801915637524E-3</v>
      </c>
    </row>
    <row r="146" spans="1:15" ht="12.75" x14ac:dyDescent="0.2">
      <c r="A146" s="328">
        <v>2</v>
      </c>
      <c r="B146" s="329">
        <v>2</v>
      </c>
      <c r="C146" s="329">
        <v>8</v>
      </c>
      <c r="D146" s="329">
        <v>2</v>
      </c>
      <c r="E146" s="329"/>
      <c r="F146" s="340" t="s">
        <v>1046</v>
      </c>
      <c r="G146" s="330">
        <f t="shared" ref="G146:O146" si="62">G147</f>
        <v>0</v>
      </c>
      <c r="H146" s="330">
        <f t="shared" si="62"/>
        <v>0</v>
      </c>
      <c r="I146" s="330">
        <f t="shared" si="62"/>
        <v>0</v>
      </c>
      <c r="J146" s="330">
        <f t="shared" si="62"/>
        <v>0</v>
      </c>
      <c r="K146" s="330">
        <f t="shared" si="62"/>
        <v>0</v>
      </c>
      <c r="L146" s="330">
        <f t="shared" si="62"/>
        <v>0</v>
      </c>
      <c r="M146" s="330">
        <f t="shared" si="62"/>
        <v>352000</v>
      </c>
      <c r="N146" s="330">
        <f t="shared" si="62"/>
        <v>352000</v>
      </c>
      <c r="O146" s="343">
        <f t="shared" si="62"/>
        <v>3.6437006971449346E-2</v>
      </c>
    </row>
    <row r="147" spans="1:15" ht="12.75" x14ac:dyDescent="0.2">
      <c r="A147" s="332">
        <v>2</v>
      </c>
      <c r="B147" s="333">
        <v>2</v>
      </c>
      <c r="C147" s="333">
        <v>8</v>
      </c>
      <c r="D147" s="333">
        <v>2</v>
      </c>
      <c r="E147" s="333" t="s">
        <v>202</v>
      </c>
      <c r="F147" s="334" t="s">
        <v>1047</v>
      </c>
      <c r="G147" s="335"/>
      <c r="H147" s="335"/>
      <c r="I147" s="335"/>
      <c r="J147" s="335"/>
      <c r="K147" s="335"/>
      <c r="L147" s="335"/>
      <c r="M147" s="335">
        <v>352000</v>
      </c>
      <c r="N147" s="338">
        <f>SUBTOTAL(9,G147:M147)</f>
        <v>352000</v>
      </c>
      <c r="O147" s="339">
        <f>IFERROR(N147/$N$18*100,"0.00")</f>
        <v>3.6437006971449346E-2</v>
      </c>
    </row>
    <row r="148" spans="1:15" ht="12.75" x14ac:dyDescent="0.2">
      <c r="A148" s="328">
        <v>2</v>
      </c>
      <c r="B148" s="329">
        <v>2</v>
      </c>
      <c r="C148" s="329">
        <v>8</v>
      </c>
      <c r="D148" s="329">
        <v>4</v>
      </c>
      <c r="E148" s="329"/>
      <c r="F148" s="340" t="s">
        <v>118</v>
      </c>
      <c r="G148" s="330">
        <f t="shared" ref="G148:O148" si="63">G149</f>
        <v>0</v>
      </c>
      <c r="H148" s="330">
        <f t="shared" si="63"/>
        <v>0</v>
      </c>
      <c r="I148" s="330">
        <f t="shared" si="63"/>
        <v>0</v>
      </c>
      <c r="J148" s="330">
        <f t="shared" si="63"/>
        <v>0</v>
      </c>
      <c r="K148" s="330">
        <f t="shared" si="63"/>
        <v>0</v>
      </c>
      <c r="L148" s="330">
        <f t="shared" si="63"/>
        <v>0</v>
      </c>
      <c r="M148" s="330">
        <f t="shared" si="63"/>
        <v>0</v>
      </c>
      <c r="N148" s="330">
        <f t="shared" si="63"/>
        <v>0</v>
      </c>
      <c r="O148" s="343">
        <f t="shared" si="63"/>
        <v>0</v>
      </c>
    </row>
    <row r="149" spans="1:15" ht="12.75" x14ac:dyDescent="0.2">
      <c r="A149" s="332">
        <v>2</v>
      </c>
      <c r="B149" s="333">
        <v>2</v>
      </c>
      <c r="C149" s="333">
        <v>8</v>
      </c>
      <c r="D149" s="333">
        <v>4</v>
      </c>
      <c r="E149" s="333" t="s">
        <v>202</v>
      </c>
      <c r="F149" s="334" t="s">
        <v>118</v>
      </c>
      <c r="G149" s="335"/>
      <c r="H149" s="335"/>
      <c r="I149" s="335"/>
      <c r="J149" s="335"/>
      <c r="K149" s="335"/>
      <c r="L149" s="335"/>
      <c r="M149" s="335"/>
      <c r="N149" s="338">
        <f>SUBTOTAL(9,G149:M149)</f>
        <v>0</v>
      </c>
      <c r="O149" s="339">
        <f>IFERROR(N149/$N$18*100,"0.00")</f>
        <v>0</v>
      </c>
    </row>
    <row r="150" spans="1:15" ht="12.75" x14ac:dyDescent="0.2">
      <c r="A150" s="328">
        <v>2</v>
      </c>
      <c r="B150" s="329">
        <v>2</v>
      </c>
      <c r="C150" s="329">
        <v>8</v>
      </c>
      <c r="D150" s="329">
        <v>5</v>
      </c>
      <c r="E150" s="329"/>
      <c r="F150" s="340" t="s">
        <v>119</v>
      </c>
      <c r="G150" s="330">
        <f t="shared" ref="G150:N150" si="64">SUM(G151:G153)</f>
        <v>825000</v>
      </c>
      <c r="H150" s="330">
        <f t="shared" si="64"/>
        <v>1100000</v>
      </c>
      <c r="I150" s="330">
        <f t="shared" si="64"/>
        <v>3200000</v>
      </c>
      <c r="J150" s="330">
        <f t="shared" si="64"/>
        <v>825000</v>
      </c>
      <c r="K150" s="330">
        <f t="shared" si="64"/>
        <v>0</v>
      </c>
      <c r="L150" s="330">
        <f t="shared" si="64"/>
        <v>0</v>
      </c>
      <c r="M150" s="330">
        <f t="shared" si="64"/>
        <v>7150000</v>
      </c>
      <c r="N150" s="330">
        <f t="shared" si="64"/>
        <v>13100000</v>
      </c>
      <c r="O150" s="343">
        <f>SUM(O151:O153)</f>
        <v>1.3560363389942796</v>
      </c>
    </row>
    <row r="151" spans="1:15" ht="12.75" x14ac:dyDescent="0.2">
      <c r="A151" s="332">
        <v>2</v>
      </c>
      <c r="B151" s="333">
        <v>2</v>
      </c>
      <c r="C151" s="333">
        <v>8</v>
      </c>
      <c r="D151" s="333">
        <v>5</v>
      </c>
      <c r="E151" s="333" t="s">
        <v>202</v>
      </c>
      <c r="F151" s="334" t="s">
        <v>120</v>
      </c>
      <c r="G151" s="335"/>
      <c r="H151" s="335"/>
      <c r="I151" s="335"/>
      <c r="J151" s="335"/>
      <c r="K151" s="335"/>
      <c r="L151" s="335"/>
      <c r="M151" s="335">
        <v>6600000</v>
      </c>
      <c r="N151" s="338">
        <f>SUBTOTAL(9,G151:M151)</f>
        <v>6600000</v>
      </c>
      <c r="O151" s="339">
        <f t="shared" ref="O151:O156" si="65">IFERROR(N151/$N$18*100,"0.00")</f>
        <v>0.68319388071467524</v>
      </c>
    </row>
    <row r="152" spans="1:15" ht="12.75" x14ac:dyDescent="0.2">
      <c r="A152" s="332">
        <v>2</v>
      </c>
      <c r="B152" s="333">
        <v>2</v>
      </c>
      <c r="C152" s="333">
        <v>8</v>
      </c>
      <c r="D152" s="333">
        <v>5</v>
      </c>
      <c r="E152" s="333" t="s">
        <v>203</v>
      </c>
      <c r="F152" s="334" t="s">
        <v>121</v>
      </c>
      <c r="G152" s="335"/>
      <c r="H152" s="335"/>
      <c r="I152" s="335">
        <v>1000000</v>
      </c>
      <c r="J152" s="335"/>
      <c r="K152" s="335"/>
      <c r="L152" s="335"/>
      <c r="M152" s="335"/>
      <c r="N152" s="338">
        <f>SUBTOTAL(9,G152:M152)</f>
        <v>1000000</v>
      </c>
      <c r="O152" s="337">
        <f t="shared" si="65"/>
        <v>0.10351422435070837</v>
      </c>
    </row>
    <row r="153" spans="1:15" ht="12.75" x14ac:dyDescent="0.2">
      <c r="A153" s="332">
        <v>2</v>
      </c>
      <c r="B153" s="333">
        <v>2</v>
      </c>
      <c r="C153" s="333">
        <v>8</v>
      </c>
      <c r="D153" s="333">
        <v>5</v>
      </c>
      <c r="E153" s="333" t="s">
        <v>204</v>
      </c>
      <c r="F153" s="334" t="s">
        <v>210</v>
      </c>
      <c r="G153" s="335">
        <v>825000</v>
      </c>
      <c r="H153" s="335">
        <v>1100000</v>
      </c>
      <c r="I153" s="335">
        <v>2200000</v>
      </c>
      <c r="J153" s="335">
        <v>825000</v>
      </c>
      <c r="K153" s="335"/>
      <c r="L153" s="335"/>
      <c r="M153" s="335">
        <v>550000</v>
      </c>
      <c r="N153" s="338">
        <f>SUBTOTAL(9,G153:M153)</f>
        <v>5500000</v>
      </c>
      <c r="O153" s="339">
        <f t="shared" si="65"/>
        <v>0.56932823392889598</v>
      </c>
    </row>
    <row r="154" spans="1:15" ht="12.75" x14ac:dyDescent="0.2">
      <c r="A154" s="328">
        <v>2</v>
      </c>
      <c r="B154" s="329">
        <v>2</v>
      </c>
      <c r="C154" s="329">
        <v>8</v>
      </c>
      <c r="D154" s="329">
        <v>6</v>
      </c>
      <c r="E154" s="329"/>
      <c r="F154" s="340" t="s">
        <v>1048</v>
      </c>
      <c r="G154" s="330">
        <f t="shared" ref="G154:N154" si="66">SUM(G155:G156)</f>
        <v>0</v>
      </c>
      <c r="H154" s="330">
        <f t="shared" si="66"/>
        <v>0</v>
      </c>
      <c r="I154" s="330">
        <f t="shared" si="66"/>
        <v>0</v>
      </c>
      <c r="J154" s="330">
        <f t="shared" si="66"/>
        <v>0</v>
      </c>
      <c r="K154" s="330">
        <f t="shared" si="66"/>
        <v>0</v>
      </c>
      <c r="L154" s="330">
        <f t="shared" si="66"/>
        <v>0</v>
      </c>
      <c r="M154" s="330">
        <f t="shared" si="66"/>
        <v>2800000</v>
      </c>
      <c r="N154" s="330">
        <f t="shared" si="66"/>
        <v>2800000</v>
      </c>
      <c r="O154" s="343">
        <f>SUM(O155:O156)</f>
        <v>0.28983982818198339</v>
      </c>
    </row>
    <row r="155" spans="1:15" ht="12.75" x14ac:dyDescent="0.2">
      <c r="A155" s="332">
        <v>2</v>
      </c>
      <c r="B155" s="333">
        <v>2</v>
      </c>
      <c r="C155" s="333">
        <v>8</v>
      </c>
      <c r="D155" s="333">
        <v>6</v>
      </c>
      <c r="E155" s="333" t="s">
        <v>202</v>
      </c>
      <c r="F155" s="334" t="s">
        <v>249</v>
      </c>
      <c r="G155" s="335"/>
      <c r="H155" s="335"/>
      <c r="I155" s="335"/>
      <c r="J155" s="335"/>
      <c r="K155" s="335"/>
      <c r="L155" s="335"/>
      <c r="M155" s="335">
        <v>1800000</v>
      </c>
      <c r="N155" s="338">
        <f>SUBTOTAL(9,G155:M155)</f>
        <v>1800000</v>
      </c>
      <c r="O155" s="337">
        <f t="shared" si="65"/>
        <v>0.18632560383127506</v>
      </c>
    </row>
    <row r="156" spans="1:15" ht="12.75" x14ac:dyDescent="0.2">
      <c r="A156" s="332">
        <v>2</v>
      </c>
      <c r="B156" s="333">
        <v>2</v>
      </c>
      <c r="C156" s="333">
        <v>8</v>
      </c>
      <c r="D156" s="333">
        <v>6</v>
      </c>
      <c r="E156" s="333" t="s">
        <v>203</v>
      </c>
      <c r="F156" s="334" t="s">
        <v>122</v>
      </c>
      <c r="G156" s="335"/>
      <c r="H156" s="335"/>
      <c r="I156" s="335"/>
      <c r="J156" s="335"/>
      <c r="K156" s="335"/>
      <c r="L156" s="335"/>
      <c r="M156" s="335">
        <v>1000000</v>
      </c>
      <c r="N156" s="338">
        <f>SUBTOTAL(9,G156:M156)</f>
        <v>1000000</v>
      </c>
      <c r="O156" s="337">
        <f t="shared" si="65"/>
        <v>0.10351422435070837</v>
      </c>
    </row>
    <row r="157" spans="1:15" ht="12.75" x14ac:dyDescent="0.2">
      <c r="A157" s="328">
        <v>2</v>
      </c>
      <c r="B157" s="329">
        <v>2</v>
      </c>
      <c r="C157" s="329">
        <v>8</v>
      </c>
      <c r="D157" s="329">
        <v>7</v>
      </c>
      <c r="E157" s="329"/>
      <c r="F157" s="340" t="s">
        <v>123</v>
      </c>
      <c r="G157" s="330">
        <f t="shared" ref="G157:N157" si="67">SUM(G158:G163)</f>
        <v>0</v>
      </c>
      <c r="H157" s="330">
        <f t="shared" si="67"/>
        <v>0</v>
      </c>
      <c r="I157" s="330">
        <f t="shared" si="67"/>
        <v>0</v>
      </c>
      <c r="J157" s="330">
        <f t="shared" si="67"/>
        <v>0</v>
      </c>
      <c r="K157" s="330">
        <f t="shared" si="67"/>
        <v>0</v>
      </c>
      <c r="L157" s="330">
        <f t="shared" si="67"/>
        <v>0</v>
      </c>
      <c r="M157" s="330">
        <f t="shared" si="67"/>
        <v>2700000</v>
      </c>
      <c r="N157" s="330">
        <f t="shared" si="67"/>
        <v>2700000</v>
      </c>
      <c r="O157" s="343">
        <f>SUM(O158:O163)</f>
        <v>0.27948840574691258</v>
      </c>
    </row>
    <row r="158" spans="1:15" ht="12.75" x14ac:dyDescent="0.2">
      <c r="A158" s="332">
        <v>2</v>
      </c>
      <c r="B158" s="333">
        <v>2</v>
      </c>
      <c r="C158" s="333">
        <v>8</v>
      </c>
      <c r="D158" s="333">
        <v>7</v>
      </c>
      <c r="E158" s="333" t="s">
        <v>202</v>
      </c>
      <c r="F158" s="347" t="s">
        <v>714</v>
      </c>
      <c r="G158" s="335"/>
      <c r="H158" s="335"/>
      <c r="I158" s="335"/>
      <c r="J158" s="335"/>
      <c r="K158" s="335"/>
      <c r="L158" s="335"/>
      <c r="M158" s="335">
        <v>1500000</v>
      </c>
      <c r="N158" s="338">
        <f t="shared" ref="N158:N163" si="68">SUBTOTAL(9,G158:M158)</f>
        <v>1500000</v>
      </c>
      <c r="O158" s="337">
        <f>IFERROR(N158/$N$18*100,"0.00")</f>
        <v>0.15527133652606254</v>
      </c>
    </row>
    <row r="159" spans="1:15" ht="12.75" x14ac:dyDescent="0.2">
      <c r="A159" s="332">
        <v>2</v>
      </c>
      <c r="B159" s="333">
        <v>2</v>
      </c>
      <c r="C159" s="333">
        <v>8</v>
      </c>
      <c r="D159" s="333">
        <v>7</v>
      </c>
      <c r="E159" s="333" t="s">
        <v>203</v>
      </c>
      <c r="F159" s="347" t="s">
        <v>124</v>
      </c>
      <c r="G159" s="335"/>
      <c r="H159" s="335"/>
      <c r="I159" s="335"/>
      <c r="J159" s="335"/>
      <c r="K159" s="335"/>
      <c r="L159" s="335"/>
      <c r="M159" s="335"/>
      <c r="N159" s="338">
        <f t="shared" si="68"/>
        <v>0</v>
      </c>
      <c r="O159" s="337">
        <f t="shared" ref="O159:O167" si="69">IFERROR(N159/$N$18*100,"0.00")</f>
        <v>0</v>
      </c>
    </row>
    <row r="160" spans="1:15" ht="12.75" x14ac:dyDescent="0.2">
      <c r="A160" s="332">
        <v>2</v>
      </c>
      <c r="B160" s="333">
        <v>2</v>
      </c>
      <c r="C160" s="333">
        <v>8</v>
      </c>
      <c r="D160" s="333">
        <v>7</v>
      </c>
      <c r="E160" s="333" t="s">
        <v>204</v>
      </c>
      <c r="F160" s="347" t="s">
        <v>125</v>
      </c>
      <c r="G160" s="335"/>
      <c r="H160" s="335"/>
      <c r="I160" s="335"/>
      <c r="J160" s="335"/>
      <c r="K160" s="335"/>
      <c r="L160" s="335"/>
      <c r="M160" s="335"/>
      <c r="N160" s="338">
        <f t="shared" si="68"/>
        <v>0</v>
      </c>
      <c r="O160" s="337">
        <f t="shared" si="69"/>
        <v>0</v>
      </c>
    </row>
    <row r="161" spans="1:15" ht="12.75" x14ac:dyDescent="0.2">
      <c r="A161" s="332">
        <v>2</v>
      </c>
      <c r="B161" s="333">
        <v>2</v>
      </c>
      <c r="C161" s="333">
        <v>8</v>
      </c>
      <c r="D161" s="333">
        <v>7</v>
      </c>
      <c r="E161" s="333" t="s">
        <v>205</v>
      </c>
      <c r="F161" s="347" t="s">
        <v>126</v>
      </c>
      <c r="G161" s="335"/>
      <c r="H161" s="335"/>
      <c r="I161" s="335"/>
      <c r="J161" s="335"/>
      <c r="K161" s="335"/>
      <c r="L161" s="335"/>
      <c r="M161" s="335">
        <v>1200000</v>
      </c>
      <c r="N161" s="338">
        <f t="shared" si="68"/>
        <v>1200000</v>
      </c>
      <c r="O161" s="337">
        <f t="shared" si="69"/>
        <v>0.12421706922085003</v>
      </c>
    </row>
    <row r="162" spans="1:15" ht="12.75" x14ac:dyDescent="0.2">
      <c r="A162" s="332">
        <v>2</v>
      </c>
      <c r="B162" s="333">
        <v>2</v>
      </c>
      <c r="C162" s="333">
        <v>8</v>
      </c>
      <c r="D162" s="333">
        <v>7</v>
      </c>
      <c r="E162" s="333" t="s">
        <v>208</v>
      </c>
      <c r="F162" s="347" t="s">
        <v>127</v>
      </c>
      <c r="G162" s="335"/>
      <c r="H162" s="335"/>
      <c r="I162" s="335"/>
      <c r="J162" s="335"/>
      <c r="K162" s="335"/>
      <c r="L162" s="335"/>
      <c r="M162" s="335"/>
      <c r="N162" s="338">
        <f t="shared" si="68"/>
        <v>0</v>
      </c>
      <c r="O162" s="337">
        <f t="shared" si="69"/>
        <v>0</v>
      </c>
    </row>
    <row r="163" spans="1:15" ht="12.75" x14ac:dyDescent="0.2">
      <c r="A163" s="332">
        <v>2</v>
      </c>
      <c r="B163" s="333">
        <v>2</v>
      </c>
      <c r="C163" s="333">
        <v>8</v>
      </c>
      <c r="D163" s="333">
        <v>7</v>
      </c>
      <c r="E163" s="333" t="s">
        <v>234</v>
      </c>
      <c r="F163" s="347" t="s">
        <v>128</v>
      </c>
      <c r="G163" s="335"/>
      <c r="H163" s="335"/>
      <c r="I163" s="335"/>
      <c r="J163" s="335"/>
      <c r="K163" s="335"/>
      <c r="L163" s="335"/>
      <c r="M163" s="335"/>
      <c r="N163" s="338">
        <f t="shared" si="68"/>
        <v>0</v>
      </c>
      <c r="O163" s="337">
        <f t="shared" si="69"/>
        <v>0</v>
      </c>
    </row>
    <row r="164" spans="1:15" ht="12.75" x14ac:dyDescent="0.2">
      <c r="A164" s="328">
        <v>2</v>
      </c>
      <c r="B164" s="329">
        <v>2</v>
      </c>
      <c r="C164" s="329">
        <v>8</v>
      </c>
      <c r="D164" s="329">
        <v>8</v>
      </c>
      <c r="E164" s="329"/>
      <c r="F164" s="340" t="s">
        <v>129</v>
      </c>
      <c r="G164" s="330">
        <f t="shared" ref="G164:N164" si="70">SUM(G165:G167)</f>
        <v>0</v>
      </c>
      <c r="H164" s="330">
        <f t="shared" si="70"/>
        <v>0</v>
      </c>
      <c r="I164" s="330">
        <f t="shared" si="70"/>
        <v>0</v>
      </c>
      <c r="J164" s="330">
        <f t="shared" si="70"/>
        <v>0</v>
      </c>
      <c r="K164" s="330">
        <f t="shared" si="70"/>
        <v>0</v>
      </c>
      <c r="L164" s="330">
        <f t="shared" si="70"/>
        <v>0</v>
      </c>
      <c r="M164" s="330">
        <f t="shared" si="70"/>
        <v>0</v>
      </c>
      <c r="N164" s="330">
        <f t="shared" si="70"/>
        <v>0</v>
      </c>
      <c r="O164" s="343">
        <f>SUM(O165:O167)</f>
        <v>0</v>
      </c>
    </row>
    <row r="165" spans="1:15" ht="12.75" x14ac:dyDescent="0.2">
      <c r="A165" s="332">
        <v>2</v>
      </c>
      <c r="B165" s="333">
        <v>2</v>
      </c>
      <c r="C165" s="333">
        <v>8</v>
      </c>
      <c r="D165" s="333">
        <v>8</v>
      </c>
      <c r="E165" s="333" t="s">
        <v>202</v>
      </c>
      <c r="F165" s="347" t="s">
        <v>130</v>
      </c>
      <c r="G165" s="335"/>
      <c r="H165" s="335"/>
      <c r="I165" s="335"/>
      <c r="J165" s="335"/>
      <c r="K165" s="335"/>
      <c r="L165" s="335"/>
      <c r="M165" s="335"/>
      <c r="N165" s="338">
        <f>SUBTOTAL(9,G165:M165)</f>
        <v>0</v>
      </c>
      <c r="O165" s="337">
        <f t="shared" si="69"/>
        <v>0</v>
      </c>
    </row>
    <row r="166" spans="1:15" ht="12.75" x14ac:dyDescent="0.2">
      <c r="A166" s="332">
        <v>2</v>
      </c>
      <c r="B166" s="333">
        <v>2</v>
      </c>
      <c r="C166" s="333">
        <v>8</v>
      </c>
      <c r="D166" s="333">
        <v>8</v>
      </c>
      <c r="E166" s="333" t="s">
        <v>203</v>
      </c>
      <c r="F166" s="347" t="s">
        <v>131</v>
      </c>
      <c r="G166" s="335"/>
      <c r="H166" s="335"/>
      <c r="I166" s="335"/>
      <c r="J166" s="335"/>
      <c r="K166" s="335"/>
      <c r="L166" s="335"/>
      <c r="M166" s="335"/>
      <c r="N166" s="338">
        <f>SUBTOTAL(9,G166:M166)</f>
        <v>0</v>
      </c>
      <c r="O166" s="337">
        <f t="shared" si="69"/>
        <v>0</v>
      </c>
    </row>
    <row r="167" spans="1:15" ht="12.75" x14ac:dyDescent="0.2">
      <c r="A167" s="332">
        <v>2</v>
      </c>
      <c r="B167" s="333">
        <v>2</v>
      </c>
      <c r="C167" s="333">
        <v>8</v>
      </c>
      <c r="D167" s="333">
        <v>8</v>
      </c>
      <c r="E167" s="333" t="s">
        <v>204</v>
      </c>
      <c r="F167" s="347" t="s">
        <v>132</v>
      </c>
      <c r="G167" s="335"/>
      <c r="H167" s="335"/>
      <c r="I167" s="335"/>
      <c r="J167" s="335"/>
      <c r="K167" s="335"/>
      <c r="L167" s="335"/>
      <c r="M167" s="335"/>
      <c r="N167" s="338">
        <f>SUBTOTAL(9,G167:M167)</f>
        <v>0</v>
      </c>
      <c r="O167" s="337">
        <f t="shared" si="69"/>
        <v>0</v>
      </c>
    </row>
    <row r="168" spans="1:15" ht="12.75" x14ac:dyDescent="0.2">
      <c r="A168" s="328">
        <v>2</v>
      </c>
      <c r="B168" s="329">
        <v>2</v>
      </c>
      <c r="C168" s="329">
        <v>9</v>
      </c>
      <c r="D168" s="329">
        <v>2</v>
      </c>
      <c r="E168" s="333"/>
      <c r="F168" s="340" t="s">
        <v>1049</v>
      </c>
      <c r="G168" s="342">
        <f t="shared" ref="G168:O168" si="71">+G169+G170</f>
        <v>0</v>
      </c>
      <c r="H168" s="342">
        <f t="shared" si="71"/>
        <v>0</v>
      </c>
      <c r="I168" s="342">
        <f t="shared" si="71"/>
        <v>0</v>
      </c>
      <c r="J168" s="342">
        <f t="shared" si="71"/>
        <v>0</v>
      </c>
      <c r="K168" s="342">
        <f t="shared" si="71"/>
        <v>0</v>
      </c>
      <c r="L168" s="342">
        <f t="shared" si="71"/>
        <v>0</v>
      </c>
      <c r="M168" s="342">
        <f t="shared" si="71"/>
        <v>0</v>
      </c>
      <c r="N168" s="342">
        <f t="shared" si="71"/>
        <v>0</v>
      </c>
      <c r="O168" s="343">
        <f t="shared" si="71"/>
        <v>0</v>
      </c>
    </row>
    <row r="169" spans="1:15" ht="12.75" x14ac:dyDescent="0.2">
      <c r="A169" s="332">
        <v>2</v>
      </c>
      <c r="B169" s="333">
        <v>2</v>
      </c>
      <c r="C169" s="333">
        <v>9</v>
      </c>
      <c r="D169" s="333">
        <v>2</v>
      </c>
      <c r="E169" s="333" t="s">
        <v>202</v>
      </c>
      <c r="F169" s="334" t="s">
        <v>1050</v>
      </c>
      <c r="G169" s="335"/>
      <c r="H169" s="335"/>
      <c r="I169" s="335"/>
      <c r="J169" s="335"/>
      <c r="K169" s="335"/>
      <c r="L169" s="335"/>
      <c r="M169" s="335"/>
      <c r="N169" s="336">
        <f>SUBTOTAL(9,G169:M169)</f>
        <v>0</v>
      </c>
      <c r="O169" s="337">
        <f t="shared" ref="O169:O174" si="72">IFERROR(N169/$N$18*100,"0.00")</f>
        <v>0</v>
      </c>
    </row>
    <row r="170" spans="1:15" ht="12.75" x14ac:dyDescent="0.2">
      <c r="A170" s="332">
        <v>2</v>
      </c>
      <c r="B170" s="333">
        <v>2</v>
      </c>
      <c r="C170" s="333">
        <v>9</v>
      </c>
      <c r="D170" s="333">
        <v>2</v>
      </c>
      <c r="E170" s="333" t="s">
        <v>204</v>
      </c>
      <c r="F170" s="347" t="s">
        <v>1051</v>
      </c>
      <c r="G170" s="335"/>
      <c r="H170" s="335"/>
      <c r="I170" s="335"/>
      <c r="J170" s="335"/>
      <c r="K170" s="335"/>
      <c r="L170" s="335"/>
      <c r="M170" s="335"/>
      <c r="N170" s="336">
        <f>SUBTOTAL(9,G170:M170)</f>
        <v>0</v>
      </c>
      <c r="O170" s="337">
        <f t="shared" si="72"/>
        <v>0</v>
      </c>
    </row>
    <row r="171" spans="1:15" ht="12.75" x14ac:dyDescent="0.2">
      <c r="A171" s="321">
        <v>2</v>
      </c>
      <c r="B171" s="322">
        <v>3</v>
      </c>
      <c r="C171" s="323"/>
      <c r="D171" s="323"/>
      <c r="E171" s="323"/>
      <c r="F171" s="261" t="s">
        <v>27</v>
      </c>
      <c r="G171" s="324">
        <f>+G172+G180+G189+G198+G201+G210+G225+G238</f>
        <v>19349971.210000001</v>
      </c>
      <c r="H171" s="324">
        <f t="shared" ref="H171:O171" si="73">+H172+H180+H189+H198+H201+H210+H225+H238</f>
        <v>30587401.150000002</v>
      </c>
      <c r="I171" s="324">
        <f t="shared" si="73"/>
        <v>93708276.909999996</v>
      </c>
      <c r="J171" s="324">
        <f t="shared" si="73"/>
        <v>9489657.6900000013</v>
      </c>
      <c r="K171" s="324">
        <f t="shared" si="73"/>
        <v>1670666.88</v>
      </c>
      <c r="L171" s="324">
        <f t="shared" si="73"/>
        <v>1670656.88</v>
      </c>
      <c r="M171" s="324">
        <f t="shared" si="73"/>
        <v>18288892.75</v>
      </c>
      <c r="N171" s="324">
        <f t="shared" si="73"/>
        <v>174765523.47</v>
      </c>
      <c r="O171" s="324">
        <f t="shared" si="73"/>
        <v>30.410756276280281</v>
      </c>
    </row>
    <row r="172" spans="1:15" ht="12.75" x14ac:dyDescent="0.2">
      <c r="A172" s="325">
        <v>2</v>
      </c>
      <c r="B172" s="326">
        <v>3</v>
      </c>
      <c r="C172" s="326">
        <v>1</v>
      </c>
      <c r="D172" s="326"/>
      <c r="E172" s="326"/>
      <c r="F172" s="262" t="s">
        <v>28</v>
      </c>
      <c r="G172" s="327">
        <f t="shared" ref="G172:O172" si="74">+G173+G175+G178</f>
        <v>2877942.62</v>
      </c>
      <c r="H172" s="327">
        <f t="shared" si="74"/>
        <v>4111346.6</v>
      </c>
      <c r="I172" s="327">
        <f t="shared" si="74"/>
        <v>16668079.57</v>
      </c>
      <c r="J172" s="327">
        <f t="shared" si="74"/>
        <v>1233403.98</v>
      </c>
      <c r="K172" s="327">
        <f t="shared" si="74"/>
        <v>0</v>
      </c>
      <c r="L172" s="327">
        <f t="shared" si="74"/>
        <v>0</v>
      </c>
      <c r="M172" s="327">
        <f t="shared" si="74"/>
        <v>6222693.1799999997</v>
      </c>
      <c r="N172" s="327">
        <f t="shared" si="74"/>
        <v>31113465.949999999</v>
      </c>
      <c r="O172" s="327">
        <f t="shared" si="74"/>
        <v>3.2206862946764252</v>
      </c>
    </row>
    <row r="173" spans="1:15" ht="12.75" x14ac:dyDescent="0.2">
      <c r="A173" s="328">
        <v>2</v>
      </c>
      <c r="B173" s="329">
        <v>3</v>
      </c>
      <c r="C173" s="329">
        <v>1</v>
      </c>
      <c r="D173" s="329">
        <v>1</v>
      </c>
      <c r="E173" s="329"/>
      <c r="F173" s="340" t="s">
        <v>133</v>
      </c>
      <c r="G173" s="330">
        <f t="shared" ref="G173:O173" si="75">+G174</f>
        <v>2877942.62</v>
      </c>
      <c r="H173" s="330">
        <f t="shared" si="75"/>
        <v>4111346.6</v>
      </c>
      <c r="I173" s="330">
        <f t="shared" si="75"/>
        <v>16668079.57</v>
      </c>
      <c r="J173" s="330">
        <f t="shared" si="75"/>
        <v>1233403.98</v>
      </c>
      <c r="K173" s="330">
        <f t="shared" si="75"/>
        <v>0</v>
      </c>
      <c r="L173" s="330">
        <f t="shared" si="75"/>
        <v>0</v>
      </c>
      <c r="M173" s="330">
        <f t="shared" si="75"/>
        <v>6222693.1799999997</v>
      </c>
      <c r="N173" s="330">
        <f t="shared" si="75"/>
        <v>31113465.949999999</v>
      </c>
      <c r="O173" s="343">
        <f t="shared" si="75"/>
        <v>3.2206862946764252</v>
      </c>
    </row>
    <row r="174" spans="1:15" ht="12.75" x14ac:dyDescent="0.2">
      <c r="A174" s="341">
        <v>2</v>
      </c>
      <c r="B174" s="333">
        <v>3</v>
      </c>
      <c r="C174" s="333">
        <v>1</v>
      </c>
      <c r="D174" s="333">
        <v>1</v>
      </c>
      <c r="E174" s="333" t="s">
        <v>202</v>
      </c>
      <c r="F174" s="334" t="s">
        <v>133</v>
      </c>
      <c r="G174" s="335">
        <v>2877942.62</v>
      </c>
      <c r="H174" s="335">
        <v>4111346.6</v>
      </c>
      <c r="I174" s="335">
        <v>16668079.57</v>
      </c>
      <c r="J174" s="335">
        <v>1233403.98</v>
      </c>
      <c r="K174" s="335"/>
      <c r="L174" s="335"/>
      <c r="M174" s="335">
        <v>6222693.1799999997</v>
      </c>
      <c r="N174" s="338">
        <f>SUBTOTAL(9,G174:M174)</f>
        <v>31113465.949999999</v>
      </c>
      <c r="O174" s="339">
        <f t="shared" si="72"/>
        <v>3.2206862946764252</v>
      </c>
    </row>
    <row r="175" spans="1:15" ht="12.75" x14ac:dyDescent="0.2">
      <c r="A175" s="328">
        <v>2</v>
      </c>
      <c r="B175" s="329">
        <v>3</v>
      </c>
      <c r="C175" s="329">
        <v>1</v>
      </c>
      <c r="D175" s="329">
        <v>3</v>
      </c>
      <c r="E175" s="329"/>
      <c r="F175" s="340" t="s">
        <v>134</v>
      </c>
      <c r="G175" s="330">
        <f t="shared" ref="G175:N175" si="76">SUM(G176:G177)</f>
        <v>0</v>
      </c>
      <c r="H175" s="330">
        <f t="shared" si="76"/>
        <v>0</v>
      </c>
      <c r="I175" s="330">
        <f t="shared" si="76"/>
        <v>0</v>
      </c>
      <c r="J175" s="330">
        <f t="shared" si="76"/>
        <v>0</v>
      </c>
      <c r="K175" s="330">
        <f t="shared" si="76"/>
        <v>0</v>
      </c>
      <c r="L175" s="330">
        <f t="shared" si="76"/>
        <v>0</v>
      </c>
      <c r="M175" s="330">
        <f t="shared" si="76"/>
        <v>0</v>
      </c>
      <c r="N175" s="330">
        <f t="shared" si="76"/>
        <v>0</v>
      </c>
      <c r="O175" s="343">
        <f>SUM(O176:O177)</f>
        <v>0</v>
      </c>
    </row>
    <row r="176" spans="1:15" ht="12.75" x14ac:dyDescent="0.2">
      <c r="A176" s="341">
        <v>2</v>
      </c>
      <c r="B176" s="333">
        <v>3</v>
      </c>
      <c r="C176" s="333">
        <v>1</v>
      </c>
      <c r="D176" s="333">
        <v>3</v>
      </c>
      <c r="E176" s="333" t="s">
        <v>203</v>
      </c>
      <c r="F176" s="334" t="s">
        <v>135</v>
      </c>
      <c r="G176" s="335"/>
      <c r="H176" s="335"/>
      <c r="I176" s="335"/>
      <c r="J176" s="335"/>
      <c r="K176" s="335"/>
      <c r="L176" s="335"/>
      <c r="M176" s="335"/>
      <c r="N176" s="336">
        <f>SUBTOTAL(9,G176:M176)</f>
        <v>0</v>
      </c>
      <c r="O176" s="337">
        <f>IFERROR(N176/$N$18*100,"0.00")</f>
        <v>0</v>
      </c>
    </row>
    <row r="177" spans="1:15" ht="12.75" x14ac:dyDescent="0.2">
      <c r="A177" s="341">
        <v>2</v>
      </c>
      <c r="B177" s="333">
        <v>3</v>
      </c>
      <c r="C177" s="333">
        <v>1</v>
      </c>
      <c r="D177" s="333">
        <v>3</v>
      </c>
      <c r="E177" s="333" t="s">
        <v>204</v>
      </c>
      <c r="F177" s="334" t="s">
        <v>136</v>
      </c>
      <c r="G177" s="335"/>
      <c r="H177" s="335"/>
      <c r="I177" s="335"/>
      <c r="J177" s="335"/>
      <c r="K177" s="335"/>
      <c r="L177" s="335"/>
      <c r="M177" s="335"/>
      <c r="N177" s="336">
        <f>SUBTOTAL(9,G177:M177)</f>
        <v>0</v>
      </c>
      <c r="O177" s="337">
        <f>IFERROR(N177/$N$18*100,"0.00")</f>
        <v>0</v>
      </c>
    </row>
    <row r="178" spans="1:15" ht="12.75" x14ac:dyDescent="0.2">
      <c r="A178" s="328">
        <v>2</v>
      </c>
      <c r="B178" s="329">
        <v>3</v>
      </c>
      <c r="C178" s="329">
        <v>1</v>
      </c>
      <c r="D178" s="329">
        <v>4</v>
      </c>
      <c r="E178" s="329"/>
      <c r="F178" s="340" t="s">
        <v>137</v>
      </c>
      <c r="G178" s="342">
        <f t="shared" ref="G178:O178" si="77">+G179</f>
        <v>0</v>
      </c>
      <c r="H178" s="342">
        <f t="shared" si="77"/>
        <v>0</v>
      </c>
      <c r="I178" s="342">
        <f t="shared" si="77"/>
        <v>0</v>
      </c>
      <c r="J178" s="342">
        <f t="shared" si="77"/>
        <v>0</v>
      </c>
      <c r="K178" s="342">
        <f t="shared" si="77"/>
        <v>0</v>
      </c>
      <c r="L178" s="342">
        <f t="shared" si="77"/>
        <v>0</v>
      </c>
      <c r="M178" s="342">
        <f t="shared" si="77"/>
        <v>0</v>
      </c>
      <c r="N178" s="342">
        <f t="shared" si="77"/>
        <v>0</v>
      </c>
      <c r="O178" s="343">
        <f t="shared" si="77"/>
        <v>0</v>
      </c>
    </row>
    <row r="179" spans="1:15" ht="12.75" x14ac:dyDescent="0.2">
      <c r="A179" s="341">
        <v>2</v>
      </c>
      <c r="B179" s="333">
        <v>3</v>
      </c>
      <c r="C179" s="333">
        <v>1</v>
      </c>
      <c r="D179" s="333">
        <v>4</v>
      </c>
      <c r="E179" s="333" t="s">
        <v>202</v>
      </c>
      <c r="F179" s="334" t="s">
        <v>137</v>
      </c>
      <c r="G179" s="335"/>
      <c r="H179" s="335"/>
      <c r="I179" s="335"/>
      <c r="J179" s="335"/>
      <c r="K179" s="335"/>
      <c r="L179" s="335"/>
      <c r="M179" s="335"/>
      <c r="N179" s="336">
        <f>SUBTOTAL(9,G179:M179)</f>
        <v>0</v>
      </c>
      <c r="O179" s="337">
        <f>IFERROR(N179/$N$18*100,"0.00")</f>
        <v>0</v>
      </c>
    </row>
    <row r="180" spans="1:15" ht="12.75" x14ac:dyDescent="0.2">
      <c r="A180" s="325">
        <v>2</v>
      </c>
      <c r="B180" s="326">
        <v>3</v>
      </c>
      <c r="C180" s="326">
        <v>2</v>
      </c>
      <c r="D180" s="326"/>
      <c r="E180" s="326"/>
      <c r="F180" s="262" t="s">
        <v>29</v>
      </c>
      <c r="G180" s="327">
        <f t="shared" ref="G180:O180" si="78">+G181+G183+G185+G187</f>
        <v>0</v>
      </c>
      <c r="H180" s="327">
        <f t="shared" si="78"/>
        <v>0</v>
      </c>
      <c r="I180" s="327">
        <f t="shared" si="78"/>
        <v>0</v>
      </c>
      <c r="J180" s="327">
        <f t="shared" si="78"/>
        <v>0</v>
      </c>
      <c r="K180" s="327">
        <f t="shared" si="78"/>
        <v>0</v>
      </c>
      <c r="L180" s="327">
        <f t="shared" si="78"/>
        <v>0</v>
      </c>
      <c r="M180" s="327">
        <f t="shared" si="78"/>
        <v>1820000</v>
      </c>
      <c r="N180" s="327">
        <f t="shared" si="78"/>
        <v>1820000</v>
      </c>
      <c r="O180" s="327">
        <f t="shared" si="78"/>
        <v>0.18839588831828921</v>
      </c>
    </row>
    <row r="181" spans="1:15" ht="12.75" x14ac:dyDescent="0.2">
      <c r="A181" s="328">
        <v>2</v>
      </c>
      <c r="B181" s="329">
        <v>3</v>
      </c>
      <c r="C181" s="329">
        <v>2</v>
      </c>
      <c r="D181" s="329">
        <v>1</v>
      </c>
      <c r="E181" s="329"/>
      <c r="F181" s="340" t="s">
        <v>1052</v>
      </c>
      <c r="G181" s="342">
        <f>+G182</f>
        <v>0</v>
      </c>
      <c r="H181" s="342">
        <f t="shared" ref="H181:O181" si="79">H182</f>
        <v>0</v>
      </c>
      <c r="I181" s="342">
        <f t="shared" si="79"/>
        <v>0</v>
      </c>
      <c r="J181" s="342">
        <f t="shared" si="79"/>
        <v>0</v>
      </c>
      <c r="K181" s="342">
        <f t="shared" si="79"/>
        <v>0</v>
      </c>
      <c r="L181" s="342">
        <f t="shared" si="79"/>
        <v>0</v>
      </c>
      <c r="M181" s="342">
        <f t="shared" si="79"/>
        <v>20000</v>
      </c>
      <c r="N181" s="342">
        <f t="shared" si="79"/>
        <v>20000</v>
      </c>
      <c r="O181" s="343">
        <f t="shared" si="79"/>
        <v>2.0702844870141676E-3</v>
      </c>
    </row>
    <row r="182" spans="1:15" ht="12.75" x14ac:dyDescent="0.2">
      <c r="A182" s="341">
        <v>2</v>
      </c>
      <c r="B182" s="333">
        <v>3</v>
      </c>
      <c r="C182" s="333">
        <v>2</v>
      </c>
      <c r="D182" s="333">
        <v>1</v>
      </c>
      <c r="E182" s="333" t="s">
        <v>202</v>
      </c>
      <c r="F182" s="334" t="s">
        <v>1052</v>
      </c>
      <c r="G182" s="335"/>
      <c r="H182" s="335"/>
      <c r="I182" s="335"/>
      <c r="J182" s="335"/>
      <c r="K182" s="335"/>
      <c r="L182" s="335"/>
      <c r="M182" s="335">
        <v>20000</v>
      </c>
      <c r="N182" s="336">
        <f>SUBTOTAL(9,G182:M182)</f>
        <v>20000</v>
      </c>
      <c r="O182" s="337">
        <f>IFERROR(N182/$N$18*100,"0.00")</f>
        <v>2.0702844870141676E-3</v>
      </c>
    </row>
    <row r="183" spans="1:15" ht="12.75" x14ac:dyDescent="0.2">
      <c r="A183" s="328">
        <v>2</v>
      </c>
      <c r="B183" s="329">
        <v>3</v>
      </c>
      <c r="C183" s="329">
        <v>2</v>
      </c>
      <c r="D183" s="329">
        <v>2</v>
      </c>
      <c r="E183" s="329"/>
      <c r="F183" s="340" t="s">
        <v>138</v>
      </c>
      <c r="G183" s="342">
        <f t="shared" ref="G183:O183" si="80">+G184</f>
        <v>0</v>
      </c>
      <c r="H183" s="342">
        <f t="shared" si="80"/>
        <v>0</v>
      </c>
      <c r="I183" s="342">
        <f t="shared" si="80"/>
        <v>0</v>
      </c>
      <c r="J183" s="342">
        <f t="shared" si="80"/>
        <v>0</v>
      </c>
      <c r="K183" s="342">
        <f t="shared" si="80"/>
        <v>0</v>
      </c>
      <c r="L183" s="342">
        <f t="shared" si="80"/>
        <v>0</v>
      </c>
      <c r="M183" s="342">
        <f t="shared" si="80"/>
        <v>1800000</v>
      </c>
      <c r="N183" s="342">
        <f t="shared" si="80"/>
        <v>1800000</v>
      </c>
      <c r="O183" s="343">
        <f t="shared" si="80"/>
        <v>0.18632560383127506</v>
      </c>
    </row>
    <row r="184" spans="1:15" ht="12.75" x14ac:dyDescent="0.2">
      <c r="A184" s="341">
        <v>2</v>
      </c>
      <c r="B184" s="333">
        <v>3</v>
      </c>
      <c r="C184" s="333">
        <v>2</v>
      </c>
      <c r="D184" s="333">
        <v>2</v>
      </c>
      <c r="E184" s="333" t="s">
        <v>202</v>
      </c>
      <c r="F184" s="334" t="s">
        <v>138</v>
      </c>
      <c r="G184" s="335"/>
      <c r="H184" s="335"/>
      <c r="I184" s="335"/>
      <c r="J184" s="335"/>
      <c r="K184" s="335"/>
      <c r="L184" s="335"/>
      <c r="M184" s="335">
        <v>1800000</v>
      </c>
      <c r="N184" s="336">
        <f>SUBTOTAL(9,G184:M184)</f>
        <v>1800000</v>
      </c>
      <c r="O184" s="339">
        <f>IFERROR(N184/$N$18*100,"0.00")</f>
        <v>0.18632560383127506</v>
      </c>
    </row>
    <row r="185" spans="1:15" ht="12.75" x14ac:dyDescent="0.2">
      <c r="A185" s="328">
        <v>2</v>
      </c>
      <c r="B185" s="329">
        <v>3</v>
      </c>
      <c r="C185" s="329">
        <v>2</v>
      </c>
      <c r="D185" s="329">
        <v>3</v>
      </c>
      <c r="E185" s="329"/>
      <c r="F185" s="340" t="s">
        <v>139</v>
      </c>
      <c r="G185" s="342">
        <f t="shared" ref="G185:O185" si="81">+G186</f>
        <v>0</v>
      </c>
      <c r="H185" s="342">
        <f t="shared" si="81"/>
        <v>0</v>
      </c>
      <c r="I185" s="342">
        <f t="shared" si="81"/>
        <v>0</v>
      </c>
      <c r="J185" s="342">
        <f t="shared" si="81"/>
        <v>0</v>
      </c>
      <c r="K185" s="342">
        <f t="shared" si="81"/>
        <v>0</v>
      </c>
      <c r="L185" s="342">
        <f t="shared" si="81"/>
        <v>0</v>
      </c>
      <c r="M185" s="342">
        <f t="shared" si="81"/>
        <v>0</v>
      </c>
      <c r="N185" s="342">
        <f t="shared" si="81"/>
        <v>0</v>
      </c>
      <c r="O185" s="343">
        <f t="shared" si="81"/>
        <v>0</v>
      </c>
    </row>
    <row r="186" spans="1:15" ht="12.75" x14ac:dyDescent="0.2">
      <c r="A186" s="341">
        <v>2</v>
      </c>
      <c r="B186" s="333">
        <v>3</v>
      </c>
      <c r="C186" s="333">
        <v>2</v>
      </c>
      <c r="D186" s="333">
        <v>3</v>
      </c>
      <c r="E186" s="333" t="s">
        <v>202</v>
      </c>
      <c r="F186" s="334" t="s">
        <v>139</v>
      </c>
      <c r="G186" s="335"/>
      <c r="H186" s="335"/>
      <c r="I186" s="335"/>
      <c r="J186" s="335"/>
      <c r="K186" s="335"/>
      <c r="L186" s="335"/>
      <c r="M186" s="335"/>
      <c r="N186" s="336">
        <f>SUBTOTAL(9,G186:M186)</f>
        <v>0</v>
      </c>
      <c r="O186" s="337">
        <f>IFERROR(N186/$N$18*100,"0.00")</f>
        <v>0</v>
      </c>
    </row>
    <row r="187" spans="1:15" ht="12.75" x14ac:dyDescent="0.2">
      <c r="A187" s="328">
        <v>2</v>
      </c>
      <c r="B187" s="329">
        <v>3</v>
      </c>
      <c r="C187" s="329">
        <v>2</v>
      </c>
      <c r="D187" s="329">
        <v>4</v>
      </c>
      <c r="E187" s="329"/>
      <c r="F187" s="340" t="s">
        <v>30</v>
      </c>
      <c r="G187" s="342">
        <f t="shared" ref="G187:O187" si="82">+G188</f>
        <v>0</v>
      </c>
      <c r="H187" s="342">
        <f t="shared" si="82"/>
        <v>0</v>
      </c>
      <c r="I187" s="342">
        <f t="shared" si="82"/>
        <v>0</v>
      </c>
      <c r="J187" s="342">
        <f t="shared" si="82"/>
        <v>0</v>
      </c>
      <c r="K187" s="342">
        <f t="shared" si="82"/>
        <v>0</v>
      </c>
      <c r="L187" s="342">
        <f t="shared" si="82"/>
        <v>0</v>
      </c>
      <c r="M187" s="342">
        <f t="shared" si="82"/>
        <v>0</v>
      </c>
      <c r="N187" s="342">
        <f t="shared" si="82"/>
        <v>0</v>
      </c>
      <c r="O187" s="343">
        <f t="shared" si="82"/>
        <v>0</v>
      </c>
    </row>
    <row r="188" spans="1:15" ht="12.75" x14ac:dyDescent="0.2">
      <c r="A188" s="341">
        <v>2</v>
      </c>
      <c r="B188" s="333">
        <v>3</v>
      </c>
      <c r="C188" s="333">
        <v>2</v>
      </c>
      <c r="D188" s="333">
        <v>4</v>
      </c>
      <c r="E188" s="333" t="s">
        <v>202</v>
      </c>
      <c r="F188" s="334" t="s">
        <v>30</v>
      </c>
      <c r="G188" s="335"/>
      <c r="H188" s="335"/>
      <c r="I188" s="335"/>
      <c r="J188" s="335"/>
      <c r="K188" s="335"/>
      <c r="L188" s="335"/>
      <c r="M188" s="335"/>
      <c r="N188" s="336">
        <f>SUBTOTAL(9,G188:M188)</f>
        <v>0</v>
      </c>
      <c r="O188" s="339">
        <f>IFERROR(N188/$N$18*100,"0.00")</f>
        <v>0</v>
      </c>
    </row>
    <row r="189" spans="1:15" ht="12.75" x14ac:dyDescent="0.2">
      <c r="A189" s="325">
        <v>2</v>
      </c>
      <c r="B189" s="326">
        <v>3</v>
      </c>
      <c r="C189" s="326">
        <v>3</v>
      </c>
      <c r="D189" s="326"/>
      <c r="E189" s="326"/>
      <c r="F189" s="262" t="s">
        <v>250</v>
      </c>
      <c r="G189" s="327">
        <f t="shared" ref="G189:O189" si="83">+G190+G192+G194+G196</f>
        <v>1880800</v>
      </c>
      <c r="H189" s="327">
        <f t="shared" si="83"/>
        <v>893380</v>
      </c>
      <c r="I189" s="327">
        <f t="shared" si="83"/>
        <v>910400</v>
      </c>
      <c r="J189" s="327">
        <f t="shared" si="83"/>
        <v>376160</v>
      </c>
      <c r="K189" s="327">
        <f t="shared" si="83"/>
        <v>0</v>
      </c>
      <c r="L189" s="327">
        <f t="shared" si="83"/>
        <v>0</v>
      </c>
      <c r="M189" s="327">
        <f t="shared" si="83"/>
        <v>961260</v>
      </c>
      <c r="N189" s="327">
        <f t="shared" si="83"/>
        <v>5022000</v>
      </c>
      <c r="O189" s="327">
        <f t="shared" si="83"/>
        <v>12.839887105726968</v>
      </c>
    </row>
    <row r="190" spans="1:15" ht="12.75" x14ac:dyDescent="0.2">
      <c r="A190" s="328">
        <v>2</v>
      </c>
      <c r="B190" s="329">
        <v>3</v>
      </c>
      <c r="C190" s="329">
        <v>3</v>
      </c>
      <c r="D190" s="329">
        <v>1</v>
      </c>
      <c r="E190" s="329"/>
      <c r="F190" s="340" t="s">
        <v>140</v>
      </c>
      <c r="G190" s="330">
        <f>G191</f>
        <v>1880800</v>
      </c>
      <c r="H190" s="342">
        <f t="shared" ref="H190:O190" si="84">H191</f>
        <v>893380</v>
      </c>
      <c r="I190" s="342">
        <f t="shared" si="84"/>
        <v>910400</v>
      </c>
      <c r="J190" s="342">
        <f t="shared" si="84"/>
        <v>376160</v>
      </c>
      <c r="K190" s="342">
        <f t="shared" si="84"/>
        <v>0</v>
      </c>
      <c r="L190" s="342">
        <f t="shared" si="84"/>
        <v>0</v>
      </c>
      <c r="M190" s="342">
        <f t="shared" si="84"/>
        <v>611260</v>
      </c>
      <c r="N190" s="342">
        <f>N191</f>
        <v>4672000</v>
      </c>
      <c r="O190" s="343">
        <f t="shared" si="84"/>
        <v>0.4836184561665095</v>
      </c>
    </row>
    <row r="191" spans="1:15" ht="12.75" x14ac:dyDescent="0.2">
      <c r="A191" s="341">
        <v>2</v>
      </c>
      <c r="B191" s="333">
        <v>3</v>
      </c>
      <c r="C191" s="333">
        <v>3</v>
      </c>
      <c r="D191" s="333">
        <v>1</v>
      </c>
      <c r="E191" s="333" t="s">
        <v>202</v>
      </c>
      <c r="F191" s="334" t="s">
        <v>140</v>
      </c>
      <c r="G191" s="335">
        <v>1880800</v>
      </c>
      <c r="H191" s="335">
        <v>893380</v>
      </c>
      <c r="I191" s="335">
        <v>910400</v>
      </c>
      <c r="J191" s="335">
        <v>376160</v>
      </c>
      <c r="K191" s="335"/>
      <c r="L191" s="335"/>
      <c r="M191" s="335">
        <v>611260</v>
      </c>
      <c r="N191" s="336">
        <f>SUBTOTAL(9,G191:M191)</f>
        <v>4672000</v>
      </c>
      <c r="O191" s="337">
        <f>IFERROR(N191/$N$18*100,"0.00")</f>
        <v>0.4836184561665095</v>
      </c>
    </row>
    <row r="192" spans="1:15" ht="12.75" x14ac:dyDescent="0.2">
      <c r="A192" s="328">
        <v>2</v>
      </c>
      <c r="B192" s="329">
        <v>3</v>
      </c>
      <c r="C192" s="329">
        <v>3</v>
      </c>
      <c r="D192" s="329">
        <v>2</v>
      </c>
      <c r="E192" s="329"/>
      <c r="F192" s="340" t="s">
        <v>141</v>
      </c>
      <c r="G192" s="342">
        <f t="shared" ref="G192:N192" si="85">+G193</f>
        <v>0</v>
      </c>
      <c r="H192" s="342">
        <f t="shared" si="85"/>
        <v>0</v>
      </c>
      <c r="I192" s="342">
        <f t="shared" si="85"/>
        <v>0</v>
      </c>
      <c r="J192" s="342">
        <f t="shared" si="85"/>
        <v>0</v>
      </c>
      <c r="K192" s="342">
        <f t="shared" si="85"/>
        <v>0</v>
      </c>
      <c r="L192" s="342">
        <f t="shared" si="85"/>
        <v>0</v>
      </c>
      <c r="M192" s="342">
        <f t="shared" si="85"/>
        <v>0</v>
      </c>
      <c r="N192" s="342">
        <f t="shared" si="85"/>
        <v>0</v>
      </c>
      <c r="O192" s="343">
        <f>SUM(O193:O195)</f>
        <v>7.2459957045495862E-2</v>
      </c>
    </row>
    <row r="193" spans="1:15" ht="12.75" x14ac:dyDescent="0.2">
      <c r="A193" s="341">
        <v>2</v>
      </c>
      <c r="B193" s="333">
        <v>3</v>
      </c>
      <c r="C193" s="333">
        <v>3</v>
      </c>
      <c r="D193" s="333">
        <v>2</v>
      </c>
      <c r="E193" s="333" t="s">
        <v>202</v>
      </c>
      <c r="F193" s="334" t="s">
        <v>141</v>
      </c>
      <c r="G193" s="335"/>
      <c r="H193" s="335"/>
      <c r="I193" s="335"/>
      <c r="J193" s="335"/>
      <c r="K193" s="335"/>
      <c r="L193" s="335"/>
      <c r="M193" s="335"/>
      <c r="N193" s="336">
        <f>SUBTOTAL(9,G193:M193)</f>
        <v>0</v>
      </c>
      <c r="O193" s="337">
        <f>IFERROR(N193/$N$18*100,"0.00")</f>
        <v>0</v>
      </c>
    </row>
    <row r="194" spans="1:15" ht="12.75" x14ac:dyDescent="0.2">
      <c r="A194" s="328">
        <v>2</v>
      </c>
      <c r="B194" s="329">
        <v>3</v>
      </c>
      <c r="C194" s="329">
        <v>3</v>
      </c>
      <c r="D194" s="329">
        <v>3</v>
      </c>
      <c r="E194" s="329"/>
      <c r="F194" s="340" t="s">
        <v>142</v>
      </c>
      <c r="G194" s="342">
        <f t="shared" ref="G194:O194" si="86">+G195</f>
        <v>0</v>
      </c>
      <c r="H194" s="342">
        <f t="shared" si="86"/>
        <v>0</v>
      </c>
      <c r="I194" s="342">
        <f t="shared" si="86"/>
        <v>0</v>
      </c>
      <c r="J194" s="342">
        <f t="shared" si="86"/>
        <v>0</v>
      </c>
      <c r="K194" s="342">
        <f t="shared" si="86"/>
        <v>0</v>
      </c>
      <c r="L194" s="342">
        <f t="shared" si="86"/>
        <v>0</v>
      </c>
      <c r="M194" s="342">
        <f t="shared" si="86"/>
        <v>350000</v>
      </c>
      <c r="N194" s="342">
        <f t="shared" si="86"/>
        <v>350000</v>
      </c>
      <c r="O194" s="343">
        <f t="shared" si="86"/>
        <v>3.6229978522747931E-2</v>
      </c>
    </row>
    <row r="195" spans="1:15" ht="12.75" x14ac:dyDescent="0.2">
      <c r="A195" s="341">
        <v>2</v>
      </c>
      <c r="B195" s="333">
        <v>3</v>
      </c>
      <c r="C195" s="333">
        <v>3</v>
      </c>
      <c r="D195" s="333">
        <v>3</v>
      </c>
      <c r="E195" s="333" t="s">
        <v>202</v>
      </c>
      <c r="F195" s="334" t="s">
        <v>142</v>
      </c>
      <c r="G195" s="335"/>
      <c r="H195" s="335"/>
      <c r="I195" s="335"/>
      <c r="J195" s="335"/>
      <c r="K195" s="335"/>
      <c r="L195" s="335"/>
      <c r="M195" s="335">
        <v>350000</v>
      </c>
      <c r="N195" s="336">
        <f>SUBTOTAL(9,G195:M195)</f>
        <v>350000</v>
      </c>
      <c r="O195" s="337">
        <f>IFERROR(N195/$N$18*100,"0.00")</f>
        <v>3.6229978522747931E-2</v>
      </c>
    </row>
    <row r="196" spans="1:15" ht="12.75" x14ac:dyDescent="0.2">
      <c r="A196" s="328">
        <v>2</v>
      </c>
      <c r="B196" s="329">
        <v>3</v>
      </c>
      <c r="C196" s="329">
        <v>3</v>
      </c>
      <c r="D196" s="329">
        <v>4</v>
      </c>
      <c r="E196" s="329"/>
      <c r="F196" s="340" t="s">
        <v>143</v>
      </c>
      <c r="G196" s="342">
        <f t="shared" ref="G196:N196" si="87">+G197</f>
        <v>0</v>
      </c>
      <c r="H196" s="342">
        <f t="shared" si="87"/>
        <v>0</v>
      </c>
      <c r="I196" s="342">
        <f t="shared" si="87"/>
        <v>0</v>
      </c>
      <c r="J196" s="342">
        <f t="shared" si="87"/>
        <v>0</v>
      </c>
      <c r="K196" s="342">
        <f t="shared" si="87"/>
        <v>0</v>
      </c>
      <c r="L196" s="342">
        <f t="shared" si="87"/>
        <v>0</v>
      </c>
      <c r="M196" s="342">
        <f t="shared" si="87"/>
        <v>0</v>
      </c>
      <c r="N196" s="342">
        <f t="shared" si="87"/>
        <v>0</v>
      </c>
      <c r="O196" s="343">
        <f>SUM(O197:O200)</f>
        <v>12.247578713992214</v>
      </c>
    </row>
    <row r="197" spans="1:15" ht="12.75" x14ac:dyDescent="0.2">
      <c r="A197" s="341">
        <v>2</v>
      </c>
      <c r="B197" s="333">
        <v>3</v>
      </c>
      <c r="C197" s="333">
        <v>3</v>
      </c>
      <c r="D197" s="333">
        <v>4</v>
      </c>
      <c r="E197" s="333" t="s">
        <v>202</v>
      </c>
      <c r="F197" s="334" t="s">
        <v>143</v>
      </c>
      <c r="G197" s="335"/>
      <c r="H197" s="335"/>
      <c r="I197" s="335"/>
      <c r="J197" s="335"/>
      <c r="K197" s="335"/>
      <c r="L197" s="335"/>
      <c r="M197" s="335"/>
      <c r="N197" s="336">
        <f>SUBTOTAL(9,G197:M197)</f>
        <v>0</v>
      </c>
      <c r="O197" s="337">
        <f>IFERROR(N197/$N$18*100,"0.00")</f>
        <v>0</v>
      </c>
    </row>
    <row r="198" spans="1:15" ht="12.75" x14ac:dyDescent="0.2">
      <c r="A198" s="325">
        <v>2</v>
      </c>
      <c r="B198" s="326">
        <v>3</v>
      </c>
      <c r="C198" s="326">
        <v>4</v>
      </c>
      <c r="D198" s="326"/>
      <c r="E198" s="326"/>
      <c r="F198" s="262" t="s">
        <v>251</v>
      </c>
      <c r="G198" s="327">
        <f t="shared" ref="G198:O199" si="88">+G199</f>
        <v>5492214.0899999999</v>
      </c>
      <c r="H198" s="327">
        <f t="shared" si="88"/>
        <v>11442112.67</v>
      </c>
      <c r="I198" s="327">
        <f t="shared" si="88"/>
        <v>21131897.390000001</v>
      </c>
      <c r="J198" s="327">
        <f t="shared" si="88"/>
        <v>1373053.53</v>
      </c>
      <c r="K198" s="327">
        <f t="shared" si="88"/>
        <v>0</v>
      </c>
      <c r="L198" s="327">
        <f t="shared" si="88"/>
        <v>0</v>
      </c>
      <c r="M198" s="327">
        <f t="shared" si="88"/>
        <v>0</v>
      </c>
      <c r="N198" s="327">
        <f t="shared" si="88"/>
        <v>39439277.68</v>
      </c>
      <c r="O198" s="346">
        <f t="shared" si="88"/>
        <v>4.0825262379974046</v>
      </c>
    </row>
    <row r="199" spans="1:15" ht="12.75" x14ac:dyDescent="0.2">
      <c r="A199" s="328">
        <v>2</v>
      </c>
      <c r="B199" s="329">
        <v>3</v>
      </c>
      <c r="C199" s="329">
        <v>4</v>
      </c>
      <c r="D199" s="329">
        <v>1</v>
      </c>
      <c r="E199" s="329"/>
      <c r="F199" s="340" t="s">
        <v>144</v>
      </c>
      <c r="G199" s="342">
        <f t="shared" si="88"/>
        <v>5492214.0899999999</v>
      </c>
      <c r="H199" s="342">
        <f t="shared" si="88"/>
        <v>11442112.67</v>
      </c>
      <c r="I199" s="342">
        <f t="shared" si="88"/>
        <v>21131897.390000001</v>
      </c>
      <c r="J199" s="342">
        <f t="shared" si="88"/>
        <v>1373053.53</v>
      </c>
      <c r="K199" s="342">
        <f t="shared" si="88"/>
        <v>0</v>
      </c>
      <c r="L199" s="342">
        <f t="shared" si="88"/>
        <v>0</v>
      </c>
      <c r="M199" s="342">
        <f t="shared" si="88"/>
        <v>0</v>
      </c>
      <c r="N199" s="342">
        <f t="shared" si="88"/>
        <v>39439277.68</v>
      </c>
      <c r="O199" s="343">
        <f t="shared" si="88"/>
        <v>4.0825262379974046</v>
      </c>
    </row>
    <row r="200" spans="1:15" ht="12.75" x14ac:dyDescent="0.2">
      <c r="A200" s="341">
        <v>2</v>
      </c>
      <c r="B200" s="333">
        <v>3</v>
      </c>
      <c r="C200" s="333">
        <v>4</v>
      </c>
      <c r="D200" s="333">
        <v>1</v>
      </c>
      <c r="E200" s="333" t="s">
        <v>202</v>
      </c>
      <c r="F200" s="334" t="s">
        <v>144</v>
      </c>
      <c r="G200" s="335">
        <v>5492214.0899999999</v>
      </c>
      <c r="H200" s="335">
        <v>11442112.67</v>
      </c>
      <c r="I200" s="335">
        <v>21131897.390000001</v>
      </c>
      <c r="J200" s="335">
        <v>1373053.53</v>
      </c>
      <c r="K200" s="335"/>
      <c r="L200" s="335"/>
      <c r="M200" s="335"/>
      <c r="N200" s="336">
        <f>SUBTOTAL(9,G200:M200)</f>
        <v>39439277.68</v>
      </c>
      <c r="O200" s="337">
        <f>IFERROR(N200/$N$18*100,"0.00")</f>
        <v>4.0825262379974046</v>
      </c>
    </row>
    <row r="201" spans="1:15" ht="12.75" x14ac:dyDescent="0.2">
      <c r="A201" s="325">
        <v>2</v>
      </c>
      <c r="B201" s="326">
        <v>3</v>
      </c>
      <c r="C201" s="326">
        <v>5</v>
      </c>
      <c r="D201" s="326"/>
      <c r="E201" s="326"/>
      <c r="F201" s="262" t="s">
        <v>146</v>
      </c>
      <c r="G201" s="327">
        <f t="shared" ref="G201:O201" si="89">+G202+G204+G206+G208</f>
        <v>2173986.63</v>
      </c>
      <c r="H201" s="327">
        <f t="shared" si="89"/>
        <v>2174106.58</v>
      </c>
      <c r="I201" s="327">
        <f t="shared" si="89"/>
        <v>4347973.25</v>
      </c>
      <c r="J201" s="327">
        <f t="shared" si="89"/>
        <v>1086933.32</v>
      </c>
      <c r="K201" s="327">
        <f t="shared" si="89"/>
        <v>0</v>
      </c>
      <c r="L201" s="327">
        <f t="shared" si="89"/>
        <v>0</v>
      </c>
      <c r="M201" s="327">
        <f t="shared" si="89"/>
        <v>1086933.32</v>
      </c>
      <c r="N201" s="327">
        <f t="shared" si="89"/>
        <v>10869933.100000001</v>
      </c>
      <c r="O201" s="327">
        <f t="shared" si="89"/>
        <v>1.1251926935905912</v>
      </c>
    </row>
    <row r="202" spans="1:15" ht="12.75" x14ac:dyDescent="0.2">
      <c r="A202" s="328">
        <v>2</v>
      </c>
      <c r="B202" s="329">
        <v>3</v>
      </c>
      <c r="C202" s="329">
        <v>5</v>
      </c>
      <c r="D202" s="329">
        <v>2</v>
      </c>
      <c r="E202" s="329"/>
      <c r="F202" s="340" t="s">
        <v>1053</v>
      </c>
      <c r="G202" s="342">
        <f>+G203</f>
        <v>0</v>
      </c>
      <c r="H202" s="342">
        <f t="shared" ref="H202:O202" si="90">+H203</f>
        <v>0</v>
      </c>
      <c r="I202" s="342">
        <f t="shared" si="90"/>
        <v>0</v>
      </c>
      <c r="J202" s="342">
        <f t="shared" si="90"/>
        <v>0</v>
      </c>
      <c r="K202" s="342">
        <f t="shared" si="90"/>
        <v>0</v>
      </c>
      <c r="L202" s="342">
        <f t="shared" si="90"/>
        <v>0</v>
      </c>
      <c r="M202" s="342">
        <f>+M203</f>
        <v>0</v>
      </c>
      <c r="N202" s="342">
        <f>+N203</f>
        <v>0</v>
      </c>
      <c r="O202" s="343">
        <f t="shared" si="90"/>
        <v>0</v>
      </c>
    </row>
    <row r="203" spans="1:15" ht="12.75" x14ac:dyDescent="0.2">
      <c r="A203" s="341">
        <v>2</v>
      </c>
      <c r="B203" s="333">
        <v>3</v>
      </c>
      <c r="C203" s="333">
        <v>5</v>
      </c>
      <c r="D203" s="333">
        <v>2</v>
      </c>
      <c r="E203" s="333" t="s">
        <v>202</v>
      </c>
      <c r="F203" s="334" t="s">
        <v>1053</v>
      </c>
      <c r="G203" s="335"/>
      <c r="H203" s="335"/>
      <c r="I203" s="335"/>
      <c r="J203" s="335"/>
      <c r="K203" s="335"/>
      <c r="L203" s="335"/>
      <c r="M203" s="335"/>
      <c r="N203" s="336">
        <f>SUBTOTAL(9,G203:M203)</f>
        <v>0</v>
      </c>
      <c r="O203" s="337">
        <f>IFERROR(N203/$N$18*100,"0.00")</f>
        <v>0</v>
      </c>
    </row>
    <row r="204" spans="1:15" ht="12.75" x14ac:dyDescent="0.2">
      <c r="A204" s="328">
        <v>2</v>
      </c>
      <c r="B204" s="329">
        <v>3</v>
      </c>
      <c r="C204" s="329">
        <v>5</v>
      </c>
      <c r="D204" s="329">
        <v>3</v>
      </c>
      <c r="E204" s="329"/>
      <c r="F204" s="340" t="s">
        <v>145</v>
      </c>
      <c r="G204" s="342">
        <f t="shared" ref="G204:O204" si="91">+G205</f>
        <v>0</v>
      </c>
      <c r="H204" s="342">
        <f t="shared" si="91"/>
        <v>0</v>
      </c>
      <c r="I204" s="342">
        <f t="shared" si="91"/>
        <v>0</v>
      </c>
      <c r="J204" s="342">
        <f t="shared" si="91"/>
        <v>0</v>
      </c>
      <c r="K204" s="342">
        <f t="shared" si="91"/>
        <v>0</v>
      </c>
      <c r="L204" s="342">
        <f t="shared" si="91"/>
        <v>0</v>
      </c>
      <c r="M204" s="342">
        <f t="shared" si="91"/>
        <v>0</v>
      </c>
      <c r="N204" s="342">
        <f t="shared" si="91"/>
        <v>0</v>
      </c>
      <c r="O204" s="343">
        <f t="shared" si="91"/>
        <v>0</v>
      </c>
    </row>
    <row r="205" spans="1:15" ht="12.75" x14ac:dyDescent="0.2">
      <c r="A205" s="341">
        <v>2</v>
      </c>
      <c r="B205" s="333">
        <v>3</v>
      </c>
      <c r="C205" s="333">
        <v>5</v>
      </c>
      <c r="D205" s="333">
        <v>3</v>
      </c>
      <c r="E205" s="333" t="s">
        <v>202</v>
      </c>
      <c r="F205" s="334" t="s">
        <v>145</v>
      </c>
      <c r="G205" s="335"/>
      <c r="H205" s="335"/>
      <c r="I205" s="335"/>
      <c r="J205" s="335"/>
      <c r="K205" s="335"/>
      <c r="L205" s="335"/>
      <c r="M205" s="335"/>
      <c r="N205" s="336">
        <f>SUBTOTAL(9,G205:M205)</f>
        <v>0</v>
      </c>
      <c r="O205" s="337">
        <f>IFERROR(N205/$N$18*100,"0.00")</f>
        <v>0</v>
      </c>
    </row>
    <row r="206" spans="1:15" ht="12.75" x14ac:dyDescent="0.2">
      <c r="A206" s="328">
        <v>2</v>
      </c>
      <c r="B206" s="329">
        <v>3</v>
      </c>
      <c r="C206" s="329">
        <v>5</v>
      </c>
      <c r="D206" s="329">
        <v>4</v>
      </c>
      <c r="E206" s="329"/>
      <c r="F206" s="340" t="s">
        <v>1054</v>
      </c>
      <c r="G206" s="342">
        <f t="shared" ref="G206:O206" si="92">+G207</f>
        <v>0</v>
      </c>
      <c r="H206" s="342">
        <f t="shared" si="92"/>
        <v>0</v>
      </c>
      <c r="I206" s="342">
        <f t="shared" si="92"/>
        <v>0</v>
      </c>
      <c r="J206" s="342">
        <f t="shared" si="92"/>
        <v>0</v>
      </c>
      <c r="K206" s="342">
        <f t="shared" si="92"/>
        <v>0</v>
      </c>
      <c r="L206" s="342">
        <f t="shared" si="92"/>
        <v>0</v>
      </c>
      <c r="M206" s="342">
        <f t="shared" si="92"/>
        <v>0</v>
      </c>
      <c r="N206" s="342">
        <f t="shared" si="92"/>
        <v>0</v>
      </c>
      <c r="O206" s="343">
        <f t="shared" si="92"/>
        <v>0</v>
      </c>
    </row>
    <row r="207" spans="1:15" ht="12.75" x14ac:dyDescent="0.2">
      <c r="A207" s="341">
        <v>2</v>
      </c>
      <c r="B207" s="333">
        <v>3</v>
      </c>
      <c r="C207" s="333">
        <v>5</v>
      </c>
      <c r="D207" s="333">
        <v>4</v>
      </c>
      <c r="E207" s="333" t="s">
        <v>202</v>
      </c>
      <c r="F207" s="334" t="s">
        <v>1054</v>
      </c>
      <c r="G207" s="335"/>
      <c r="H207" s="335"/>
      <c r="I207" s="335"/>
      <c r="J207" s="335"/>
      <c r="K207" s="335"/>
      <c r="L207" s="335"/>
      <c r="M207" s="335"/>
      <c r="N207" s="336">
        <f>SUBTOTAL(9,G207:M207)</f>
        <v>0</v>
      </c>
      <c r="O207" s="337">
        <f>IFERROR(N207/$N$18*100,"0.00")</f>
        <v>0</v>
      </c>
    </row>
    <row r="208" spans="1:15" ht="12.75" x14ac:dyDescent="0.2">
      <c r="A208" s="328">
        <v>2</v>
      </c>
      <c r="B208" s="329">
        <v>3</v>
      </c>
      <c r="C208" s="329">
        <v>5</v>
      </c>
      <c r="D208" s="329">
        <v>5</v>
      </c>
      <c r="E208" s="329"/>
      <c r="F208" s="340" t="s">
        <v>252</v>
      </c>
      <c r="G208" s="342">
        <f t="shared" ref="G208:O208" si="93">+G209</f>
        <v>2173986.63</v>
      </c>
      <c r="H208" s="342">
        <f t="shared" si="93"/>
        <v>2174106.58</v>
      </c>
      <c r="I208" s="342">
        <f t="shared" si="93"/>
        <v>4347973.25</v>
      </c>
      <c r="J208" s="342">
        <f t="shared" si="93"/>
        <v>1086933.32</v>
      </c>
      <c r="K208" s="342">
        <f t="shared" si="93"/>
        <v>0</v>
      </c>
      <c r="L208" s="342">
        <f t="shared" si="93"/>
        <v>0</v>
      </c>
      <c r="M208" s="342">
        <f t="shared" si="93"/>
        <v>1086933.32</v>
      </c>
      <c r="N208" s="342">
        <f t="shared" si="93"/>
        <v>10869933.100000001</v>
      </c>
      <c r="O208" s="343">
        <f t="shared" si="93"/>
        <v>1.1251926935905912</v>
      </c>
    </row>
    <row r="209" spans="1:15" ht="12.75" x14ac:dyDescent="0.2">
      <c r="A209" s="341">
        <v>2</v>
      </c>
      <c r="B209" s="333">
        <v>3</v>
      </c>
      <c r="C209" s="333">
        <v>5</v>
      </c>
      <c r="D209" s="333">
        <v>5</v>
      </c>
      <c r="E209" s="333" t="s">
        <v>202</v>
      </c>
      <c r="F209" s="334" t="s">
        <v>147</v>
      </c>
      <c r="G209" s="335">
        <v>2173986.63</v>
      </c>
      <c r="H209" s="335">
        <v>2174106.58</v>
      </c>
      <c r="I209" s="335">
        <v>4347973.25</v>
      </c>
      <c r="J209" s="335">
        <v>1086933.32</v>
      </c>
      <c r="K209" s="335"/>
      <c r="L209" s="335"/>
      <c r="M209" s="335">
        <v>1086933.32</v>
      </c>
      <c r="N209" s="336">
        <f>SUBTOTAL(9,G209:M209)</f>
        <v>10869933.100000001</v>
      </c>
      <c r="O209" s="337">
        <f>IFERROR(N209/$N$18*100,"0.00")</f>
        <v>1.1251926935905912</v>
      </c>
    </row>
    <row r="210" spans="1:15" ht="12.75" x14ac:dyDescent="0.2">
      <c r="A210" s="325">
        <v>2</v>
      </c>
      <c r="B210" s="326">
        <v>3</v>
      </c>
      <c r="C210" s="326">
        <v>6</v>
      </c>
      <c r="D210" s="326"/>
      <c r="E210" s="326"/>
      <c r="F210" s="262" t="s">
        <v>148</v>
      </c>
      <c r="G210" s="327">
        <f t="shared" ref="G210:O210" si="94">+G211+G215+G219+G223</f>
        <v>0</v>
      </c>
      <c r="H210" s="327">
        <f t="shared" si="94"/>
        <v>0</v>
      </c>
      <c r="I210" s="327">
        <f t="shared" si="94"/>
        <v>0</v>
      </c>
      <c r="J210" s="327">
        <f t="shared" si="94"/>
        <v>0</v>
      </c>
      <c r="K210" s="327">
        <f t="shared" si="94"/>
        <v>0</v>
      </c>
      <c r="L210" s="327">
        <f t="shared" si="94"/>
        <v>0</v>
      </c>
      <c r="M210" s="327">
        <f t="shared" si="94"/>
        <v>1750000</v>
      </c>
      <c r="N210" s="327">
        <f t="shared" si="94"/>
        <v>1750000</v>
      </c>
      <c r="O210" s="327">
        <f t="shared" si="94"/>
        <v>0.18114989261373965</v>
      </c>
    </row>
    <row r="211" spans="1:15" ht="12.75" x14ac:dyDescent="0.2">
      <c r="A211" s="328">
        <v>2</v>
      </c>
      <c r="B211" s="329">
        <v>3</v>
      </c>
      <c r="C211" s="329">
        <v>6</v>
      </c>
      <c r="D211" s="329">
        <v>1</v>
      </c>
      <c r="E211" s="329"/>
      <c r="F211" s="340" t="s">
        <v>149</v>
      </c>
      <c r="G211" s="342">
        <f t="shared" ref="G211:O211" si="95">+G212+G213+G214</f>
        <v>0</v>
      </c>
      <c r="H211" s="342">
        <f t="shared" si="95"/>
        <v>0</v>
      </c>
      <c r="I211" s="342">
        <f t="shared" si="95"/>
        <v>0</v>
      </c>
      <c r="J211" s="342">
        <f t="shared" si="95"/>
        <v>0</v>
      </c>
      <c r="K211" s="342">
        <f t="shared" si="95"/>
        <v>0</v>
      </c>
      <c r="L211" s="342">
        <f t="shared" si="95"/>
        <v>0</v>
      </c>
      <c r="M211" s="342">
        <f t="shared" si="95"/>
        <v>850000</v>
      </c>
      <c r="N211" s="342">
        <f t="shared" si="95"/>
        <v>850000</v>
      </c>
      <c r="O211" s="343">
        <f t="shared" si="95"/>
        <v>8.7987090698102122E-2</v>
      </c>
    </row>
    <row r="212" spans="1:15" ht="12.75" x14ac:dyDescent="0.2">
      <c r="A212" s="341">
        <v>2</v>
      </c>
      <c r="B212" s="333">
        <v>3</v>
      </c>
      <c r="C212" s="333">
        <v>6</v>
      </c>
      <c r="D212" s="333">
        <v>1</v>
      </c>
      <c r="E212" s="333" t="s">
        <v>202</v>
      </c>
      <c r="F212" s="334" t="s">
        <v>150</v>
      </c>
      <c r="G212" s="335"/>
      <c r="H212" s="335"/>
      <c r="I212" s="335"/>
      <c r="J212" s="335"/>
      <c r="K212" s="335"/>
      <c r="L212" s="335"/>
      <c r="M212" s="335">
        <v>850000</v>
      </c>
      <c r="N212" s="336">
        <f>SUBTOTAL(9,G212:M212)</f>
        <v>850000</v>
      </c>
      <c r="O212" s="339">
        <f>IFERROR(N212/$N$18*100,"0.00")</f>
        <v>8.7987090698102122E-2</v>
      </c>
    </row>
    <row r="213" spans="1:15" ht="12.75" x14ac:dyDescent="0.2">
      <c r="A213" s="341">
        <v>2</v>
      </c>
      <c r="B213" s="333">
        <v>3</v>
      </c>
      <c r="C213" s="333">
        <v>6</v>
      </c>
      <c r="D213" s="333">
        <v>1</v>
      </c>
      <c r="E213" s="333" t="s">
        <v>203</v>
      </c>
      <c r="F213" s="334" t="s">
        <v>151</v>
      </c>
      <c r="G213" s="335"/>
      <c r="H213" s="335"/>
      <c r="I213" s="335"/>
      <c r="J213" s="335"/>
      <c r="K213" s="335"/>
      <c r="L213" s="335"/>
      <c r="M213" s="335"/>
      <c r="N213" s="336">
        <f>SUBTOTAL(9,G213:M213)</f>
        <v>0</v>
      </c>
      <c r="O213" s="339">
        <f>IFERROR(N213/$N$18*100,"0.00")</f>
        <v>0</v>
      </c>
    </row>
    <row r="214" spans="1:15" ht="12.75" x14ac:dyDescent="0.2">
      <c r="A214" s="341">
        <v>2</v>
      </c>
      <c r="B214" s="333">
        <v>3</v>
      </c>
      <c r="C214" s="333">
        <v>6</v>
      </c>
      <c r="D214" s="333">
        <v>1</v>
      </c>
      <c r="E214" s="333" t="s">
        <v>205</v>
      </c>
      <c r="F214" s="334" t="s">
        <v>152</v>
      </c>
      <c r="G214" s="335"/>
      <c r="H214" s="335"/>
      <c r="I214" s="335"/>
      <c r="J214" s="335"/>
      <c r="K214" s="335"/>
      <c r="L214" s="335"/>
      <c r="M214" s="335"/>
      <c r="N214" s="336">
        <f>SUBTOTAL(9,G214:M214)</f>
        <v>0</v>
      </c>
      <c r="O214" s="339">
        <f>IFERROR(N214/$N$18*100,"0.00")</f>
        <v>0</v>
      </c>
    </row>
    <row r="215" spans="1:15" ht="12.75" x14ac:dyDescent="0.2">
      <c r="A215" s="328">
        <v>2</v>
      </c>
      <c r="B215" s="329">
        <v>3</v>
      </c>
      <c r="C215" s="329">
        <v>6</v>
      </c>
      <c r="D215" s="329">
        <v>2</v>
      </c>
      <c r="E215" s="329"/>
      <c r="F215" s="340" t="s">
        <v>153</v>
      </c>
      <c r="G215" s="342">
        <f t="shared" ref="G215:O215" si="96">+G216+G217+G218</f>
        <v>0</v>
      </c>
      <c r="H215" s="342">
        <f t="shared" si="96"/>
        <v>0</v>
      </c>
      <c r="I215" s="342">
        <f t="shared" si="96"/>
        <v>0</v>
      </c>
      <c r="J215" s="342">
        <f t="shared" si="96"/>
        <v>0</v>
      </c>
      <c r="K215" s="342">
        <f t="shared" si="96"/>
        <v>0</v>
      </c>
      <c r="L215" s="342">
        <f t="shared" si="96"/>
        <v>0</v>
      </c>
      <c r="M215" s="342">
        <f t="shared" si="96"/>
        <v>0</v>
      </c>
      <c r="N215" s="342">
        <f t="shared" si="96"/>
        <v>0</v>
      </c>
      <c r="O215" s="343">
        <f t="shared" si="96"/>
        <v>0</v>
      </c>
    </row>
    <row r="216" spans="1:15" ht="12.75" x14ac:dyDescent="0.2">
      <c r="A216" s="341">
        <v>2</v>
      </c>
      <c r="B216" s="333">
        <v>3</v>
      </c>
      <c r="C216" s="333">
        <v>6</v>
      </c>
      <c r="D216" s="333">
        <v>2</v>
      </c>
      <c r="E216" s="333" t="s">
        <v>202</v>
      </c>
      <c r="F216" s="334" t="s">
        <v>154</v>
      </c>
      <c r="G216" s="335"/>
      <c r="H216" s="335"/>
      <c r="I216" s="335"/>
      <c r="J216" s="335"/>
      <c r="K216" s="335"/>
      <c r="L216" s="335"/>
      <c r="M216" s="335"/>
      <c r="N216" s="336">
        <f>SUBTOTAL(9,G216:M216)</f>
        <v>0</v>
      </c>
      <c r="O216" s="337">
        <f>IFERROR(N216/$N$18*100,"0.00")</f>
        <v>0</v>
      </c>
    </row>
    <row r="217" spans="1:15" ht="12.75" x14ac:dyDescent="0.2">
      <c r="A217" s="341">
        <v>2</v>
      </c>
      <c r="B217" s="333">
        <v>3</v>
      </c>
      <c r="C217" s="333">
        <v>6</v>
      </c>
      <c r="D217" s="333">
        <v>2</v>
      </c>
      <c r="E217" s="333" t="s">
        <v>203</v>
      </c>
      <c r="F217" s="334" t="s">
        <v>155</v>
      </c>
      <c r="G217" s="335"/>
      <c r="H217" s="335"/>
      <c r="I217" s="335"/>
      <c r="J217" s="335"/>
      <c r="K217" s="335"/>
      <c r="L217" s="335"/>
      <c r="M217" s="335"/>
      <c r="N217" s="336">
        <f>SUBTOTAL(9,G217:M217)</f>
        <v>0</v>
      </c>
      <c r="O217" s="337">
        <f>IFERROR(N217/$N$18*100,"0.00")</f>
        <v>0</v>
      </c>
    </row>
    <row r="218" spans="1:15" ht="12.75" x14ac:dyDescent="0.2">
      <c r="A218" s="341">
        <v>2</v>
      </c>
      <c r="B218" s="333">
        <v>3</v>
      </c>
      <c r="C218" s="333">
        <v>6</v>
      </c>
      <c r="D218" s="333">
        <v>2</v>
      </c>
      <c r="E218" s="333" t="s">
        <v>204</v>
      </c>
      <c r="F218" s="334" t="s">
        <v>156</v>
      </c>
      <c r="G218" s="335"/>
      <c r="H218" s="335"/>
      <c r="I218" s="335"/>
      <c r="J218" s="335"/>
      <c r="K218" s="335"/>
      <c r="L218" s="335"/>
      <c r="M218" s="335"/>
      <c r="N218" s="336">
        <f>SUBTOTAL(9,G218:M218)</f>
        <v>0</v>
      </c>
      <c r="O218" s="337">
        <f>IFERROR(N218/$N$18*100,"0.00")</f>
        <v>0</v>
      </c>
    </row>
    <row r="219" spans="1:15" ht="12.75" x14ac:dyDescent="0.2">
      <c r="A219" s="328">
        <v>2</v>
      </c>
      <c r="B219" s="329">
        <v>3</v>
      </c>
      <c r="C219" s="329">
        <v>6</v>
      </c>
      <c r="D219" s="329">
        <v>3</v>
      </c>
      <c r="E219" s="329"/>
      <c r="F219" s="340" t="s">
        <v>157</v>
      </c>
      <c r="G219" s="342">
        <f t="shared" ref="G219:O219" si="97">+G220+G221+G222</f>
        <v>0</v>
      </c>
      <c r="H219" s="342">
        <f t="shared" si="97"/>
        <v>0</v>
      </c>
      <c r="I219" s="342">
        <f t="shared" si="97"/>
        <v>0</v>
      </c>
      <c r="J219" s="342">
        <f t="shared" si="97"/>
        <v>0</v>
      </c>
      <c r="K219" s="342">
        <f t="shared" si="97"/>
        <v>0</v>
      </c>
      <c r="L219" s="342">
        <f t="shared" si="97"/>
        <v>0</v>
      </c>
      <c r="M219" s="342">
        <f t="shared" si="97"/>
        <v>900000</v>
      </c>
      <c r="N219" s="342">
        <f t="shared" si="97"/>
        <v>900000</v>
      </c>
      <c r="O219" s="343">
        <f t="shared" si="97"/>
        <v>9.3162801915637528E-2</v>
      </c>
    </row>
    <row r="220" spans="1:15" ht="12.75" x14ac:dyDescent="0.2">
      <c r="A220" s="341">
        <v>2</v>
      </c>
      <c r="B220" s="333">
        <v>3</v>
      </c>
      <c r="C220" s="333">
        <v>6</v>
      </c>
      <c r="D220" s="333">
        <v>3</v>
      </c>
      <c r="E220" s="333" t="s">
        <v>205</v>
      </c>
      <c r="F220" s="347" t="s">
        <v>158</v>
      </c>
      <c r="G220" s="335"/>
      <c r="H220" s="335"/>
      <c r="I220" s="335"/>
      <c r="J220" s="335"/>
      <c r="K220" s="335"/>
      <c r="L220" s="335"/>
      <c r="M220" s="335">
        <v>400000</v>
      </c>
      <c r="N220" s="336">
        <f>SUBTOTAL(9,G220:M220)</f>
        <v>400000</v>
      </c>
      <c r="O220" s="339">
        <f>IFERROR(N220/$N$18*100,"0.00")</f>
        <v>4.1405689740283344E-2</v>
      </c>
    </row>
    <row r="221" spans="1:15" ht="12.75" x14ac:dyDescent="0.2">
      <c r="A221" s="341">
        <v>2</v>
      </c>
      <c r="B221" s="333">
        <v>3</v>
      </c>
      <c r="C221" s="333">
        <v>6</v>
      </c>
      <c r="D221" s="333">
        <v>3</v>
      </c>
      <c r="E221" s="333" t="s">
        <v>208</v>
      </c>
      <c r="F221" s="334" t="s">
        <v>159</v>
      </c>
      <c r="G221" s="335"/>
      <c r="H221" s="335"/>
      <c r="I221" s="335"/>
      <c r="J221" s="335"/>
      <c r="K221" s="335"/>
      <c r="L221" s="335"/>
      <c r="M221" s="335"/>
      <c r="N221" s="336">
        <f>SUBTOTAL(9,G221:M221)</f>
        <v>0</v>
      </c>
      <c r="O221" s="339">
        <f>IFERROR(N221/$N$18*100,"0.00")</f>
        <v>0</v>
      </c>
    </row>
    <row r="222" spans="1:15" ht="12.75" x14ac:dyDescent="0.2">
      <c r="A222" s="341">
        <v>2</v>
      </c>
      <c r="B222" s="333">
        <v>3</v>
      </c>
      <c r="C222" s="333">
        <v>6</v>
      </c>
      <c r="D222" s="333">
        <v>3</v>
      </c>
      <c r="E222" s="333" t="s">
        <v>234</v>
      </c>
      <c r="F222" s="334" t="s">
        <v>1055</v>
      </c>
      <c r="G222" s="335"/>
      <c r="H222" s="335"/>
      <c r="I222" s="335"/>
      <c r="J222" s="335"/>
      <c r="K222" s="335"/>
      <c r="L222" s="335"/>
      <c r="M222" s="335">
        <v>500000</v>
      </c>
      <c r="N222" s="336">
        <f>SUBTOTAL(9,G222:M222)</f>
        <v>500000</v>
      </c>
      <c r="O222" s="339">
        <f>IFERROR(N222/$N$18*100,"0.00")</f>
        <v>5.1757112175354184E-2</v>
      </c>
    </row>
    <row r="223" spans="1:15" ht="12.75" x14ac:dyDescent="0.2">
      <c r="A223" s="328">
        <v>2</v>
      </c>
      <c r="B223" s="329">
        <v>3</v>
      </c>
      <c r="C223" s="329">
        <v>6</v>
      </c>
      <c r="D223" s="329">
        <v>4</v>
      </c>
      <c r="E223" s="329"/>
      <c r="F223" s="340" t="s">
        <v>31</v>
      </c>
      <c r="G223" s="342">
        <f t="shared" ref="G223:O223" si="98">+G224</f>
        <v>0</v>
      </c>
      <c r="H223" s="342">
        <f t="shared" si="98"/>
        <v>0</v>
      </c>
      <c r="I223" s="342">
        <f t="shared" si="98"/>
        <v>0</v>
      </c>
      <c r="J223" s="342">
        <f t="shared" si="98"/>
        <v>0</v>
      </c>
      <c r="K223" s="342">
        <f t="shared" si="98"/>
        <v>0</v>
      </c>
      <c r="L223" s="342">
        <f t="shared" si="98"/>
        <v>0</v>
      </c>
      <c r="M223" s="342">
        <f t="shared" si="98"/>
        <v>0</v>
      </c>
      <c r="N223" s="342">
        <f t="shared" si="98"/>
        <v>0</v>
      </c>
      <c r="O223" s="331">
        <f t="shared" si="98"/>
        <v>0</v>
      </c>
    </row>
    <row r="224" spans="1:15" ht="12.75" x14ac:dyDescent="0.2">
      <c r="A224" s="341">
        <v>2</v>
      </c>
      <c r="B224" s="333">
        <v>3</v>
      </c>
      <c r="C224" s="333">
        <v>6</v>
      </c>
      <c r="D224" s="333">
        <v>4</v>
      </c>
      <c r="E224" s="333" t="s">
        <v>205</v>
      </c>
      <c r="F224" s="334" t="s">
        <v>160</v>
      </c>
      <c r="G224" s="335"/>
      <c r="H224" s="335"/>
      <c r="I224" s="335"/>
      <c r="J224" s="335"/>
      <c r="K224" s="335"/>
      <c r="L224" s="335"/>
      <c r="M224" s="335"/>
      <c r="N224" s="336">
        <f>SUBTOTAL(9,G224:M224)</f>
        <v>0</v>
      </c>
      <c r="O224" s="337">
        <f>IFERROR(N224/$N$18*100,"0.00")</f>
        <v>0</v>
      </c>
    </row>
    <row r="225" spans="1:15" ht="12.75" x14ac:dyDescent="0.2">
      <c r="A225" s="325">
        <v>2</v>
      </c>
      <c r="B225" s="326">
        <v>3</v>
      </c>
      <c r="C225" s="326">
        <v>7</v>
      </c>
      <c r="D225" s="326"/>
      <c r="E225" s="326"/>
      <c r="F225" s="262" t="s">
        <v>253</v>
      </c>
      <c r="G225" s="327">
        <f t="shared" ref="G225:O225" si="99">+G226+G233</f>
        <v>0</v>
      </c>
      <c r="H225" s="327">
        <f t="shared" si="99"/>
        <v>0</v>
      </c>
      <c r="I225" s="327">
        <f t="shared" si="99"/>
        <v>18300000</v>
      </c>
      <c r="J225" s="327">
        <f t="shared" si="99"/>
        <v>0</v>
      </c>
      <c r="K225" s="327">
        <f t="shared" si="99"/>
        <v>0</v>
      </c>
      <c r="L225" s="327">
        <f t="shared" si="99"/>
        <v>0</v>
      </c>
      <c r="M225" s="327">
        <f t="shared" si="99"/>
        <v>3300000</v>
      </c>
      <c r="N225" s="327">
        <f t="shared" si="99"/>
        <v>21600000</v>
      </c>
      <c r="O225" s="327">
        <f t="shared" si="99"/>
        <v>2.2359072459753007</v>
      </c>
    </row>
    <row r="226" spans="1:15" ht="12.75" x14ac:dyDescent="0.2">
      <c r="A226" s="328">
        <v>2</v>
      </c>
      <c r="B226" s="329">
        <v>3</v>
      </c>
      <c r="C226" s="329">
        <v>7</v>
      </c>
      <c r="D226" s="329">
        <v>1</v>
      </c>
      <c r="E226" s="329"/>
      <c r="F226" s="340" t="s">
        <v>161</v>
      </c>
      <c r="G226" s="342">
        <f t="shared" ref="G226:O226" si="100">+G227+G228+G229+G230+G231+G232</f>
        <v>0</v>
      </c>
      <c r="H226" s="342">
        <f t="shared" si="100"/>
        <v>0</v>
      </c>
      <c r="I226" s="342">
        <f t="shared" si="100"/>
        <v>0</v>
      </c>
      <c r="J226" s="342">
        <f t="shared" si="100"/>
        <v>0</v>
      </c>
      <c r="K226" s="342">
        <f t="shared" si="100"/>
        <v>0</v>
      </c>
      <c r="L226" s="342">
        <f t="shared" si="100"/>
        <v>0</v>
      </c>
      <c r="M226" s="342">
        <f t="shared" si="100"/>
        <v>3100000</v>
      </c>
      <c r="N226" s="342">
        <f t="shared" si="100"/>
        <v>3100000</v>
      </c>
      <c r="O226" s="331">
        <f t="shared" si="100"/>
        <v>0.32089409548719594</v>
      </c>
    </row>
    <row r="227" spans="1:15" ht="12.75" x14ac:dyDescent="0.2">
      <c r="A227" s="341">
        <v>2</v>
      </c>
      <c r="B227" s="333">
        <v>3</v>
      </c>
      <c r="C227" s="333">
        <v>7</v>
      </c>
      <c r="D227" s="333">
        <v>1</v>
      </c>
      <c r="E227" s="333" t="s">
        <v>202</v>
      </c>
      <c r="F227" s="334" t="s">
        <v>162</v>
      </c>
      <c r="G227" s="335"/>
      <c r="H227" s="335"/>
      <c r="I227" s="335"/>
      <c r="J227" s="335"/>
      <c r="K227" s="335"/>
      <c r="L227" s="335"/>
      <c r="M227" s="335">
        <v>600000</v>
      </c>
      <c r="N227" s="336">
        <f t="shared" ref="N227:N232" si="101">SUBTOTAL(9,G227:M227)</f>
        <v>600000</v>
      </c>
      <c r="O227" s="337">
        <f>IFERROR(N227/$N$18*100,"0.00")</f>
        <v>6.2108534610425016E-2</v>
      </c>
    </row>
    <row r="228" spans="1:15" ht="12.75" x14ac:dyDescent="0.2">
      <c r="A228" s="341">
        <v>2</v>
      </c>
      <c r="B228" s="333">
        <v>3</v>
      </c>
      <c r="C228" s="333">
        <v>7</v>
      </c>
      <c r="D228" s="333">
        <v>1</v>
      </c>
      <c r="E228" s="333" t="s">
        <v>203</v>
      </c>
      <c r="F228" s="334" t="s">
        <v>163</v>
      </c>
      <c r="G228" s="335"/>
      <c r="H228" s="335"/>
      <c r="I228" s="335"/>
      <c r="J228" s="335"/>
      <c r="K228" s="335"/>
      <c r="L228" s="335"/>
      <c r="M228" s="335">
        <v>1300000</v>
      </c>
      <c r="N228" s="336">
        <f t="shared" si="101"/>
        <v>1300000</v>
      </c>
      <c r="O228" s="337">
        <f t="shared" ref="O228:O237" si="102">IFERROR(N228/$N$18*100,"0.00")</f>
        <v>0.13456849165592089</v>
      </c>
    </row>
    <row r="229" spans="1:15" ht="12.75" x14ac:dyDescent="0.2">
      <c r="A229" s="341">
        <v>2</v>
      </c>
      <c r="B229" s="333">
        <v>3</v>
      </c>
      <c r="C229" s="333">
        <v>7</v>
      </c>
      <c r="D229" s="333">
        <v>1</v>
      </c>
      <c r="E229" s="333" t="s">
        <v>204</v>
      </c>
      <c r="F229" s="334" t="s">
        <v>164</v>
      </c>
      <c r="G229" s="335"/>
      <c r="H229" s="335"/>
      <c r="I229" s="335"/>
      <c r="J229" s="335"/>
      <c r="K229" s="335"/>
      <c r="L229" s="335"/>
      <c r="M229" s="335"/>
      <c r="N229" s="336">
        <f t="shared" si="101"/>
        <v>0</v>
      </c>
      <c r="O229" s="337">
        <f t="shared" si="102"/>
        <v>0</v>
      </c>
    </row>
    <row r="230" spans="1:15" ht="12.75" x14ac:dyDescent="0.2">
      <c r="A230" s="341">
        <v>2</v>
      </c>
      <c r="B230" s="333">
        <v>3</v>
      </c>
      <c r="C230" s="333">
        <v>7</v>
      </c>
      <c r="D230" s="333">
        <v>1</v>
      </c>
      <c r="E230" s="333" t="s">
        <v>205</v>
      </c>
      <c r="F230" s="334" t="s">
        <v>165</v>
      </c>
      <c r="G230" s="335"/>
      <c r="H230" s="335"/>
      <c r="I230" s="335"/>
      <c r="J230" s="335"/>
      <c r="K230" s="335"/>
      <c r="L230" s="335"/>
      <c r="M230" s="335">
        <v>1200000</v>
      </c>
      <c r="N230" s="336">
        <f t="shared" si="101"/>
        <v>1200000</v>
      </c>
      <c r="O230" s="337">
        <f t="shared" si="102"/>
        <v>0.12421706922085003</v>
      </c>
    </row>
    <row r="231" spans="1:15" ht="12.75" x14ac:dyDescent="0.2">
      <c r="A231" s="341">
        <v>2</v>
      </c>
      <c r="B231" s="333">
        <v>3</v>
      </c>
      <c r="C231" s="333">
        <v>7</v>
      </c>
      <c r="D231" s="333">
        <v>1</v>
      </c>
      <c r="E231" s="333" t="s">
        <v>208</v>
      </c>
      <c r="F231" s="334" t="s">
        <v>166</v>
      </c>
      <c r="G231" s="335"/>
      <c r="H231" s="335"/>
      <c r="I231" s="335"/>
      <c r="J231" s="335"/>
      <c r="K231" s="335"/>
      <c r="L231" s="335"/>
      <c r="M231" s="335"/>
      <c r="N231" s="336">
        <f t="shared" si="101"/>
        <v>0</v>
      </c>
      <c r="O231" s="337">
        <f t="shared" si="102"/>
        <v>0</v>
      </c>
    </row>
    <row r="232" spans="1:15" ht="12.75" x14ac:dyDescent="0.2">
      <c r="A232" s="341">
        <v>2</v>
      </c>
      <c r="B232" s="333">
        <v>3</v>
      </c>
      <c r="C232" s="333">
        <v>7</v>
      </c>
      <c r="D232" s="333">
        <v>1</v>
      </c>
      <c r="E232" s="333" t="s">
        <v>234</v>
      </c>
      <c r="F232" s="334" t="s">
        <v>167</v>
      </c>
      <c r="G232" s="335"/>
      <c r="H232" s="335"/>
      <c r="I232" s="335"/>
      <c r="J232" s="335"/>
      <c r="K232" s="335"/>
      <c r="L232" s="335"/>
      <c r="M232" s="335"/>
      <c r="N232" s="336">
        <f t="shared" si="101"/>
        <v>0</v>
      </c>
      <c r="O232" s="337">
        <f t="shared" si="102"/>
        <v>0</v>
      </c>
    </row>
    <row r="233" spans="1:15" ht="12.75" x14ac:dyDescent="0.2">
      <c r="A233" s="328">
        <v>2</v>
      </c>
      <c r="B233" s="329">
        <v>3</v>
      </c>
      <c r="C233" s="329">
        <v>7</v>
      </c>
      <c r="D233" s="329">
        <v>2</v>
      </c>
      <c r="E233" s="329"/>
      <c r="F233" s="340" t="s">
        <v>168</v>
      </c>
      <c r="G233" s="342">
        <f t="shared" ref="G233:O233" si="103">+G234+G235+G236+G237</f>
        <v>0</v>
      </c>
      <c r="H233" s="342">
        <f t="shared" si="103"/>
        <v>0</v>
      </c>
      <c r="I233" s="342">
        <f t="shared" si="103"/>
        <v>18300000</v>
      </c>
      <c r="J233" s="342">
        <f t="shared" si="103"/>
        <v>0</v>
      </c>
      <c r="K233" s="342">
        <f t="shared" si="103"/>
        <v>0</v>
      </c>
      <c r="L233" s="342">
        <f t="shared" si="103"/>
        <v>0</v>
      </c>
      <c r="M233" s="342">
        <f t="shared" si="103"/>
        <v>200000</v>
      </c>
      <c r="N233" s="342">
        <f t="shared" si="103"/>
        <v>18500000</v>
      </c>
      <c r="O233" s="331">
        <f t="shared" si="103"/>
        <v>1.9150131504881045</v>
      </c>
    </row>
    <row r="234" spans="1:15" ht="12.75" x14ac:dyDescent="0.2">
      <c r="A234" s="332">
        <v>2</v>
      </c>
      <c r="B234" s="333">
        <v>3</v>
      </c>
      <c r="C234" s="333">
        <v>7</v>
      </c>
      <c r="D234" s="333">
        <v>2</v>
      </c>
      <c r="E234" s="333" t="s">
        <v>203</v>
      </c>
      <c r="F234" s="334" t="s">
        <v>169</v>
      </c>
      <c r="G234" s="335"/>
      <c r="H234" s="335"/>
      <c r="I234" s="335"/>
      <c r="J234" s="335"/>
      <c r="K234" s="335"/>
      <c r="L234" s="335"/>
      <c r="M234" s="335"/>
      <c r="N234" s="336">
        <f>SUBTOTAL(9,G234:M234)</f>
        <v>0</v>
      </c>
      <c r="O234" s="337">
        <f t="shared" si="102"/>
        <v>0</v>
      </c>
    </row>
    <row r="235" spans="1:15" ht="12.75" x14ac:dyDescent="0.2">
      <c r="A235" s="332">
        <v>2</v>
      </c>
      <c r="B235" s="333">
        <v>3</v>
      </c>
      <c r="C235" s="333">
        <v>7</v>
      </c>
      <c r="D235" s="333">
        <v>2</v>
      </c>
      <c r="E235" s="333" t="s">
        <v>204</v>
      </c>
      <c r="F235" s="334" t="s">
        <v>170</v>
      </c>
      <c r="G235" s="335"/>
      <c r="H235" s="335"/>
      <c r="I235" s="335">
        <v>18300000</v>
      </c>
      <c r="J235" s="335"/>
      <c r="K235" s="335"/>
      <c r="L235" s="335"/>
      <c r="M235" s="335"/>
      <c r="N235" s="336">
        <f>SUBTOTAL(9,G235:M235)</f>
        <v>18300000</v>
      </c>
      <c r="O235" s="337">
        <f t="shared" si="102"/>
        <v>1.8943103056179629</v>
      </c>
    </row>
    <row r="236" spans="1:15" ht="12.75" x14ac:dyDescent="0.2">
      <c r="A236" s="332">
        <v>2</v>
      </c>
      <c r="B236" s="333">
        <v>3</v>
      </c>
      <c r="C236" s="333">
        <v>7</v>
      </c>
      <c r="D236" s="333">
        <v>2</v>
      </c>
      <c r="E236" s="333" t="s">
        <v>208</v>
      </c>
      <c r="F236" s="334" t="s">
        <v>171</v>
      </c>
      <c r="G236" s="335"/>
      <c r="H236" s="335"/>
      <c r="I236" s="335"/>
      <c r="J236" s="335"/>
      <c r="K236" s="335"/>
      <c r="L236" s="335"/>
      <c r="M236" s="335"/>
      <c r="N236" s="336">
        <f>SUBTOTAL(9,G236:M236)</f>
        <v>0</v>
      </c>
      <c r="O236" s="337">
        <f t="shared" si="102"/>
        <v>0</v>
      </c>
    </row>
    <row r="237" spans="1:15" ht="12.75" x14ac:dyDescent="0.2">
      <c r="A237" s="347">
        <v>2</v>
      </c>
      <c r="B237" s="348">
        <v>3</v>
      </c>
      <c r="C237" s="348">
        <v>7</v>
      </c>
      <c r="D237" s="348">
        <v>2</v>
      </c>
      <c r="E237" s="348" t="s">
        <v>234</v>
      </c>
      <c r="F237" s="264" t="s">
        <v>254</v>
      </c>
      <c r="G237" s="335"/>
      <c r="H237" s="335"/>
      <c r="I237" s="335"/>
      <c r="J237" s="335"/>
      <c r="K237" s="335"/>
      <c r="L237" s="335"/>
      <c r="M237" s="335">
        <v>200000</v>
      </c>
      <c r="N237" s="336">
        <f>SUBTOTAL(9,G237:M237)</f>
        <v>200000</v>
      </c>
      <c r="O237" s="337">
        <f t="shared" si="102"/>
        <v>2.0702844870141672E-2</v>
      </c>
    </row>
    <row r="238" spans="1:15" ht="12.75" x14ac:dyDescent="0.2">
      <c r="A238" s="325">
        <v>2</v>
      </c>
      <c r="B238" s="326">
        <v>3</v>
      </c>
      <c r="C238" s="326">
        <v>9</v>
      </c>
      <c r="D238" s="326"/>
      <c r="E238" s="326"/>
      <c r="F238" s="262" t="s">
        <v>32</v>
      </c>
      <c r="G238" s="327">
        <f t="shared" ref="G238:O238" si="104">+G239+G242+G245+G247+G249+G251+G253</f>
        <v>6925027.8700000001</v>
      </c>
      <c r="H238" s="327">
        <f t="shared" si="104"/>
        <v>11966455.300000001</v>
      </c>
      <c r="I238" s="327">
        <f t="shared" si="104"/>
        <v>32349926.700000003</v>
      </c>
      <c r="J238" s="327">
        <f t="shared" si="104"/>
        <v>5420106.8600000003</v>
      </c>
      <c r="K238" s="327">
        <f t="shared" si="104"/>
        <v>1670666.88</v>
      </c>
      <c r="L238" s="327">
        <f t="shared" si="104"/>
        <v>1670656.88</v>
      </c>
      <c r="M238" s="327">
        <f t="shared" si="104"/>
        <v>3148006.25</v>
      </c>
      <c r="N238" s="327">
        <f t="shared" si="104"/>
        <v>63150846.740000002</v>
      </c>
      <c r="O238" s="327">
        <f t="shared" si="104"/>
        <v>6.5370109173815605</v>
      </c>
    </row>
    <row r="239" spans="1:15" ht="12.75" x14ac:dyDescent="0.2">
      <c r="A239" s="328">
        <v>2</v>
      </c>
      <c r="B239" s="329">
        <v>3</v>
      </c>
      <c r="C239" s="329">
        <v>9</v>
      </c>
      <c r="D239" s="329">
        <v>1</v>
      </c>
      <c r="E239" s="329"/>
      <c r="F239" s="340" t="s">
        <v>1056</v>
      </c>
      <c r="G239" s="342">
        <f t="shared" ref="G239:O239" si="105">+G240+G241</f>
        <v>926041.2</v>
      </c>
      <c r="H239" s="342">
        <f t="shared" si="105"/>
        <v>1568481.96</v>
      </c>
      <c r="I239" s="342">
        <f t="shared" si="105"/>
        <v>3061804</v>
      </c>
      <c r="J239" s="342">
        <f t="shared" si="105"/>
        <v>154320.21</v>
      </c>
      <c r="K239" s="342">
        <f t="shared" si="105"/>
        <v>154320.21</v>
      </c>
      <c r="L239" s="342">
        <f t="shared" si="105"/>
        <v>154310.21</v>
      </c>
      <c r="M239" s="342">
        <f t="shared" si="105"/>
        <v>154320.21</v>
      </c>
      <c r="N239" s="342">
        <f t="shared" si="105"/>
        <v>6173598</v>
      </c>
      <c r="O239" s="331">
        <f t="shared" si="105"/>
        <v>0.63905520842308439</v>
      </c>
    </row>
    <row r="240" spans="1:15" ht="12.75" x14ac:dyDescent="0.2">
      <c r="A240" s="341">
        <v>2</v>
      </c>
      <c r="B240" s="333">
        <v>3</v>
      </c>
      <c r="C240" s="333">
        <v>9</v>
      </c>
      <c r="D240" s="333">
        <v>1</v>
      </c>
      <c r="E240" s="333" t="s">
        <v>202</v>
      </c>
      <c r="F240" s="334" t="s">
        <v>172</v>
      </c>
      <c r="G240" s="336">
        <v>926041.2</v>
      </c>
      <c r="H240" s="336">
        <v>1568481.96</v>
      </c>
      <c r="I240" s="336">
        <v>3061804</v>
      </c>
      <c r="J240" s="336">
        <v>154320.21</v>
      </c>
      <c r="K240" s="336">
        <v>154320.21</v>
      </c>
      <c r="L240" s="336">
        <v>154310.21</v>
      </c>
      <c r="M240" s="336">
        <v>154320.21</v>
      </c>
      <c r="N240" s="336">
        <f>SUBTOTAL(9,G240:M240)</f>
        <v>6173598</v>
      </c>
      <c r="O240" s="337">
        <f>IFERROR(N240/$N$18*100,"0.00")</f>
        <v>0.63905520842308439</v>
      </c>
    </row>
    <row r="241" spans="1:15" ht="12.75" x14ac:dyDescent="0.2">
      <c r="A241" s="341">
        <v>2</v>
      </c>
      <c r="B241" s="333">
        <v>3</v>
      </c>
      <c r="C241" s="333">
        <v>9</v>
      </c>
      <c r="D241" s="333">
        <v>1</v>
      </c>
      <c r="E241" s="333" t="s">
        <v>203</v>
      </c>
      <c r="F241" s="334" t="s">
        <v>1057</v>
      </c>
      <c r="G241" s="336"/>
      <c r="H241" s="336"/>
      <c r="I241" s="336"/>
      <c r="J241" s="336"/>
      <c r="K241" s="336"/>
      <c r="L241" s="336"/>
      <c r="M241" s="336"/>
      <c r="N241" s="336">
        <f>SUBTOTAL(9,G241:M241)</f>
        <v>0</v>
      </c>
      <c r="O241" s="337">
        <f>IFERROR(N241/$N$18*100,"0.00")</f>
        <v>0</v>
      </c>
    </row>
    <row r="242" spans="1:15" ht="12.75" x14ac:dyDescent="0.2">
      <c r="A242" s="328">
        <v>2</v>
      </c>
      <c r="B242" s="329">
        <v>3</v>
      </c>
      <c r="C242" s="329">
        <v>9</v>
      </c>
      <c r="D242" s="329">
        <v>2</v>
      </c>
      <c r="E242" s="329"/>
      <c r="F242" s="340" t="s">
        <v>1058</v>
      </c>
      <c r="G242" s="342">
        <f t="shared" ref="G242:O242" si="106">+G243+G244</f>
        <v>1000000</v>
      </c>
      <c r="H242" s="342">
        <f t="shared" si="106"/>
        <v>400000</v>
      </c>
      <c r="I242" s="342">
        <f t="shared" si="106"/>
        <v>800000</v>
      </c>
      <c r="J242" s="342">
        <f t="shared" si="106"/>
        <v>266800</v>
      </c>
      <c r="K242" s="342">
        <f t="shared" si="106"/>
        <v>266600</v>
      </c>
      <c r="L242" s="342">
        <f t="shared" si="106"/>
        <v>266600</v>
      </c>
      <c r="M242" s="342">
        <f t="shared" si="106"/>
        <v>1000000</v>
      </c>
      <c r="N242" s="342">
        <f t="shared" si="106"/>
        <v>4000000</v>
      </c>
      <c r="O242" s="331">
        <f t="shared" si="106"/>
        <v>0.41405689740283347</v>
      </c>
    </row>
    <row r="243" spans="1:15" ht="12.75" x14ac:dyDescent="0.2">
      <c r="A243" s="341">
        <v>2</v>
      </c>
      <c r="B243" s="333">
        <v>3</v>
      </c>
      <c r="C243" s="333">
        <v>9</v>
      </c>
      <c r="D243" s="333">
        <v>2</v>
      </c>
      <c r="E243" s="333" t="s">
        <v>202</v>
      </c>
      <c r="F243" s="334" t="s">
        <v>1059</v>
      </c>
      <c r="G243" s="335">
        <v>1000000</v>
      </c>
      <c r="H243" s="335">
        <v>400000</v>
      </c>
      <c r="I243" s="335">
        <v>800000</v>
      </c>
      <c r="J243" s="335">
        <v>266800</v>
      </c>
      <c r="K243" s="335">
        <v>266600</v>
      </c>
      <c r="L243" s="335">
        <v>266600</v>
      </c>
      <c r="M243" s="335">
        <v>1000000</v>
      </c>
      <c r="N243" s="336">
        <f>SUBTOTAL(9,G243:M243)</f>
        <v>4000000</v>
      </c>
      <c r="O243" s="337">
        <f>IFERROR(N243/$N$18*100,"0.00")</f>
        <v>0.41405689740283347</v>
      </c>
    </row>
    <row r="244" spans="1:15" ht="12.75" x14ac:dyDescent="0.2">
      <c r="A244" s="341">
        <v>2</v>
      </c>
      <c r="B244" s="333">
        <v>3</v>
      </c>
      <c r="C244" s="333">
        <v>9</v>
      </c>
      <c r="D244" s="333">
        <v>2</v>
      </c>
      <c r="E244" s="333" t="s">
        <v>203</v>
      </c>
      <c r="F244" s="334" t="s">
        <v>1060</v>
      </c>
      <c r="G244" s="335"/>
      <c r="H244" s="335"/>
      <c r="I244" s="335"/>
      <c r="J244" s="335"/>
      <c r="K244" s="335"/>
      <c r="L244" s="335"/>
      <c r="M244" s="335"/>
      <c r="N244" s="336">
        <f>SUBTOTAL(9,G244:M244)</f>
        <v>0</v>
      </c>
      <c r="O244" s="337">
        <f>IFERROR(N244/$N$18*100,"0.00")</f>
        <v>0</v>
      </c>
    </row>
    <row r="245" spans="1:15" ht="12.75" x14ac:dyDescent="0.2">
      <c r="A245" s="328">
        <v>2</v>
      </c>
      <c r="B245" s="329">
        <v>3</v>
      </c>
      <c r="C245" s="329">
        <v>9</v>
      </c>
      <c r="D245" s="329">
        <v>3</v>
      </c>
      <c r="E245" s="329"/>
      <c r="F245" s="340" t="s">
        <v>1061</v>
      </c>
      <c r="G245" s="342">
        <f t="shared" ref="G245:O245" si="107">+G246</f>
        <v>4998986.67</v>
      </c>
      <c r="H245" s="342">
        <f t="shared" si="107"/>
        <v>9997973.3399999999</v>
      </c>
      <c r="I245" s="342">
        <f t="shared" si="107"/>
        <v>27494426.670000002</v>
      </c>
      <c r="J245" s="342">
        <f t="shared" si="107"/>
        <v>4998986.6500000004</v>
      </c>
      <c r="K245" s="342">
        <f t="shared" si="107"/>
        <v>1249746.67</v>
      </c>
      <c r="L245" s="342">
        <f t="shared" si="107"/>
        <v>1249746.67</v>
      </c>
      <c r="M245" s="342">
        <f t="shared" si="107"/>
        <v>0</v>
      </c>
      <c r="N245" s="342">
        <f t="shared" si="107"/>
        <v>49989866.670000002</v>
      </c>
      <c r="O245" s="331">
        <f t="shared" si="107"/>
        <v>5.1746622737403793</v>
      </c>
    </row>
    <row r="246" spans="1:15" ht="12.75" x14ac:dyDescent="0.2">
      <c r="A246" s="341">
        <v>2</v>
      </c>
      <c r="B246" s="333">
        <v>3</v>
      </c>
      <c r="C246" s="333">
        <v>9</v>
      </c>
      <c r="D246" s="333">
        <v>3</v>
      </c>
      <c r="E246" s="333" t="s">
        <v>202</v>
      </c>
      <c r="F246" s="334" t="s">
        <v>1061</v>
      </c>
      <c r="G246" s="335">
        <v>4998986.67</v>
      </c>
      <c r="H246" s="335">
        <v>9997973.3399999999</v>
      </c>
      <c r="I246" s="335">
        <v>27494426.670000002</v>
      </c>
      <c r="J246" s="335">
        <v>4998986.6500000004</v>
      </c>
      <c r="K246" s="335">
        <v>1249746.67</v>
      </c>
      <c r="L246" s="335">
        <v>1249746.67</v>
      </c>
      <c r="M246" s="335"/>
      <c r="N246" s="336">
        <f>SUBTOTAL(9,G246:M246)</f>
        <v>49989866.670000002</v>
      </c>
      <c r="O246" s="337">
        <f>IFERROR(N246/$N$18*100,"0.00")</f>
        <v>5.1746622737403793</v>
      </c>
    </row>
    <row r="247" spans="1:15" ht="12.75" x14ac:dyDescent="0.2">
      <c r="A247" s="328">
        <v>2</v>
      </c>
      <c r="B247" s="329">
        <v>3</v>
      </c>
      <c r="C247" s="329">
        <v>9</v>
      </c>
      <c r="D247" s="329">
        <v>5</v>
      </c>
      <c r="E247" s="329"/>
      <c r="F247" s="340" t="s">
        <v>173</v>
      </c>
      <c r="G247" s="342">
        <f t="shared" ref="G247:O247" si="108">+G248</f>
        <v>0</v>
      </c>
      <c r="H247" s="342">
        <f t="shared" si="108"/>
        <v>0</v>
      </c>
      <c r="I247" s="342">
        <f t="shared" si="108"/>
        <v>993696.03</v>
      </c>
      <c r="J247" s="342">
        <f t="shared" si="108"/>
        <v>0</v>
      </c>
      <c r="K247" s="342">
        <f t="shared" si="108"/>
        <v>0</v>
      </c>
      <c r="L247" s="342">
        <f t="shared" si="108"/>
        <v>0</v>
      </c>
      <c r="M247" s="342">
        <f t="shared" si="108"/>
        <v>993686.04</v>
      </c>
      <c r="N247" s="342">
        <f t="shared" si="108"/>
        <v>1987382.07</v>
      </c>
      <c r="O247" s="331">
        <f t="shared" si="108"/>
        <v>0.20572231346455522</v>
      </c>
    </row>
    <row r="248" spans="1:15" ht="12.75" x14ac:dyDescent="0.2">
      <c r="A248" s="341">
        <v>2</v>
      </c>
      <c r="B248" s="333">
        <v>3</v>
      </c>
      <c r="C248" s="333">
        <v>9</v>
      </c>
      <c r="D248" s="333">
        <v>5</v>
      </c>
      <c r="E248" s="333" t="s">
        <v>202</v>
      </c>
      <c r="F248" s="334" t="s">
        <v>173</v>
      </c>
      <c r="G248" s="335"/>
      <c r="H248" s="335"/>
      <c r="I248" s="335">
        <v>993696.03</v>
      </c>
      <c r="J248" s="335"/>
      <c r="K248" s="335"/>
      <c r="L248" s="335"/>
      <c r="M248" s="335">
        <v>993686.04</v>
      </c>
      <c r="N248" s="336">
        <f>SUBTOTAL(9,G248:M248)</f>
        <v>1987382.07</v>
      </c>
      <c r="O248" s="337">
        <f>IFERROR(N248/$N$18*100,"0.00")</f>
        <v>0.20572231346455522</v>
      </c>
    </row>
    <row r="249" spans="1:15" ht="12.75" x14ac:dyDescent="0.2">
      <c r="A249" s="328">
        <v>2</v>
      </c>
      <c r="B249" s="329">
        <v>3</v>
      </c>
      <c r="C249" s="329">
        <v>9</v>
      </c>
      <c r="D249" s="329">
        <v>6</v>
      </c>
      <c r="E249" s="329"/>
      <c r="F249" s="340" t="s">
        <v>174</v>
      </c>
      <c r="G249" s="342">
        <f t="shared" ref="G249:O249" si="109">+G250</f>
        <v>0</v>
      </c>
      <c r="H249" s="342">
        <f t="shared" si="109"/>
        <v>0</v>
      </c>
      <c r="I249" s="342">
        <f t="shared" si="109"/>
        <v>0</v>
      </c>
      <c r="J249" s="342">
        <f t="shared" si="109"/>
        <v>0</v>
      </c>
      <c r="K249" s="342">
        <f t="shared" si="109"/>
        <v>0</v>
      </c>
      <c r="L249" s="342">
        <f t="shared" si="109"/>
        <v>0</v>
      </c>
      <c r="M249" s="342">
        <f t="shared" si="109"/>
        <v>1000000</v>
      </c>
      <c r="N249" s="342">
        <f t="shared" si="109"/>
        <v>1000000</v>
      </c>
      <c r="O249" s="331">
        <f t="shared" si="109"/>
        <v>0.10351422435070837</v>
      </c>
    </row>
    <row r="250" spans="1:15" ht="12.75" x14ac:dyDescent="0.2">
      <c r="A250" s="341">
        <v>2</v>
      </c>
      <c r="B250" s="333">
        <v>3</v>
      </c>
      <c r="C250" s="333">
        <v>9</v>
      </c>
      <c r="D250" s="333">
        <v>6</v>
      </c>
      <c r="E250" s="333" t="s">
        <v>202</v>
      </c>
      <c r="F250" s="334" t="s">
        <v>174</v>
      </c>
      <c r="G250" s="335"/>
      <c r="H250" s="335"/>
      <c r="I250" s="335"/>
      <c r="J250" s="335"/>
      <c r="K250" s="335"/>
      <c r="L250" s="335"/>
      <c r="M250" s="335">
        <v>1000000</v>
      </c>
      <c r="N250" s="336">
        <f>SUBTOTAL(9,G250:M250)</f>
        <v>1000000</v>
      </c>
      <c r="O250" s="337">
        <f>IFERROR(N250/$N$18*100,"0.00")</f>
        <v>0.10351422435070837</v>
      </c>
    </row>
    <row r="251" spans="1:15" ht="12.75" x14ac:dyDescent="0.2">
      <c r="A251" s="328">
        <v>2</v>
      </c>
      <c r="B251" s="329">
        <v>3</v>
      </c>
      <c r="C251" s="329">
        <v>9</v>
      </c>
      <c r="D251" s="329">
        <v>8</v>
      </c>
      <c r="E251" s="329"/>
      <c r="F251" s="340" t="s">
        <v>1062</v>
      </c>
      <c r="G251" s="342">
        <f t="shared" ref="G251:O251" si="110">+G252</f>
        <v>0</v>
      </c>
      <c r="H251" s="342">
        <f t="shared" si="110"/>
        <v>0</v>
      </c>
      <c r="I251" s="342">
        <f t="shared" si="110"/>
        <v>0</v>
      </c>
      <c r="J251" s="342">
        <f t="shared" si="110"/>
        <v>0</v>
      </c>
      <c r="K251" s="342">
        <f t="shared" si="110"/>
        <v>0</v>
      </c>
      <c r="L251" s="342">
        <f t="shared" si="110"/>
        <v>0</v>
      </c>
      <c r="M251" s="342">
        <f t="shared" si="110"/>
        <v>0</v>
      </c>
      <c r="N251" s="342">
        <f t="shared" si="110"/>
        <v>0</v>
      </c>
      <c r="O251" s="331">
        <f t="shared" si="110"/>
        <v>0</v>
      </c>
    </row>
    <row r="252" spans="1:15" ht="12.75" x14ac:dyDescent="0.2">
      <c r="A252" s="341">
        <v>2</v>
      </c>
      <c r="B252" s="333">
        <v>3</v>
      </c>
      <c r="C252" s="333">
        <v>9</v>
      </c>
      <c r="D252" s="333">
        <v>8</v>
      </c>
      <c r="E252" s="333" t="s">
        <v>202</v>
      </c>
      <c r="F252" s="334" t="s">
        <v>1062</v>
      </c>
      <c r="G252" s="335"/>
      <c r="H252" s="335"/>
      <c r="I252" s="335"/>
      <c r="J252" s="335"/>
      <c r="K252" s="335"/>
      <c r="L252" s="335"/>
      <c r="M252" s="335"/>
      <c r="N252" s="336">
        <f>SUBTOTAL(9,G252:M252)</f>
        <v>0</v>
      </c>
      <c r="O252" s="337">
        <f>IFERROR(N252/$N$18*100,"0.00")</f>
        <v>0</v>
      </c>
    </row>
    <row r="253" spans="1:15" ht="12.75" x14ac:dyDescent="0.2">
      <c r="A253" s="328">
        <v>2</v>
      </c>
      <c r="B253" s="329">
        <v>3</v>
      </c>
      <c r="C253" s="329">
        <v>9</v>
      </c>
      <c r="D253" s="329">
        <v>9</v>
      </c>
      <c r="E253" s="329"/>
      <c r="F253" s="340" t="s">
        <v>1063</v>
      </c>
      <c r="G253" s="342">
        <f t="shared" ref="G253:O253" si="111">+G254</f>
        <v>0</v>
      </c>
      <c r="H253" s="342">
        <f t="shared" si="111"/>
        <v>0</v>
      </c>
      <c r="I253" s="342">
        <f t="shared" si="111"/>
        <v>0</v>
      </c>
      <c r="J253" s="342">
        <f t="shared" si="111"/>
        <v>0</v>
      </c>
      <c r="K253" s="342">
        <f t="shared" si="111"/>
        <v>0</v>
      </c>
      <c r="L253" s="342">
        <f t="shared" si="111"/>
        <v>0</v>
      </c>
      <c r="M253" s="342">
        <f t="shared" si="111"/>
        <v>0</v>
      </c>
      <c r="N253" s="342">
        <f t="shared" si="111"/>
        <v>0</v>
      </c>
      <c r="O253" s="331">
        <f t="shared" si="111"/>
        <v>0</v>
      </c>
    </row>
    <row r="254" spans="1:15" ht="12.75" x14ac:dyDescent="0.2">
      <c r="A254" s="341">
        <v>2</v>
      </c>
      <c r="B254" s="333">
        <v>3</v>
      </c>
      <c r="C254" s="333">
        <v>9</v>
      </c>
      <c r="D254" s="333">
        <v>9</v>
      </c>
      <c r="E254" s="333" t="s">
        <v>202</v>
      </c>
      <c r="F254" s="334" t="s">
        <v>1063</v>
      </c>
      <c r="G254" s="335"/>
      <c r="H254" s="335"/>
      <c r="I254" s="335"/>
      <c r="J254" s="335"/>
      <c r="K254" s="335"/>
      <c r="L254" s="335"/>
      <c r="M254" s="335"/>
      <c r="N254" s="336">
        <f>SUBTOTAL(9,G254:M254)</f>
        <v>0</v>
      </c>
      <c r="O254" s="337">
        <f>IFERROR(N254/$N$18*100,"0.00")</f>
        <v>0</v>
      </c>
    </row>
    <row r="255" spans="1:15" ht="12.75" x14ac:dyDescent="0.2">
      <c r="A255" s="321">
        <v>2</v>
      </c>
      <c r="B255" s="322">
        <v>4</v>
      </c>
      <c r="C255" s="323"/>
      <c r="D255" s="323"/>
      <c r="E255" s="323"/>
      <c r="F255" s="261" t="s">
        <v>255</v>
      </c>
      <c r="G255" s="324">
        <f t="shared" ref="G255:O255" si="112">+G256+G264+G267</f>
        <v>0</v>
      </c>
      <c r="H255" s="324">
        <f t="shared" si="112"/>
        <v>0</v>
      </c>
      <c r="I255" s="324">
        <f t="shared" si="112"/>
        <v>0</v>
      </c>
      <c r="J255" s="324">
        <f t="shared" si="112"/>
        <v>0</v>
      </c>
      <c r="K255" s="324">
        <f t="shared" si="112"/>
        <v>0</v>
      </c>
      <c r="L255" s="324">
        <f t="shared" si="112"/>
        <v>0</v>
      </c>
      <c r="M255" s="324">
        <f t="shared" si="112"/>
        <v>0</v>
      </c>
      <c r="N255" s="324">
        <f t="shared" si="112"/>
        <v>0</v>
      </c>
      <c r="O255" s="324">
        <f t="shared" si="112"/>
        <v>0</v>
      </c>
    </row>
    <row r="256" spans="1:15" ht="12.75" x14ac:dyDescent="0.2">
      <c r="A256" s="325">
        <v>2</v>
      </c>
      <c r="B256" s="326">
        <v>4</v>
      </c>
      <c r="C256" s="326">
        <v>1</v>
      </c>
      <c r="D256" s="326"/>
      <c r="E256" s="326"/>
      <c r="F256" s="262" t="s">
        <v>256</v>
      </c>
      <c r="G256" s="327">
        <f t="shared" ref="G256:O256" si="113">+G257+G260+G262</f>
        <v>0</v>
      </c>
      <c r="H256" s="327">
        <f t="shared" si="113"/>
        <v>0</v>
      </c>
      <c r="I256" s="327">
        <f t="shared" si="113"/>
        <v>0</v>
      </c>
      <c r="J256" s="327">
        <f t="shared" si="113"/>
        <v>0</v>
      </c>
      <c r="K256" s="327">
        <f t="shared" si="113"/>
        <v>0</v>
      </c>
      <c r="L256" s="327">
        <f t="shared" si="113"/>
        <v>0</v>
      </c>
      <c r="M256" s="327">
        <f t="shared" si="113"/>
        <v>0</v>
      </c>
      <c r="N256" s="327">
        <f t="shared" si="113"/>
        <v>0</v>
      </c>
      <c r="O256" s="327">
        <f t="shared" si="113"/>
        <v>0</v>
      </c>
    </row>
    <row r="257" spans="1:15" ht="12.75" x14ac:dyDescent="0.2">
      <c r="A257" s="328">
        <v>2</v>
      </c>
      <c r="B257" s="329">
        <v>4</v>
      </c>
      <c r="C257" s="329">
        <v>1</v>
      </c>
      <c r="D257" s="329">
        <v>2</v>
      </c>
      <c r="E257" s="329"/>
      <c r="F257" s="340" t="s">
        <v>257</v>
      </c>
      <c r="G257" s="342">
        <f t="shared" ref="G257:O257" si="114">+G258+G259</f>
        <v>0</v>
      </c>
      <c r="H257" s="342">
        <f t="shared" si="114"/>
        <v>0</v>
      </c>
      <c r="I257" s="342">
        <f t="shared" si="114"/>
        <v>0</v>
      </c>
      <c r="J257" s="342">
        <f t="shared" si="114"/>
        <v>0</v>
      </c>
      <c r="K257" s="342">
        <f t="shared" si="114"/>
        <v>0</v>
      </c>
      <c r="L257" s="342">
        <f t="shared" si="114"/>
        <v>0</v>
      </c>
      <c r="M257" s="342">
        <f t="shared" si="114"/>
        <v>0</v>
      </c>
      <c r="N257" s="342">
        <f t="shared" si="114"/>
        <v>0</v>
      </c>
      <c r="O257" s="331">
        <f t="shared" si="114"/>
        <v>0</v>
      </c>
    </row>
    <row r="258" spans="1:15" ht="12.75" x14ac:dyDescent="0.2">
      <c r="A258" s="341">
        <v>2</v>
      </c>
      <c r="B258" s="333">
        <v>4</v>
      </c>
      <c r="C258" s="333">
        <v>1</v>
      </c>
      <c r="D258" s="333">
        <v>2</v>
      </c>
      <c r="E258" s="333" t="s">
        <v>202</v>
      </c>
      <c r="F258" s="266" t="s">
        <v>258</v>
      </c>
      <c r="G258" s="335"/>
      <c r="H258" s="335"/>
      <c r="I258" s="335"/>
      <c r="J258" s="335"/>
      <c r="K258" s="335"/>
      <c r="L258" s="335"/>
      <c r="M258" s="335"/>
      <c r="N258" s="336">
        <f>SUBTOTAL(9,G258:M258)</f>
        <v>0</v>
      </c>
      <c r="O258" s="337">
        <f>IFERROR(N258/$N$18*100,"0.00")</f>
        <v>0</v>
      </c>
    </row>
    <row r="259" spans="1:15" ht="12.75" x14ac:dyDescent="0.2">
      <c r="A259" s="341">
        <v>2</v>
      </c>
      <c r="B259" s="333">
        <v>4</v>
      </c>
      <c r="C259" s="333">
        <v>1</v>
      </c>
      <c r="D259" s="333">
        <v>2</v>
      </c>
      <c r="E259" s="333" t="s">
        <v>203</v>
      </c>
      <c r="F259" s="266" t="s">
        <v>259</v>
      </c>
      <c r="G259" s="335"/>
      <c r="H259" s="335"/>
      <c r="I259" s="335"/>
      <c r="J259" s="335"/>
      <c r="K259" s="335"/>
      <c r="L259" s="335"/>
      <c r="M259" s="335"/>
      <c r="N259" s="336">
        <f>SUBTOTAL(9,G259:M259)</f>
        <v>0</v>
      </c>
      <c r="O259" s="337">
        <f>IFERROR(N259/$N$18*100,"0.00")</f>
        <v>0</v>
      </c>
    </row>
    <row r="260" spans="1:15" ht="12.75" x14ac:dyDescent="0.2">
      <c r="A260" s="344">
        <v>2</v>
      </c>
      <c r="B260" s="329">
        <v>4</v>
      </c>
      <c r="C260" s="329">
        <v>1</v>
      </c>
      <c r="D260" s="329">
        <v>5</v>
      </c>
      <c r="E260" s="329"/>
      <c r="F260" s="270" t="s">
        <v>260</v>
      </c>
      <c r="G260" s="330">
        <f t="shared" ref="G260:O260" si="115">+G261</f>
        <v>0</v>
      </c>
      <c r="H260" s="330">
        <f t="shared" si="115"/>
        <v>0</v>
      </c>
      <c r="I260" s="330">
        <f t="shared" si="115"/>
        <v>0</v>
      </c>
      <c r="J260" s="330">
        <f t="shared" si="115"/>
        <v>0</v>
      </c>
      <c r="K260" s="330">
        <f t="shared" si="115"/>
        <v>0</v>
      </c>
      <c r="L260" s="330">
        <f t="shared" si="115"/>
        <v>0</v>
      </c>
      <c r="M260" s="330">
        <f t="shared" si="115"/>
        <v>0</v>
      </c>
      <c r="N260" s="330">
        <f t="shared" si="115"/>
        <v>0</v>
      </c>
      <c r="O260" s="331">
        <f t="shared" si="115"/>
        <v>0</v>
      </c>
    </row>
    <row r="261" spans="1:15" ht="12.75" x14ac:dyDescent="0.2">
      <c r="A261" s="341">
        <v>2</v>
      </c>
      <c r="B261" s="333">
        <v>4</v>
      </c>
      <c r="C261" s="333">
        <v>1</v>
      </c>
      <c r="D261" s="333">
        <v>5</v>
      </c>
      <c r="E261" s="333" t="s">
        <v>202</v>
      </c>
      <c r="F261" s="266" t="s">
        <v>260</v>
      </c>
      <c r="G261" s="349"/>
      <c r="H261" s="349"/>
      <c r="I261" s="349"/>
      <c r="J261" s="349"/>
      <c r="K261" s="349"/>
      <c r="L261" s="349"/>
      <c r="M261" s="349"/>
      <c r="N261" s="338">
        <f>SUBTOTAL(9,G261:M261)</f>
        <v>0</v>
      </c>
      <c r="O261" s="337">
        <f>IFERROR(N261/$N$18*100,"0.00")</f>
        <v>0</v>
      </c>
    </row>
    <row r="262" spans="1:15" ht="12.75" x14ac:dyDescent="0.2">
      <c r="A262" s="328">
        <v>2</v>
      </c>
      <c r="B262" s="329">
        <v>4</v>
      </c>
      <c r="C262" s="329">
        <v>1</v>
      </c>
      <c r="D262" s="329">
        <v>6</v>
      </c>
      <c r="E262" s="333"/>
      <c r="F262" s="270" t="s">
        <v>261</v>
      </c>
      <c r="G262" s="342">
        <f t="shared" ref="G262:O262" si="116">+G263</f>
        <v>0</v>
      </c>
      <c r="H262" s="342">
        <f t="shared" si="116"/>
        <v>0</v>
      </c>
      <c r="I262" s="342">
        <f t="shared" si="116"/>
        <v>0</v>
      </c>
      <c r="J262" s="342">
        <f t="shared" si="116"/>
        <v>0</v>
      </c>
      <c r="K262" s="342">
        <f t="shared" si="116"/>
        <v>0</v>
      </c>
      <c r="L262" s="342">
        <f t="shared" si="116"/>
        <v>0</v>
      </c>
      <c r="M262" s="342">
        <f t="shared" si="116"/>
        <v>0</v>
      </c>
      <c r="N262" s="342">
        <f t="shared" si="116"/>
        <v>0</v>
      </c>
      <c r="O262" s="331">
        <f t="shared" si="116"/>
        <v>0</v>
      </c>
    </row>
    <row r="263" spans="1:15" ht="12.75" x14ac:dyDescent="0.2">
      <c r="A263" s="341">
        <v>2</v>
      </c>
      <c r="B263" s="333">
        <v>4</v>
      </c>
      <c r="C263" s="333">
        <v>1</v>
      </c>
      <c r="D263" s="333">
        <v>6</v>
      </c>
      <c r="E263" s="333" t="s">
        <v>202</v>
      </c>
      <c r="F263" s="266" t="s">
        <v>262</v>
      </c>
      <c r="G263" s="335"/>
      <c r="H263" s="335"/>
      <c r="I263" s="335"/>
      <c r="J263" s="335"/>
      <c r="K263" s="335"/>
      <c r="L263" s="335"/>
      <c r="M263" s="335"/>
      <c r="N263" s="336">
        <f>SUBTOTAL(9,G263:M263)</f>
        <v>0</v>
      </c>
      <c r="O263" s="337">
        <f>IFERROR(N263/$N$18*100,"0.00")</f>
        <v>0</v>
      </c>
    </row>
    <row r="264" spans="1:15" ht="12.75" x14ac:dyDescent="0.2">
      <c r="A264" s="325">
        <v>2</v>
      </c>
      <c r="B264" s="326">
        <v>4</v>
      </c>
      <c r="C264" s="326">
        <v>4</v>
      </c>
      <c r="D264" s="326"/>
      <c r="E264" s="326"/>
      <c r="F264" s="262" t="s">
        <v>1064</v>
      </c>
      <c r="G264" s="327">
        <f t="shared" ref="G264:O265" si="117">+G265</f>
        <v>0</v>
      </c>
      <c r="H264" s="327">
        <f t="shared" si="117"/>
        <v>0</v>
      </c>
      <c r="I264" s="327">
        <f t="shared" si="117"/>
        <v>0</v>
      </c>
      <c r="J264" s="327">
        <f t="shared" si="117"/>
        <v>0</v>
      </c>
      <c r="K264" s="327">
        <f t="shared" si="117"/>
        <v>0</v>
      </c>
      <c r="L264" s="327">
        <f t="shared" si="117"/>
        <v>0</v>
      </c>
      <c r="M264" s="327">
        <f t="shared" si="117"/>
        <v>0</v>
      </c>
      <c r="N264" s="327">
        <f t="shared" si="117"/>
        <v>0</v>
      </c>
      <c r="O264" s="346">
        <f t="shared" si="117"/>
        <v>0</v>
      </c>
    </row>
    <row r="265" spans="1:15" ht="12.75" x14ac:dyDescent="0.2">
      <c r="A265" s="340">
        <v>2</v>
      </c>
      <c r="B265" s="329">
        <v>4</v>
      </c>
      <c r="C265" s="329">
        <v>4</v>
      </c>
      <c r="D265" s="329">
        <v>1</v>
      </c>
      <c r="E265" s="329"/>
      <c r="F265" s="270" t="s">
        <v>1065</v>
      </c>
      <c r="G265" s="342">
        <f t="shared" si="117"/>
        <v>0</v>
      </c>
      <c r="H265" s="342">
        <f t="shared" si="117"/>
        <v>0</v>
      </c>
      <c r="I265" s="342">
        <f t="shared" si="117"/>
        <v>0</v>
      </c>
      <c r="J265" s="342">
        <f t="shared" si="117"/>
        <v>0</v>
      </c>
      <c r="K265" s="342">
        <f t="shared" si="117"/>
        <v>0</v>
      </c>
      <c r="L265" s="342">
        <f t="shared" si="117"/>
        <v>0</v>
      </c>
      <c r="M265" s="342">
        <f t="shared" si="117"/>
        <v>0</v>
      </c>
      <c r="N265" s="342">
        <f t="shared" si="117"/>
        <v>0</v>
      </c>
      <c r="O265" s="331">
        <f t="shared" si="117"/>
        <v>0</v>
      </c>
    </row>
    <row r="266" spans="1:15" ht="22.5" x14ac:dyDescent="0.2">
      <c r="A266" s="334">
        <v>2</v>
      </c>
      <c r="B266" s="333">
        <v>4</v>
      </c>
      <c r="C266" s="333">
        <v>4</v>
      </c>
      <c r="D266" s="333">
        <v>1</v>
      </c>
      <c r="E266" s="333" t="s">
        <v>204</v>
      </c>
      <c r="F266" s="266" t="s">
        <v>1066</v>
      </c>
      <c r="G266" s="335"/>
      <c r="H266" s="335"/>
      <c r="I266" s="335"/>
      <c r="J266" s="335"/>
      <c r="K266" s="335"/>
      <c r="L266" s="335"/>
      <c r="M266" s="335"/>
      <c r="N266" s="336">
        <f>SUBTOTAL(9,G266:M266)</f>
        <v>0</v>
      </c>
      <c r="O266" s="337">
        <f>IFERROR(N266/$N$18*100,"0.00")</f>
        <v>0</v>
      </c>
    </row>
    <row r="267" spans="1:15" ht="12.75" x14ac:dyDescent="0.2">
      <c r="A267" s="325">
        <v>2</v>
      </c>
      <c r="B267" s="326">
        <v>4</v>
      </c>
      <c r="C267" s="326">
        <v>9</v>
      </c>
      <c r="D267" s="326"/>
      <c r="E267" s="326"/>
      <c r="F267" s="262" t="s">
        <v>263</v>
      </c>
      <c r="G267" s="327">
        <f t="shared" ref="G267:O267" si="118">+G268+G270</f>
        <v>0</v>
      </c>
      <c r="H267" s="327">
        <f t="shared" si="118"/>
        <v>0</v>
      </c>
      <c r="I267" s="327">
        <f t="shared" si="118"/>
        <v>0</v>
      </c>
      <c r="J267" s="327">
        <f t="shared" si="118"/>
        <v>0</v>
      </c>
      <c r="K267" s="327">
        <f t="shared" si="118"/>
        <v>0</v>
      </c>
      <c r="L267" s="327">
        <f t="shared" si="118"/>
        <v>0</v>
      </c>
      <c r="M267" s="327">
        <f t="shared" si="118"/>
        <v>0</v>
      </c>
      <c r="N267" s="327">
        <f t="shared" si="118"/>
        <v>0</v>
      </c>
      <c r="O267" s="327">
        <f t="shared" si="118"/>
        <v>0</v>
      </c>
    </row>
    <row r="268" spans="1:15" ht="12.75" x14ac:dyDescent="0.2">
      <c r="A268" s="344">
        <v>2</v>
      </c>
      <c r="B268" s="329">
        <v>4</v>
      </c>
      <c r="C268" s="329">
        <v>9</v>
      </c>
      <c r="D268" s="329">
        <v>1</v>
      </c>
      <c r="E268" s="329"/>
      <c r="F268" s="270" t="s">
        <v>263</v>
      </c>
      <c r="G268" s="342">
        <f t="shared" ref="G268:O268" si="119">+G269</f>
        <v>0</v>
      </c>
      <c r="H268" s="342">
        <f t="shared" si="119"/>
        <v>0</v>
      </c>
      <c r="I268" s="342">
        <f t="shared" si="119"/>
        <v>0</v>
      </c>
      <c r="J268" s="342">
        <f t="shared" si="119"/>
        <v>0</v>
      </c>
      <c r="K268" s="342">
        <f t="shared" si="119"/>
        <v>0</v>
      </c>
      <c r="L268" s="342">
        <f t="shared" si="119"/>
        <v>0</v>
      </c>
      <c r="M268" s="342">
        <f t="shared" si="119"/>
        <v>0</v>
      </c>
      <c r="N268" s="342">
        <f t="shared" si="119"/>
        <v>0</v>
      </c>
      <c r="O268" s="331">
        <f t="shared" si="119"/>
        <v>0</v>
      </c>
    </row>
    <row r="269" spans="1:15" ht="12.75" x14ac:dyDescent="0.2">
      <c r="A269" s="341">
        <v>2</v>
      </c>
      <c r="B269" s="333">
        <v>4</v>
      </c>
      <c r="C269" s="333">
        <v>9</v>
      </c>
      <c r="D269" s="333">
        <v>1</v>
      </c>
      <c r="E269" s="333" t="s">
        <v>202</v>
      </c>
      <c r="F269" s="266" t="s">
        <v>263</v>
      </c>
      <c r="G269" s="335"/>
      <c r="H269" s="335"/>
      <c r="I269" s="335"/>
      <c r="J269" s="335"/>
      <c r="K269" s="335"/>
      <c r="L269" s="335"/>
      <c r="M269" s="335"/>
      <c r="N269" s="336">
        <f>SUBTOTAL(9,G269:M269)</f>
        <v>0</v>
      </c>
      <c r="O269" s="337">
        <f>IFERROR(N269/$N$18*100,"0.00")</f>
        <v>0</v>
      </c>
    </row>
    <row r="270" spans="1:15" ht="12.75" x14ac:dyDescent="0.2">
      <c r="A270" s="344">
        <v>2</v>
      </c>
      <c r="B270" s="329">
        <v>4</v>
      </c>
      <c r="C270" s="329">
        <v>9</v>
      </c>
      <c r="D270" s="329">
        <v>4</v>
      </c>
      <c r="E270" s="329"/>
      <c r="F270" s="270" t="s">
        <v>264</v>
      </c>
      <c r="G270" s="342">
        <f t="shared" ref="G270:N270" si="120">+G271</f>
        <v>0</v>
      </c>
      <c r="H270" s="342">
        <f t="shared" si="120"/>
        <v>0</v>
      </c>
      <c r="I270" s="342">
        <f t="shared" si="120"/>
        <v>0</v>
      </c>
      <c r="J270" s="342">
        <f t="shared" si="120"/>
        <v>0</v>
      </c>
      <c r="K270" s="342">
        <f t="shared" si="120"/>
        <v>0</v>
      </c>
      <c r="L270" s="342">
        <f t="shared" si="120"/>
        <v>0</v>
      </c>
      <c r="M270" s="342">
        <f t="shared" si="120"/>
        <v>0</v>
      </c>
      <c r="N270" s="342">
        <f t="shared" si="120"/>
        <v>0</v>
      </c>
      <c r="O270" s="331">
        <f>+O271</f>
        <v>0</v>
      </c>
    </row>
    <row r="271" spans="1:15" ht="12.75" x14ac:dyDescent="0.2">
      <c r="A271" s="332">
        <v>2</v>
      </c>
      <c r="B271" s="333">
        <v>4</v>
      </c>
      <c r="C271" s="333">
        <v>9</v>
      </c>
      <c r="D271" s="333">
        <v>4</v>
      </c>
      <c r="E271" s="333" t="s">
        <v>202</v>
      </c>
      <c r="F271" s="266" t="s">
        <v>264</v>
      </c>
      <c r="G271" s="335"/>
      <c r="H271" s="335"/>
      <c r="I271" s="335"/>
      <c r="J271" s="335"/>
      <c r="K271" s="335"/>
      <c r="L271" s="335"/>
      <c r="M271" s="335"/>
      <c r="N271" s="336">
        <f>SUBTOTAL(9,G271:M271)</f>
        <v>0</v>
      </c>
      <c r="O271" s="337">
        <f>IFERROR(N271/$N$18*100,"0.00")</f>
        <v>0</v>
      </c>
    </row>
    <row r="272" spans="1:15" ht="12.75" x14ac:dyDescent="0.2">
      <c r="A272" s="321">
        <v>2</v>
      </c>
      <c r="B272" s="322">
        <v>6</v>
      </c>
      <c r="C272" s="323"/>
      <c r="D272" s="323"/>
      <c r="E272" s="323"/>
      <c r="F272" s="261" t="s">
        <v>176</v>
      </c>
      <c r="G272" s="324">
        <f t="shared" ref="G272:O272" si="121">+G273+G284+G291+G296+G303+G312+G315</f>
        <v>2201569.41</v>
      </c>
      <c r="H272" s="324">
        <f t="shared" si="121"/>
        <v>4435985.1500000004</v>
      </c>
      <c r="I272" s="324">
        <f t="shared" si="121"/>
        <v>7788027.6200000001</v>
      </c>
      <c r="J272" s="324">
        <f t="shared" si="121"/>
        <v>5410298.5099999998</v>
      </c>
      <c r="K272" s="324">
        <f t="shared" si="121"/>
        <v>1721825.45</v>
      </c>
      <c r="L272" s="324">
        <f t="shared" si="121"/>
        <v>231506.04</v>
      </c>
      <c r="M272" s="324">
        <f t="shared" si="121"/>
        <v>5316512.05</v>
      </c>
      <c r="N272" s="324">
        <f t="shared" si="121"/>
        <v>27105724.230000004</v>
      </c>
      <c r="O272" s="324">
        <f t="shared" si="121"/>
        <v>8.3034252240855544</v>
      </c>
    </row>
    <row r="273" spans="1:15" ht="12.75" x14ac:dyDescent="0.2">
      <c r="A273" s="325">
        <v>2</v>
      </c>
      <c r="B273" s="326">
        <v>6</v>
      </c>
      <c r="C273" s="326">
        <v>1</v>
      </c>
      <c r="D273" s="326"/>
      <c r="E273" s="326"/>
      <c r="F273" s="262" t="s">
        <v>177</v>
      </c>
      <c r="G273" s="327">
        <f t="shared" ref="G273:O273" si="122">+G274+G276+G278+G280+G282</f>
        <v>711250</v>
      </c>
      <c r="H273" s="327">
        <f t="shared" si="122"/>
        <v>800506.04</v>
      </c>
      <c r="I273" s="327">
        <f t="shared" si="122"/>
        <v>426750</v>
      </c>
      <c r="J273" s="327">
        <f t="shared" si="122"/>
        <v>284500</v>
      </c>
      <c r="K273" s="327">
        <f t="shared" si="122"/>
        <v>231506.04</v>
      </c>
      <c r="L273" s="327">
        <f t="shared" si="122"/>
        <v>231506.04</v>
      </c>
      <c r="M273" s="327">
        <f t="shared" si="122"/>
        <v>1316512.05</v>
      </c>
      <c r="N273" s="327">
        <f t="shared" si="122"/>
        <v>4002530.17</v>
      </c>
      <c r="O273" s="327">
        <f t="shared" si="122"/>
        <v>0.41431880598785886</v>
      </c>
    </row>
    <row r="274" spans="1:15" ht="12.75" x14ac:dyDescent="0.2">
      <c r="A274" s="328">
        <v>2</v>
      </c>
      <c r="B274" s="329">
        <v>6</v>
      </c>
      <c r="C274" s="329">
        <v>1</v>
      </c>
      <c r="D274" s="329">
        <v>1</v>
      </c>
      <c r="E274" s="329"/>
      <c r="F274" s="340" t="s">
        <v>1067</v>
      </c>
      <c r="G274" s="342">
        <f>+G275</f>
        <v>0</v>
      </c>
      <c r="H274" s="342">
        <f t="shared" ref="H274:O274" si="123">+H275</f>
        <v>231506.04</v>
      </c>
      <c r="I274" s="342">
        <f t="shared" si="123"/>
        <v>0</v>
      </c>
      <c r="J274" s="342">
        <f t="shared" si="123"/>
        <v>0</v>
      </c>
      <c r="K274" s="342">
        <f t="shared" si="123"/>
        <v>231506.04</v>
      </c>
      <c r="L274" s="342">
        <f t="shared" si="123"/>
        <v>231506.04</v>
      </c>
      <c r="M274" s="342">
        <f t="shared" si="123"/>
        <v>463012.05</v>
      </c>
      <c r="N274" s="342">
        <f>+N275</f>
        <v>1157530.17</v>
      </c>
      <c r="O274" s="331">
        <f t="shared" si="123"/>
        <v>0.11982083771009358</v>
      </c>
    </row>
    <row r="275" spans="1:15" ht="12.75" x14ac:dyDescent="0.2">
      <c r="A275" s="332">
        <v>2</v>
      </c>
      <c r="B275" s="333">
        <v>6</v>
      </c>
      <c r="C275" s="333">
        <v>1</v>
      </c>
      <c r="D275" s="333">
        <v>1</v>
      </c>
      <c r="E275" s="333" t="s">
        <v>202</v>
      </c>
      <c r="F275" s="334" t="s">
        <v>1067</v>
      </c>
      <c r="G275" s="335"/>
      <c r="H275" s="335">
        <v>231506.04</v>
      </c>
      <c r="I275" s="335"/>
      <c r="J275" s="335"/>
      <c r="K275" s="335">
        <v>231506.04</v>
      </c>
      <c r="L275" s="335">
        <v>231506.04</v>
      </c>
      <c r="M275" s="335">
        <v>463012.05</v>
      </c>
      <c r="N275" s="336">
        <f>SUBTOTAL(9,G275:M275)</f>
        <v>1157530.17</v>
      </c>
      <c r="O275" s="337">
        <f t="shared" ref="O275:O283" si="124">IFERROR(N275/$N$18*100,"0.00")</f>
        <v>0.11982083771009358</v>
      </c>
    </row>
    <row r="276" spans="1:15" ht="12.75" x14ac:dyDescent="0.2">
      <c r="A276" s="328">
        <v>2</v>
      </c>
      <c r="B276" s="329">
        <v>6</v>
      </c>
      <c r="C276" s="329">
        <v>1</v>
      </c>
      <c r="D276" s="329">
        <v>2</v>
      </c>
      <c r="E276" s="329"/>
      <c r="F276" s="340" t="s">
        <v>559</v>
      </c>
      <c r="G276" s="342">
        <f t="shared" ref="G276:O276" si="125">+G277</f>
        <v>711250</v>
      </c>
      <c r="H276" s="342">
        <f t="shared" si="125"/>
        <v>569000</v>
      </c>
      <c r="I276" s="342">
        <f t="shared" si="125"/>
        <v>426750</v>
      </c>
      <c r="J276" s="342">
        <f t="shared" si="125"/>
        <v>284500</v>
      </c>
      <c r="K276" s="342">
        <f t="shared" si="125"/>
        <v>0</v>
      </c>
      <c r="L276" s="342">
        <f t="shared" si="125"/>
        <v>0</v>
      </c>
      <c r="M276" s="342">
        <f t="shared" si="125"/>
        <v>853500</v>
      </c>
      <c r="N276" s="342">
        <f t="shared" si="125"/>
        <v>2845000</v>
      </c>
      <c r="O276" s="331">
        <f t="shared" si="125"/>
        <v>0.29449796827776531</v>
      </c>
    </row>
    <row r="277" spans="1:15" ht="12.75" x14ac:dyDescent="0.2">
      <c r="A277" s="332">
        <v>2</v>
      </c>
      <c r="B277" s="333">
        <v>6</v>
      </c>
      <c r="C277" s="333">
        <v>1</v>
      </c>
      <c r="D277" s="333">
        <v>2</v>
      </c>
      <c r="E277" s="333" t="s">
        <v>202</v>
      </c>
      <c r="F277" s="266" t="s">
        <v>559</v>
      </c>
      <c r="G277" s="335">
        <v>711250</v>
      </c>
      <c r="H277" s="335">
        <v>569000</v>
      </c>
      <c r="I277" s="335">
        <v>426750</v>
      </c>
      <c r="J277" s="335">
        <v>284500</v>
      </c>
      <c r="K277" s="335"/>
      <c r="L277" s="335"/>
      <c r="M277" s="335">
        <v>853500</v>
      </c>
      <c r="N277" s="336">
        <f>SUBTOTAL(9,G277:M277)</f>
        <v>2845000</v>
      </c>
      <c r="O277" s="337">
        <f t="shared" si="124"/>
        <v>0.29449796827776531</v>
      </c>
    </row>
    <row r="278" spans="1:15" ht="12.75" x14ac:dyDescent="0.2">
      <c r="A278" s="328">
        <v>2</v>
      </c>
      <c r="B278" s="329">
        <v>6</v>
      </c>
      <c r="C278" s="329">
        <v>1</v>
      </c>
      <c r="D278" s="329">
        <v>3</v>
      </c>
      <c r="E278" s="329"/>
      <c r="F278" s="270" t="s">
        <v>1068</v>
      </c>
      <c r="G278" s="342">
        <f t="shared" ref="G278:O278" si="126">+G279</f>
        <v>0</v>
      </c>
      <c r="H278" s="342">
        <f t="shared" si="126"/>
        <v>0</v>
      </c>
      <c r="I278" s="342">
        <f t="shared" si="126"/>
        <v>0</v>
      </c>
      <c r="J278" s="342">
        <f t="shared" si="126"/>
        <v>0</v>
      </c>
      <c r="K278" s="342">
        <f t="shared" si="126"/>
        <v>0</v>
      </c>
      <c r="L278" s="342">
        <f t="shared" si="126"/>
        <v>0</v>
      </c>
      <c r="M278" s="342">
        <f t="shared" si="126"/>
        <v>0</v>
      </c>
      <c r="N278" s="342">
        <f t="shared" si="126"/>
        <v>0</v>
      </c>
      <c r="O278" s="331">
        <f t="shared" si="126"/>
        <v>0</v>
      </c>
    </row>
    <row r="279" spans="1:15" ht="12.75" x14ac:dyDescent="0.2">
      <c r="A279" s="332">
        <v>2</v>
      </c>
      <c r="B279" s="333">
        <v>6</v>
      </c>
      <c r="C279" s="333">
        <v>1</v>
      </c>
      <c r="D279" s="333">
        <v>3</v>
      </c>
      <c r="E279" s="333" t="s">
        <v>202</v>
      </c>
      <c r="F279" s="266" t="s">
        <v>1068</v>
      </c>
      <c r="G279" s="335"/>
      <c r="H279" s="335"/>
      <c r="I279" s="335"/>
      <c r="J279" s="335"/>
      <c r="K279" s="335"/>
      <c r="L279" s="335"/>
      <c r="M279" s="335"/>
      <c r="N279" s="336">
        <f>SUBTOTAL(9,G279:M279)</f>
        <v>0</v>
      </c>
      <c r="O279" s="337">
        <f t="shared" si="124"/>
        <v>0</v>
      </c>
    </row>
    <row r="280" spans="1:15" ht="12.75" x14ac:dyDescent="0.2">
      <c r="A280" s="328">
        <v>2</v>
      </c>
      <c r="B280" s="329">
        <v>6</v>
      </c>
      <c r="C280" s="329">
        <v>1</v>
      </c>
      <c r="D280" s="329">
        <v>4</v>
      </c>
      <c r="E280" s="329"/>
      <c r="F280" s="340" t="s">
        <v>265</v>
      </c>
      <c r="G280" s="342">
        <f t="shared" ref="G280:O280" si="127">+G281</f>
        <v>0</v>
      </c>
      <c r="H280" s="342">
        <f t="shared" si="127"/>
        <v>0</v>
      </c>
      <c r="I280" s="342">
        <f t="shared" si="127"/>
        <v>0</v>
      </c>
      <c r="J280" s="342">
        <f t="shared" si="127"/>
        <v>0</v>
      </c>
      <c r="K280" s="342">
        <f t="shared" si="127"/>
        <v>0</v>
      </c>
      <c r="L280" s="342">
        <f t="shared" si="127"/>
        <v>0</v>
      </c>
      <c r="M280" s="342">
        <f t="shared" si="127"/>
        <v>0</v>
      </c>
      <c r="N280" s="342">
        <f t="shared" si="127"/>
        <v>0</v>
      </c>
      <c r="O280" s="331">
        <f t="shared" si="127"/>
        <v>0</v>
      </c>
    </row>
    <row r="281" spans="1:15" ht="12.75" x14ac:dyDescent="0.2">
      <c r="A281" s="332">
        <v>2</v>
      </c>
      <c r="B281" s="333">
        <v>6</v>
      </c>
      <c r="C281" s="333">
        <v>1</v>
      </c>
      <c r="D281" s="333">
        <v>4</v>
      </c>
      <c r="E281" s="333" t="s">
        <v>202</v>
      </c>
      <c r="F281" s="266" t="s">
        <v>265</v>
      </c>
      <c r="G281" s="335"/>
      <c r="H281" s="335"/>
      <c r="I281" s="335"/>
      <c r="J281" s="335"/>
      <c r="K281" s="335"/>
      <c r="L281" s="335"/>
      <c r="M281" s="335"/>
      <c r="N281" s="336">
        <f t="shared" ref="N281:N286" si="128">SUBTOTAL(9,G281:M281)</f>
        <v>0</v>
      </c>
      <c r="O281" s="337">
        <f t="shared" si="124"/>
        <v>0</v>
      </c>
    </row>
    <row r="282" spans="1:15" ht="12.75" x14ac:dyDescent="0.2">
      <c r="A282" s="328">
        <v>2</v>
      </c>
      <c r="B282" s="329">
        <v>6</v>
      </c>
      <c r="C282" s="329">
        <v>1</v>
      </c>
      <c r="D282" s="329">
        <v>9</v>
      </c>
      <c r="E282" s="329"/>
      <c r="F282" s="340" t="s">
        <v>179</v>
      </c>
      <c r="G282" s="342">
        <f t="shared" ref="G282:O282" si="129">+G283</f>
        <v>0</v>
      </c>
      <c r="H282" s="342">
        <f t="shared" si="129"/>
        <v>0</v>
      </c>
      <c r="I282" s="342">
        <f t="shared" si="129"/>
        <v>0</v>
      </c>
      <c r="J282" s="342">
        <f t="shared" si="129"/>
        <v>0</v>
      </c>
      <c r="K282" s="342">
        <f t="shared" si="129"/>
        <v>0</v>
      </c>
      <c r="L282" s="342">
        <f t="shared" si="129"/>
        <v>0</v>
      </c>
      <c r="M282" s="342">
        <f t="shared" si="129"/>
        <v>0</v>
      </c>
      <c r="N282" s="342">
        <f t="shared" si="129"/>
        <v>0</v>
      </c>
      <c r="O282" s="331">
        <f t="shared" si="129"/>
        <v>0</v>
      </c>
    </row>
    <row r="283" spans="1:15" ht="12.75" x14ac:dyDescent="0.2">
      <c r="A283" s="332">
        <v>2</v>
      </c>
      <c r="B283" s="333">
        <v>6</v>
      </c>
      <c r="C283" s="333">
        <v>1</v>
      </c>
      <c r="D283" s="333">
        <v>9</v>
      </c>
      <c r="E283" s="333" t="s">
        <v>202</v>
      </c>
      <c r="F283" s="266" t="s">
        <v>179</v>
      </c>
      <c r="G283" s="335"/>
      <c r="H283" s="335"/>
      <c r="I283" s="335"/>
      <c r="J283" s="335"/>
      <c r="K283" s="335"/>
      <c r="L283" s="335"/>
      <c r="M283" s="335"/>
      <c r="N283" s="336">
        <f t="shared" si="128"/>
        <v>0</v>
      </c>
      <c r="O283" s="337">
        <f t="shared" si="124"/>
        <v>0</v>
      </c>
    </row>
    <row r="284" spans="1:15" ht="12.75" x14ac:dyDescent="0.2">
      <c r="A284" s="325">
        <v>2</v>
      </c>
      <c r="B284" s="326">
        <v>6</v>
      </c>
      <c r="C284" s="326">
        <v>2</v>
      </c>
      <c r="D284" s="326"/>
      <c r="E284" s="326"/>
      <c r="F284" s="262" t="s">
        <v>1069</v>
      </c>
      <c r="G284" s="327">
        <f t="shared" ref="G284:O284" si="130">+G285+G287+G289</f>
        <v>0</v>
      </c>
      <c r="H284" s="327">
        <f t="shared" si="130"/>
        <v>0</v>
      </c>
      <c r="I284" s="327">
        <f t="shared" si="130"/>
        <v>0</v>
      </c>
      <c r="J284" s="327">
        <f t="shared" si="130"/>
        <v>0</v>
      </c>
      <c r="K284" s="327">
        <f t="shared" si="130"/>
        <v>0</v>
      </c>
      <c r="L284" s="327">
        <f t="shared" si="130"/>
        <v>0</v>
      </c>
      <c r="M284" s="327">
        <f t="shared" si="130"/>
        <v>0</v>
      </c>
      <c r="N284" s="327">
        <f t="shared" si="130"/>
        <v>0</v>
      </c>
      <c r="O284" s="327">
        <f t="shared" si="130"/>
        <v>5.4975972049529034</v>
      </c>
    </row>
    <row r="285" spans="1:15" ht="12.75" x14ac:dyDescent="0.2">
      <c r="A285" s="328">
        <v>2</v>
      </c>
      <c r="B285" s="329">
        <v>6</v>
      </c>
      <c r="C285" s="329">
        <v>2</v>
      </c>
      <c r="D285" s="329">
        <v>1</v>
      </c>
      <c r="E285" s="329"/>
      <c r="F285" s="340" t="s">
        <v>266</v>
      </c>
      <c r="G285" s="342">
        <f t="shared" ref="G285:O285" si="131">+G286</f>
        <v>0</v>
      </c>
      <c r="H285" s="342">
        <f t="shared" si="131"/>
        <v>0</v>
      </c>
      <c r="I285" s="342">
        <f t="shared" si="131"/>
        <v>0</v>
      </c>
      <c r="J285" s="342">
        <f t="shared" si="131"/>
        <v>0</v>
      </c>
      <c r="K285" s="342">
        <f t="shared" si="131"/>
        <v>0</v>
      </c>
      <c r="L285" s="342">
        <f t="shared" si="131"/>
        <v>0</v>
      </c>
      <c r="M285" s="342">
        <f t="shared" si="131"/>
        <v>0</v>
      </c>
      <c r="N285" s="342">
        <f t="shared" si="131"/>
        <v>0</v>
      </c>
      <c r="O285" s="331">
        <f t="shared" si="131"/>
        <v>0</v>
      </c>
    </row>
    <row r="286" spans="1:15" ht="12.75" x14ac:dyDescent="0.2">
      <c r="A286" s="341">
        <v>2</v>
      </c>
      <c r="B286" s="333">
        <v>6</v>
      </c>
      <c r="C286" s="333">
        <v>2</v>
      </c>
      <c r="D286" s="333">
        <v>1</v>
      </c>
      <c r="E286" s="333" t="s">
        <v>202</v>
      </c>
      <c r="F286" s="266" t="s">
        <v>266</v>
      </c>
      <c r="G286" s="335"/>
      <c r="H286" s="335"/>
      <c r="I286" s="335"/>
      <c r="J286" s="335"/>
      <c r="K286" s="335"/>
      <c r="L286" s="335"/>
      <c r="M286" s="335"/>
      <c r="N286" s="336">
        <f t="shared" si="128"/>
        <v>0</v>
      </c>
      <c r="O286" s="337">
        <f>IFERROR(N286/$N$18*100,"0.00")</f>
        <v>0</v>
      </c>
    </row>
    <row r="287" spans="1:15" ht="12.75" x14ac:dyDescent="0.2">
      <c r="A287" s="328">
        <v>2</v>
      </c>
      <c r="B287" s="329">
        <v>6</v>
      </c>
      <c r="C287" s="329">
        <v>2</v>
      </c>
      <c r="D287" s="329">
        <v>3</v>
      </c>
      <c r="E287" s="329"/>
      <c r="F287" s="340" t="s">
        <v>180</v>
      </c>
      <c r="G287" s="342">
        <f>+G288</f>
        <v>0</v>
      </c>
      <c r="H287" s="342">
        <f t="shared" ref="H287:N287" si="132">+H288</f>
        <v>0</v>
      </c>
      <c r="I287" s="342">
        <f t="shared" si="132"/>
        <v>0</v>
      </c>
      <c r="J287" s="342">
        <f t="shared" si="132"/>
        <v>0</v>
      </c>
      <c r="K287" s="342">
        <f t="shared" si="132"/>
        <v>0</v>
      </c>
      <c r="L287" s="342">
        <f t="shared" si="132"/>
        <v>0</v>
      </c>
      <c r="M287" s="342">
        <f t="shared" si="132"/>
        <v>0</v>
      </c>
      <c r="N287" s="342">
        <f t="shared" si="132"/>
        <v>0</v>
      </c>
      <c r="O287" s="331">
        <f>+O288+O289+O290+O291+O292+O293+O294</f>
        <v>5.4975972049529034</v>
      </c>
    </row>
    <row r="288" spans="1:15" ht="12.75" x14ac:dyDescent="0.2">
      <c r="A288" s="341">
        <v>2</v>
      </c>
      <c r="B288" s="333">
        <v>6</v>
      </c>
      <c r="C288" s="333">
        <v>2</v>
      </c>
      <c r="D288" s="333">
        <v>3</v>
      </c>
      <c r="E288" s="333" t="s">
        <v>202</v>
      </c>
      <c r="F288" s="266" t="s">
        <v>180</v>
      </c>
      <c r="G288" s="335"/>
      <c r="H288" s="335"/>
      <c r="I288" s="335"/>
      <c r="J288" s="335"/>
      <c r="K288" s="335"/>
      <c r="L288" s="335"/>
      <c r="M288" s="335"/>
      <c r="N288" s="336">
        <f>SUBTOTAL(9,G288:M288)</f>
        <v>0</v>
      </c>
      <c r="O288" s="337">
        <f t="shared" ref="O288:O295" si="133">IFERROR(N288/$N$18*100,"0.00")</f>
        <v>0</v>
      </c>
    </row>
    <row r="289" spans="1:15" ht="12.75" x14ac:dyDescent="0.2">
      <c r="A289" s="328">
        <v>2</v>
      </c>
      <c r="B289" s="329">
        <v>6</v>
      </c>
      <c r="C289" s="329">
        <v>2</v>
      </c>
      <c r="D289" s="329">
        <v>4</v>
      </c>
      <c r="E289" s="329"/>
      <c r="F289" s="340" t="s">
        <v>1070</v>
      </c>
      <c r="G289" s="342">
        <f t="shared" ref="G289:O289" si="134">+G290</f>
        <v>0</v>
      </c>
      <c r="H289" s="342">
        <f t="shared" si="134"/>
        <v>0</v>
      </c>
      <c r="I289" s="342">
        <f t="shared" si="134"/>
        <v>0</v>
      </c>
      <c r="J289" s="342">
        <f t="shared" si="134"/>
        <v>0</v>
      </c>
      <c r="K289" s="342">
        <f t="shared" si="134"/>
        <v>0</v>
      </c>
      <c r="L289" s="342">
        <f t="shared" si="134"/>
        <v>0</v>
      </c>
      <c r="M289" s="342">
        <f t="shared" si="134"/>
        <v>0</v>
      </c>
      <c r="N289" s="342">
        <f t="shared" si="134"/>
        <v>0</v>
      </c>
      <c r="O289" s="331">
        <f t="shared" si="134"/>
        <v>0</v>
      </c>
    </row>
    <row r="290" spans="1:15" ht="12.75" x14ac:dyDescent="0.2">
      <c r="A290" s="341">
        <v>2</v>
      </c>
      <c r="B290" s="333">
        <v>6</v>
      </c>
      <c r="C290" s="333">
        <v>2</v>
      </c>
      <c r="D290" s="333">
        <v>4</v>
      </c>
      <c r="E290" s="333" t="s">
        <v>202</v>
      </c>
      <c r="F290" s="334" t="s">
        <v>1070</v>
      </c>
      <c r="G290" s="335"/>
      <c r="H290" s="335"/>
      <c r="I290" s="335"/>
      <c r="J290" s="335"/>
      <c r="K290" s="335"/>
      <c r="L290" s="335"/>
      <c r="M290" s="335"/>
      <c r="N290" s="336">
        <f>SUBTOTAL(9,G290:M290)</f>
        <v>0</v>
      </c>
      <c r="O290" s="337">
        <f t="shared" si="133"/>
        <v>0</v>
      </c>
    </row>
    <row r="291" spans="1:15" ht="12.75" x14ac:dyDescent="0.2">
      <c r="A291" s="325">
        <v>2</v>
      </c>
      <c r="B291" s="326">
        <v>6</v>
      </c>
      <c r="C291" s="326">
        <v>3</v>
      </c>
      <c r="D291" s="326"/>
      <c r="E291" s="326"/>
      <c r="F291" s="262" t="s">
        <v>181</v>
      </c>
      <c r="G291" s="327">
        <f t="shared" ref="G291:O291" si="135">+G292+G294</f>
        <v>1490319.41</v>
      </c>
      <c r="H291" s="327">
        <f t="shared" si="135"/>
        <v>3635479.11</v>
      </c>
      <c r="I291" s="327">
        <f t="shared" si="135"/>
        <v>7361277.6200000001</v>
      </c>
      <c r="J291" s="327">
        <f t="shared" si="135"/>
        <v>5125798.51</v>
      </c>
      <c r="K291" s="327">
        <f t="shared" si="135"/>
        <v>1490319.41</v>
      </c>
      <c r="L291" s="327">
        <f t="shared" si="135"/>
        <v>0</v>
      </c>
      <c r="M291" s="327">
        <f t="shared" si="135"/>
        <v>0</v>
      </c>
      <c r="N291" s="327">
        <f t="shared" si="135"/>
        <v>19103194.060000002</v>
      </c>
      <c r="O291" s="327">
        <f t="shared" si="135"/>
        <v>1.9774523157419595</v>
      </c>
    </row>
    <row r="292" spans="1:15" ht="12.75" x14ac:dyDescent="0.2">
      <c r="A292" s="344">
        <v>2</v>
      </c>
      <c r="B292" s="329">
        <v>6</v>
      </c>
      <c r="C292" s="329">
        <v>3</v>
      </c>
      <c r="D292" s="329">
        <v>1</v>
      </c>
      <c r="E292" s="329"/>
      <c r="F292" s="270" t="s">
        <v>182</v>
      </c>
      <c r="G292" s="342">
        <f t="shared" ref="G292:O292" si="136">+G293</f>
        <v>1490319.41</v>
      </c>
      <c r="H292" s="342">
        <f t="shared" si="136"/>
        <v>2235479.11</v>
      </c>
      <c r="I292" s="342">
        <f t="shared" si="136"/>
        <v>5961277.6200000001</v>
      </c>
      <c r="J292" s="342">
        <f t="shared" si="136"/>
        <v>3725798.51</v>
      </c>
      <c r="K292" s="342">
        <f t="shared" si="136"/>
        <v>1490319.41</v>
      </c>
      <c r="L292" s="342">
        <f t="shared" si="136"/>
        <v>0</v>
      </c>
      <c r="M292" s="342">
        <f t="shared" si="136"/>
        <v>0</v>
      </c>
      <c r="N292" s="342">
        <f t="shared" si="136"/>
        <v>14903194.060000001</v>
      </c>
      <c r="O292" s="331">
        <f t="shared" si="136"/>
        <v>1.5426925734689843</v>
      </c>
    </row>
    <row r="293" spans="1:15" ht="12.75" x14ac:dyDescent="0.2">
      <c r="A293" s="332">
        <v>2</v>
      </c>
      <c r="B293" s="333">
        <v>6</v>
      </c>
      <c r="C293" s="333">
        <v>3</v>
      </c>
      <c r="D293" s="333">
        <v>1</v>
      </c>
      <c r="E293" s="333" t="s">
        <v>202</v>
      </c>
      <c r="F293" s="334" t="s">
        <v>182</v>
      </c>
      <c r="G293" s="335">
        <v>1490319.41</v>
      </c>
      <c r="H293" s="335">
        <v>2235479.11</v>
      </c>
      <c r="I293" s="335">
        <v>5961277.6200000001</v>
      </c>
      <c r="J293" s="335">
        <v>3725798.51</v>
      </c>
      <c r="K293" s="335">
        <v>1490319.41</v>
      </c>
      <c r="L293" s="335"/>
      <c r="M293" s="335"/>
      <c r="N293" s="336">
        <f>SUBTOTAL(9,G293:M293)</f>
        <v>14903194.060000001</v>
      </c>
      <c r="O293" s="337">
        <f t="shared" si="133"/>
        <v>1.5426925734689843</v>
      </c>
    </row>
    <row r="294" spans="1:15" ht="12.75" x14ac:dyDescent="0.2">
      <c r="A294" s="328">
        <v>2</v>
      </c>
      <c r="B294" s="329">
        <v>6</v>
      </c>
      <c r="C294" s="329">
        <v>3</v>
      </c>
      <c r="D294" s="329">
        <v>2</v>
      </c>
      <c r="E294" s="329"/>
      <c r="F294" s="340" t="s">
        <v>183</v>
      </c>
      <c r="G294" s="342">
        <f t="shared" ref="G294:O294" si="137">+G295</f>
        <v>0</v>
      </c>
      <c r="H294" s="342">
        <f t="shared" si="137"/>
        <v>1400000</v>
      </c>
      <c r="I294" s="342">
        <f t="shared" si="137"/>
        <v>1400000</v>
      </c>
      <c r="J294" s="342">
        <f t="shared" si="137"/>
        <v>1400000</v>
      </c>
      <c r="K294" s="342">
        <f t="shared" si="137"/>
        <v>0</v>
      </c>
      <c r="L294" s="342">
        <f t="shared" si="137"/>
        <v>0</v>
      </c>
      <c r="M294" s="342">
        <f t="shared" si="137"/>
        <v>0</v>
      </c>
      <c r="N294" s="342">
        <f t="shared" si="137"/>
        <v>4200000</v>
      </c>
      <c r="O294" s="331">
        <f t="shared" si="137"/>
        <v>0.43475974227297515</v>
      </c>
    </row>
    <row r="295" spans="1:15" ht="12.75" x14ac:dyDescent="0.2">
      <c r="A295" s="341">
        <v>2</v>
      </c>
      <c r="B295" s="333">
        <v>6</v>
      </c>
      <c r="C295" s="333">
        <v>3</v>
      </c>
      <c r="D295" s="333">
        <v>2</v>
      </c>
      <c r="E295" s="333" t="s">
        <v>202</v>
      </c>
      <c r="F295" s="266" t="s">
        <v>183</v>
      </c>
      <c r="G295" s="335"/>
      <c r="H295" s="335">
        <v>1400000</v>
      </c>
      <c r="I295" s="335">
        <v>1400000</v>
      </c>
      <c r="J295" s="335">
        <v>1400000</v>
      </c>
      <c r="K295" s="335"/>
      <c r="L295" s="335"/>
      <c r="M295" s="335"/>
      <c r="N295" s="336">
        <f>SUBTOTAL(9,G295:M295)</f>
        <v>4200000</v>
      </c>
      <c r="O295" s="337">
        <f t="shared" si="133"/>
        <v>0.43475974227297515</v>
      </c>
    </row>
    <row r="296" spans="1:15" ht="12.75" x14ac:dyDescent="0.2">
      <c r="A296" s="325">
        <v>2</v>
      </c>
      <c r="B296" s="326">
        <v>6</v>
      </c>
      <c r="C296" s="326">
        <v>4</v>
      </c>
      <c r="D296" s="326"/>
      <c r="E296" s="326"/>
      <c r="F296" s="262" t="s">
        <v>184</v>
      </c>
      <c r="G296" s="327">
        <f t="shared" ref="G296:O296" si="138">+G297+G299+G301</f>
        <v>0</v>
      </c>
      <c r="H296" s="327">
        <f t="shared" si="138"/>
        <v>0</v>
      </c>
      <c r="I296" s="327">
        <f t="shared" si="138"/>
        <v>0</v>
      </c>
      <c r="J296" s="327">
        <f t="shared" si="138"/>
        <v>0</v>
      </c>
      <c r="K296" s="327">
        <f t="shared" si="138"/>
        <v>0</v>
      </c>
      <c r="L296" s="327">
        <f t="shared" si="138"/>
        <v>0</v>
      </c>
      <c r="M296" s="327">
        <f t="shared" si="138"/>
        <v>0</v>
      </c>
      <c r="N296" s="327">
        <f t="shared" si="138"/>
        <v>0</v>
      </c>
      <c r="O296" s="327">
        <f t="shared" si="138"/>
        <v>0</v>
      </c>
    </row>
    <row r="297" spans="1:15" ht="12.75" x14ac:dyDescent="0.2">
      <c r="A297" s="328">
        <v>2</v>
      </c>
      <c r="B297" s="329">
        <v>6</v>
      </c>
      <c r="C297" s="329">
        <v>4</v>
      </c>
      <c r="D297" s="329">
        <v>1</v>
      </c>
      <c r="E297" s="329"/>
      <c r="F297" s="340" t="s">
        <v>185</v>
      </c>
      <c r="G297" s="342">
        <f t="shared" ref="G297:O297" si="139">+G298</f>
        <v>0</v>
      </c>
      <c r="H297" s="342">
        <f t="shared" si="139"/>
        <v>0</v>
      </c>
      <c r="I297" s="342">
        <f t="shared" si="139"/>
        <v>0</v>
      </c>
      <c r="J297" s="342">
        <f t="shared" si="139"/>
        <v>0</v>
      </c>
      <c r="K297" s="342">
        <f t="shared" si="139"/>
        <v>0</v>
      </c>
      <c r="L297" s="342">
        <f t="shared" si="139"/>
        <v>0</v>
      </c>
      <c r="M297" s="342">
        <f t="shared" si="139"/>
        <v>0</v>
      </c>
      <c r="N297" s="342">
        <f t="shared" si="139"/>
        <v>0</v>
      </c>
      <c r="O297" s="331">
        <f t="shared" si="139"/>
        <v>0</v>
      </c>
    </row>
    <row r="298" spans="1:15" ht="12.75" x14ac:dyDescent="0.2">
      <c r="A298" s="341">
        <v>2</v>
      </c>
      <c r="B298" s="333">
        <v>6</v>
      </c>
      <c r="C298" s="333">
        <v>4</v>
      </c>
      <c r="D298" s="333">
        <v>1</v>
      </c>
      <c r="E298" s="333" t="s">
        <v>202</v>
      </c>
      <c r="F298" s="266" t="s">
        <v>185</v>
      </c>
      <c r="G298" s="335"/>
      <c r="H298" s="335"/>
      <c r="I298" s="335"/>
      <c r="J298" s="335"/>
      <c r="K298" s="335"/>
      <c r="L298" s="335"/>
      <c r="M298" s="335"/>
      <c r="N298" s="336">
        <f>SUBTOTAL(9,G298:M298)</f>
        <v>0</v>
      </c>
      <c r="O298" s="337">
        <f t="shared" ref="O298:O328" si="140">IFERROR(N298/$N$18*100,"0.00")</f>
        <v>0</v>
      </c>
    </row>
    <row r="299" spans="1:15" ht="12.75" x14ac:dyDescent="0.2">
      <c r="A299" s="328">
        <v>2</v>
      </c>
      <c r="B299" s="329">
        <v>6</v>
      </c>
      <c r="C299" s="329">
        <v>4</v>
      </c>
      <c r="D299" s="329">
        <v>2</v>
      </c>
      <c r="E299" s="329"/>
      <c r="F299" s="340" t="s">
        <v>186</v>
      </c>
      <c r="G299" s="342">
        <f t="shared" ref="G299:O299" si="141">+G300</f>
        <v>0</v>
      </c>
      <c r="H299" s="342">
        <f t="shared" si="141"/>
        <v>0</v>
      </c>
      <c r="I299" s="342">
        <f t="shared" si="141"/>
        <v>0</v>
      </c>
      <c r="J299" s="342">
        <f t="shared" si="141"/>
        <v>0</v>
      </c>
      <c r="K299" s="342">
        <f t="shared" si="141"/>
        <v>0</v>
      </c>
      <c r="L299" s="342">
        <f t="shared" si="141"/>
        <v>0</v>
      </c>
      <c r="M299" s="342">
        <f t="shared" si="141"/>
        <v>0</v>
      </c>
      <c r="N299" s="342">
        <f t="shared" si="141"/>
        <v>0</v>
      </c>
      <c r="O299" s="331">
        <f t="shared" si="141"/>
        <v>0</v>
      </c>
    </row>
    <row r="300" spans="1:15" ht="12.75" x14ac:dyDescent="0.2">
      <c r="A300" s="341">
        <v>2</v>
      </c>
      <c r="B300" s="333">
        <v>6</v>
      </c>
      <c r="C300" s="333">
        <v>4</v>
      </c>
      <c r="D300" s="333">
        <v>2</v>
      </c>
      <c r="E300" s="333" t="s">
        <v>202</v>
      </c>
      <c r="F300" s="266" t="s">
        <v>186</v>
      </c>
      <c r="G300" s="335"/>
      <c r="H300" s="335"/>
      <c r="I300" s="335"/>
      <c r="J300" s="335"/>
      <c r="K300" s="335"/>
      <c r="L300" s="335"/>
      <c r="M300" s="335"/>
      <c r="N300" s="336">
        <f>SUBTOTAL(9,G300:M300)</f>
        <v>0</v>
      </c>
      <c r="O300" s="337">
        <f t="shared" si="140"/>
        <v>0</v>
      </c>
    </row>
    <row r="301" spans="1:15" ht="12.75" x14ac:dyDescent="0.2">
      <c r="A301" s="328">
        <v>2</v>
      </c>
      <c r="B301" s="329">
        <v>6</v>
      </c>
      <c r="C301" s="329">
        <v>4</v>
      </c>
      <c r="D301" s="329">
        <v>8</v>
      </c>
      <c r="E301" s="329"/>
      <c r="F301" s="340" t="s">
        <v>187</v>
      </c>
      <c r="G301" s="342">
        <f t="shared" ref="G301:M301" si="142">+G302</f>
        <v>0</v>
      </c>
      <c r="H301" s="342">
        <f t="shared" si="142"/>
        <v>0</v>
      </c>
      <c r="I301" s="342">
        <f t="shared" si="142"/>
        <v>0</v>
      </c>
      <c r="J301" s="342">
        <f t="shared" si="142"/>
        <v>0</v>
      </c>
      <c r="K301" s="342">
        <f t="shared" si="142"/>
        <v>0</v>
      </c>
      <c r="L301" s="342">
        <f t="shared" si="142"/>
        <v>0</v>
      </c>
      <c r="M301" s="342">
        <f t="shared" si="142"/>
        <v>0</v>
      </c>
      <c r="N301" s="342">
        <f>+N302</f>
        <v>0</v>
      </c>
      <c r="O301" s="331">
        <f>+O302</f>
        <v>0</v>
      </c>
    </row>
    <row r="302" spans="1:15" ht="12.75" x14ac:dyDescent="0.2">
      <c r="A302" s="341">
        <v>2</v>
      </c>
      <c r="B302" s="333">
        <v>6</v>
      </c>
      <c r="C302" s="333">
        <v>4</v>
      </c>
      <c r="D302" s="333">
        <v>8</v>
      </c>
      <c r="E302" s="333" t="s">
        <v>202</v>
      </c>
      <c r="F302" s="266" t="s">
        <v>187</v>
      </c>
      <c r="G302" s="335"/>
      <c r="H302" s="335"/>
      <c r="I302" s="335"/>
      <c r="J302" s="335"/>
      <c r="K302" s="335"/>
      <c r="L302" s="335"/>
      <c r="M302" s="335"/>
      <c r="N302" s="336">
        <f>SUBTOTAL(9,G302:M302)</f>
        <v>0</v>
      </c>
      <c r="O302" s="337">
        <f t="shared" si="140"/>
        <v>0</v>
      </c>
    </row>
    <row r="303" spans="1:15" ht="12.75" x14ac:dyDescent="0.2">
      <c r="A303" s="325">
        <v>2</v>
      </c>
      <c r="B303" s="326">
        <v>6</v>
      </c>
      <c r="C303" s="326">
        <v>5</v>
      </c>
      <c r="D303" s="326"/>
      <c r="E303" s="326"/>
      <c r="F303" s="262" t="s">
        <v>188</v>
      </c>
      <c r="G303" s="327">
        <f t="shared" ref="G303:O303" si="143">+G304+G306+G308+G310</f>
        <v>0</v>
      </c>
      <c r="H303" s="327">
        <f t="shared" si="143"/>
        <v>0</v>
      </c>
      <c r="I303" s="327">
        <f t="shared" si="143"/>
        <v>0</v>
      </c>
      <c r="J303" s="327">
        <f t="shared" si="143"/>
        <v>0</v>
      </c>
      <c r="K303" s="327">
        <f t="shared" si="143"/>
        <v>0</v>
      </c>
      <c r="L303" s="327">
        <f t="shared" si="143"/>
        <v>0</v>
      </c>
      <c r="M303" s="327">
        <f t="shared" si="143"/>
        <v>3700000</v>
      </c>
      <c r="N303" s="327">
        <f t="shared" si="143"/>
        <v>3700000</v>
      </c>
      <c r="O303" s="327">
        <f t="shared" si="143"/>
        <v>0.38300263009762092</v>
      </c>
    </row>
    <row r="304" spans="1:15" ht="12.75" x14ac:dyDescent="0.2">
      <c r="A304" s="328">
        <v>2</v>
      </c>
      <c r="B304" s="329">
        <v>6</v>
      </c>
      <c r="C304" s="329">
        <v>5</v>
      </c>
      <c r="D304" s="329">
        <v>2</v>
      </c>
      <c r="E304" s="329"/>
      <c r="F304" s="340" t="s">
        <v>189</v>
      </c>
      <c r="G304" s="342">
        <f t="shared" ref="G304:O304" si="144">+G305</f>
        <v>0</v>
      </c>
      <c r="H304" s="342">
        <f t="shared" si="144"/>
        <v>0</v>
      </c>
      <c r="I304" s="342">
        <f t="shared" si="144"/>
        <v>0</v>
      </c>
      <c r="J304" s="342">
        <f t="shared" si="144"/>
        <v>0</v>
      </c>
      <c r="K304" s="342">
        <f t="shared" si="144"/>
        <v>0</v>
      </c>
      <c r="L304" s="342">
        <f t="shared" si="144"/>
        <v>0</v>
      </c>
      <c r="M304" s="342">
        <f t="shared" si="144"/>
        <v>0</v>
      </c>
      <c r="N304" s="342">
        <f t="shared" si="144"/>
        <v>0</v>
      </c>
      <c r="O304" s="331">
        <f t="shared" si="144"/>
        <v>0</v>
      </c>
    </row>
    <row r="305" spans="1:15" ht="12.75" x14ac:dyDescent="0.2">
      <c r="A305" s="332">
        <v>2</v>
      </c>
      <c r="B305" s="333">
        <v>6</v>
      </c>
      <c r="C305" s="333">
        <v>5</v>
      </c>
      <c r="D305" s="333">
        <v>2</v>
      </c>
      <c r="E305" s="333" t="s">
        <v>202</v>
      </c>
      <c r="F305" s="266" t="s">
        <v>189</v>
      </c>
      <c r="G305" s="335"/>
      <c r="H305" s="335"/>
      <c r="I305" s="335"/>
      <c r="J305" s="335"/>
      <c r="K305" s="335"/>
      <c r="L305" s="335"/>
      <c r="M305" s="335"/>
      <c r="N305" s="336">
        <f>SUBTOTAL(9,G305:M305)</f>
        <v>0</v>
      </c>
      <c r="O305" s="337">
        <f t="shared" si="140"/>
        <v>0</v>
      </c>
    </row>
    <row r="306" spans="1:15" ht="12.75" x14ac:dyDescent="0.2">
      <c r="A306" s="328">
        <v>2</v>
      </c>
      <c r="B306" s="329">
        <v>6</v>
      </c>
      <c r="C306" s="329">
        <v>5</v>
      </c>
      <c r="D306" s="329">
        <v>4</v>
      </c>
      <c r="E306" s="329"/>
      <c r="F306" s="340" t="s">
        <v>1071</v>
      </c>
      <c r="G306" s="342">
        <f t="shared" ref="G306:O306" si="145">+G307</f>
        <v>0</v>
      </c>
      <c r="H306" s="342">
        <f t="shared" si="145"/>
        <v>0</v>
      </c>
      <c r="I306" s="342">
        <f t="shared" si="145"/>
        <v>0</v>
      </c>
      <c r="J306" s="342">
        <f t="shared" si="145"/>
        <v>0</v>
      </c>
      <c r="K306" s="342">
        <f t="shared" si="145"/>
        <v>0</v>
      </c>
      <c r="L306" s="342">
        <f t="shared" si="145"/>
        <v>0</v>
      </c>
      <c r="M306" s="342">
        <f t="shared" si="145"/>
        <v>3200000</v>
      </c>
      <c r="N306" s="342">
        <f t="shared" si="145"/>
        <v>3200000</v>
      </c>
      <c r="O306" s="331">
        <f t="shared" si="145"/>
        <v>0.33124551792226675</v>
      </c>
    </row>
    <row r="307" spans="1:15" ht="12.75" x14ac:dyDescent="0.2">
      <c r="A307" s="332">
        <v>2</v>
      </c>
      <c r="B307" s="333">
        <v>6</v>
      </c>
      <c r="C307" s="333">
        <v>5</v>
      </c>
      <c r="D307" s="333">
        <v>4</v>
      </c>
      <c r="E307" s="333" t="s">
        <v>202</v>
      </c>
      <c r="F307" s="266" t="s">
        <v>1071</v>
      </c>
      <c r="G307" s="335"/>
      <c r="H307" s="335"/>
      <c r="I307" s="335"/>
      <c r="J307" s="335"/>
      <c r="K307" s="335"/>
      <c r="L307" s="335"/>
      <c r="M307" s="335">
        <v>3200000</v>
      </c>
      <c r="N307" s="336">
        <f>SUBTOTAL(9,G307:M307)</f>
        <v>3200000</v>
      </c>
      <c r="O307" s="337">
        <f t="shared" si="140"/>
        <v>0.33124551792226675</v>
      </c>
    </row>
    <row r="308" spans="1:15" ht="12.75" x14ac:dyDescent="0.2">
      <c r="A308" s="328">
        <v>2</v>
      </c>
      <c r="B308" s="329">
        <v>6</v>
      </c>
      <c r="C308" s="329">
        <v>5</v>
      </c>
      <c r="D308" s="329">
        <v>5</v>
      </c>
      <c r="E308" s="329"/>
      <c r="F308" s="340" t="s">
        <v>190</v>
      </c>
      <c r="G308" s="342">
        <f t="shared" ref="G308:O308" si="146">+G309</f>
        <v>0</v>
      </c>
      <c r="H308" s="342">
        <f t="shared" si="146"/>
        <v>0</v>
      </c>
      <c r="I308" s="342">
        <f t="shared" si="146"/>
        <v>0</v>
      </c>
      <c r="J308" s="342">
        <f t="shared" si="146"/>
        <v>0</v>
      </c>
      <c r="K308" s="342">
        <f t="shared" si="146"/>
        <v>0</v>
      </c>
      <c r="L308" s="342">
        <f t="shared" si="146"/>
        <v>0</v>
      </c>
      <c r="M308" s="342">
        <f t="shared" si="146"/>
        <v>500000</v>
      </c>
      <c r="N308" s="342">
        <f t="shared" si="146"/>
        <v>500000</v>
      </c>
      <c r="O308" s="331">
        <f t="shared" si="146"/>
        <v>5.1757112175354184E-2</v>
      </c>
    </row>
    <row r="309" spans="1:15" ht="12.75" x14ac:dyDescent="0.2">
      <c r="A309" s="332">
        <v>2</v>
      </c>
      <c r="B309" s="333">
        <v>6</v>
      </c>
      <c r="C309" s="333">
        <v>5</v>
      </c>
      <c r="D309" s="333">
        <v>5</v>
      </c>
      <c r="E309" s="333" t="s">
        <v>202</v>
      </c>
      <c r="F309" s="266" t="s">
        <v>190</v>
      </c>
      <c r="G309" s="335"/>
      <c r="H309" s="335"/>
      <c r="I309" s="335"/>
      <c r="J309" s="335"/>
      <c r="K309" s="335"/>
      <c r="L309" s="335"/>
      <c r="M309" s="335">
        <v>500000</v>
      </c>
      <c r="N309" s="336">
        <f>SUBTOTAL(9,G309:M309)</f>
        <v>500000</v>
      </c>
      <c r="O309" s="337">
        <f t="shared" si="140"/>
        <v>5.1757112175354184E-2</v>
      </c>
    </row>
    <row r="310" spans="1:15" ht="12.75" x14ac:dyDescent="0.2">
      <c r="A310" s="328">
        <v>2</v>
      </c>
      <c r="B310" s="329">
        <v>6</v>
      </c>
      <c r="C310" s="329">
        <v>5</v>
      </c>
      <c r="D310" s="329">
        <v>6</v>
      </c>
      <c r="E310" s="329"/>
      <c r="F310" s="340" t="s">
        <v>191</v>
      </c>
      <c r="G310" s="342">
        <f t="shared" ref="G310:O310" si="147">+G311</f>
        <v>0</v>
      </c>
      <c r="H310" s="342">
        <f t="shared" si="147"/>
        <v>0</v>
      </c>
      <c r="I310" s="342">
        <f t="shared" si="147"/>
        <v>0</v>
      </c>
      <c r="J310" s="342">
        <f t="shared" si="147"/>
        <v>0</v>
      </c>
      <c r="K310" s="342">
        <f t="shared" si="147"/>
        <v>0</v>
      </c>
      <c r="L310" s="342">
        <f t="shared" si="147"/>
        <v>0</v>
      </c>
      <c r="M310" s="342">
        <f t="shared" si="147"/>
        <v>0</v>
      </c>
      <c r="N310" s="342">
        <f t="shared" si="147"/>
        <v>0</v>
      </c>
      <c r="O310" s="331">
        <f t="shared" si="147"/>
        <v>0</v>
      </c>
    </row>
    <row r="311" spans="1:15" ht="12.75" x14ac:dyDescent="0.2">
      <c r="A311" s="332">
        <v>2</v>
      </c>
      <c r="B311" s="333">
        <v>6</v>
      </c>
      <c r="C311" s="333">
        <v>5</v>
      </c>
      <c r="D311" s="333">
        <v>6</v>
      </c>
      <c r="E311" s="333" t="s">
        <v>202</v>
      </c>
      <c r="F311" s="266" t="s">
        <v>191</v>
      </c>
      <c r="G311" s="335"/>
      <c r="H311" s="335"/>
      <c r="I311" s="335"/>
      <c r="J311" s="335"/>
      <c r="K311" s="335"/>
      <c r="L311" s="335"/>
      <c r="M311" s="335"/>
      <c r="N311" s="336">
        <f>SUBTOTAL(9,G311:M311)</f>
        <v>0</v>
      </c>
      <c r="O311" s="337">
        <f t="shared" si="140"/>
        <v>0</v>
      </c>
    </row>
    <row r="312" spans="1:15" ht="12.75" x14ac:dyDescent="0.2">
      <c r="A312" s="325">
        <v>2</v>
      </c>
      <c r="B312" s="326">
        <v>6</v>
      </c>
      <c r="C312" s="326">
        <v>6</v>
      </c>
      <c r="D312" s="326"/>
      <c r="E312" s="326"/>
      <c r="F312" s="262" t="s">
        <v>267</v>
      </c>
      <c r="G312" s="327">
        <f t="shared" ref="G312:O313" si="148">+G313</f>
        <v>0</v>
      </c>
      <c r="H312" s="327">
        <f t="shared" si="148"/>
        <v>0</v>
      </c>
      <c r="I312" s="327">
        <f t="shared" si="148"/>
        <v>0</v>
      </c>
      <c r="J312" s="327">
        <f t="shared" si="148"/>
        <v>0</v>
      </c>
      <c r="K312" s="327">
        <f t="shared" si="148"/>
        <v>0</v>
      </c>
      <c r="L312" s="327">
        <f t="shared" si="148"/>
        <v>0</v>
      </c>
      <c r="M312" s="327">
        <f t="shared" si="148"/>
        <v>300000</v>
      </c>
      <c r="N312" s="327">
        <f t="shared" si="148"/>
        <v>300000</v>
      </c>
      <c r="O312" s="346">
        <f t="shared" si="148"/>
        <v>3.1054267305212508E-2</v>
      </c>
    </row>
    <row r="313" spans="1:15" ht="12.75" x14ac:dyDescent="0.2">
      <c r="A313" s="328">
        <v>2</v>
      </c>
      <c r="B313" s="329">
        <v>6</v>
      </c>
      <c r="C313" s="329">
        <v>6</v>
      </c>
      <c r="D313" s="329">
        <v>1</v>
      </c>
      <c r="E313" s="329"/>
      <c r="F313" s="270" t="s">
        <v>268</v>
      </c>
      <c r="G313" s="330">
        <f t="shared" si="148"/>
        <v>0</v>
      </c>
      <c r="H313" s="330">
        <f t="shared" si="148"/>
        <v>0</v>
      </c>
      <c r="I313" s="330">
        <f t="shared" si="148"/>
        <v>0</v>
      </c>
      <c r="J313" s="330">
        <f t="shared" si="148"/>
        <v>0</v>
      </c>
      <c r="K313" s="330">
        <f t="shared" si="148"/>
        <v>0</v>
      </c>
      <c r="L313" s="330">
        <f t="shared" si="148"/>
        <v>0</v>
      </c>
      <c r="M313" s="330">
        <f t="shared" si="148"/>
        <v>300000</v>
      </c>
      <c r="N313" s="330">
        <f t="shared" si="148"/>
        <v>300000</v>
      </c>
      <c r="O313" s="331">
        <f t="shared" si="148"/>
        <v>3.1054267305212508E-2</v>
      </c>
    </row>
    <row r="314" spans="1:15" ht="12.75" x14ac:dyDescent="0.2">
      <c r="A314" s="332">
        <v>2</v>
      </c>
      <c r="B314" s="333">
        <v>6</v>
      </c>
      <c r="C314" s="333">
        <v>6</v>
      </c>
      <c r="D314" s="333">
        <v>1</v>
      </c>
      <c r="E314" s="333" t="s">
        <v>202</v>
      </c>
      <c r="F314" s="266" t="s">
        <v>268</v>
      </c>
      <c r="G314" s="335"/>
      <c r="H314" s="335"/>
      <c r="I314" s="335"/>
      <c r="J314" s="335"/>
      <c r="K314" s="335"/>
      <c r="L314" s="335"/>
      <c r="M314" s="335">
        <v>300000</v>
      </c>
      <c r="N314" s="338">
        <f>SUBTOTAL(9,G314:M314)</f>
        <v>300000</v>
      </c>
      <c r="O314" s="337">
        <f t="shared" si="140"/>
        <v>3.1054267305212508E-2</v>
      </c>
    </row>
    <row r="315" spans="1:15" ht="12.75" x14ac:dyDescent="0.2">
      <c r="A315" s="325">
        <v>2</v>
      </c>
      <c r="B315" s="326">
        <v>6</v>
      </c>
      <c r="C315" s="326">
        <v>8</v>
      </c>
      <c r="D315" s="326"/>
      <c r="E315" s="326"/>
      <c r="F315" s="262" t="s">
        <v>193</v>
      </c>
      <c r="G315" s="327">
        <f t="shared" ref="G315:O315" si="149">+G316+G319+G321+G323</f>
        <v>0</v>
      </c>
      <c r="H315" s="327">
        <f t="shared" si="149"/>
        <v>0</v>
      </c>
      <c r="I315" s="327">
        <f t="shared" si="149"/>
        <v>0</v>
      </c>
      <c r="J315" s="327">
        <f t="shared" si="149"/>
        <v>0</v>
      </c>
      <c r="K315" s="327">
        <f t="shared" si="149"/>
        <v>0</v>
      </c>
      <c r="L315" s="327">
        <f t="shared" si="149"/>
        <v>0</v>
      </c>
      <c r="M315" s="327">
        <f t="shared" si="149"/>
        <v>0</v>
      </c>
      <c r="N315" s="327">
        <f t="shared" si="149"/>
        <v>0</v>
      </c>
      <c r="O315" s="327">
        <f t="shared" si="149"/>
        <v>0</v>
      </c>
    </row>
    <row r="316" spans="1:15" ht="12.75" x14ac:dyDescent="0.2">
      <c r="A316" s="328">
        <v>2</v>
      </c>
      <c r="B316" s="329">
        <v>6</v>
      </c>
      <c r="C316" s="329">
        <v>8</v>
      </c>
      <c r="D316" s="329">
        <v>3</v>
      </c>
      <c r="E316" s="329"/>
      <c r="F316" s="340" t="s">
        <v>194</v>
      </c>
      <c r="G316" s="342">
        <f>+G317+G318</f>
        <v>0</v>
      </c>
      <c r="H316" s="342">
        <f t="shared" ref="H316:O316" si="150">+H317+H318</f>
        <v>0</v>
      </c>
      <c r="I316" s="342">
        <f t="shared" si="150"/>
        <v>0</v>
      </c>
      <c r="J316" s="342">
        <f t="shared" si="150"/>
        <v>0</v>
      </c>
      <c r="K316" s="342">
        <f t="shared" si="150"/>
        <v>0</v>
      </c>
      <c r="L316" s="342">
        <f t="shared" si="150"/>
        <v>0</v>
      </c>
      <c r="M316" s="342">
        <f t="shared" si="150"/>
        <v>0</v>
      </c>
      <c r="N316" s="342">
        <f t="shared" si="150"/>
        <v>0</v>
      </c>
      <c r="O316" s="331">
        <f t="shared" si="150"/>
        <v>0</v>
      </c>
    </row>
    <row r="317" spans="1:15" ht="12.75" x14ac:dyDescent="0.2">
      <c r="A317" s="341">
        <v>2</v>
      </c>
      <c r="B317" s="333">
        <v>6</v>
      </c>
      <c r="C317" s="333">
        <v>8</v>
      </c>
      <c r="D317" s="333">
        <v>3</v>
      </c>
      <c r="E317" s="333" t="s">
        <v>202</v>
      </c>
      <c r="F317" s="266" t="s">
        <v>195</v>
      </c>
      <c r="G317" s="335"/>
      <c r="H317" s="335"/>
      <c r="I317" s="335"/>
      <c r="J317" s="335"/>
      <c r="K317" s="335"/>
      <c r="L317" s="335"/>
      <c r="M317" s="335"/>
      <c r="N317" s="336">
        <f>SUBTOTAL(9,G317:M317)</f>
        <v>0</v>
      </c>
      <c r="O317" s="337">
        <f>IFERROR(N317/$N$18*100,"0.00")</f>
        <v>0</v>
      </c>
    </row>
    <row r="318" spans="1:15" ht="12.75" x14ac:dyDescent="0.2">
      <c r="A318" s="341">
        <v>2</v>
      </c>
      <c r="B318" s="333">
        <v>6</v>
      </c>
      <c r="C318" s="333">
        <v>8</v>
      </c>
      <c r="D318" s="333">
        <v>3</v>
      </c>
      <c r="E318" s="333" t="s">
        <v>203</v>
      </c>
      <c r="F318" s="266" t="s">
        <v>196</v>
      </c>
      <c r="G318" s="335"/>
      <c r="H318" s="335"/>
      <c r="I318" s="335"/>
      <c r="J318" s="335"/>
      <c r="K318" s="335"/>
      <c r="L318" s="335"/>
      <c r="M318" s="335"/>
      <c r="N318" s="336">
        <f>SUBTOTAL(9,G318:M318)</f>
        <v>0</v>
      </c>
      <c r="O318" s="337">
        <f t="shared" si="140"/>
        <v>0</v>
      </c>
    </row>
    <row r="319" spans="1:15" ht="12.75" x14ac:dyDescent="0.2">
      <c r="A319" s="328">
        <v>2</v>
      </c>
      <c r="B319" s="329">
        <v>6</v>
      </c>
      <c r="C319" s="329">
        <v>8</v>
      </c>
      <c r="D319" s="329">
        <v>5</v>
      </c>
      <c r="E319" s="329"/>
      <c r="F319" s="340" t="s">
        <v>197</v>
      </c>
      <c r="G319" s="342">
        <f>+G320</f>
        <v>0</v>
      </c>
      <c r="H319" s="342">
        <f t="shared" ref="H319:M319" si="151">+H320</f>
        <v>0</v>
      </c>
      <c r="I319" s="342">
        <f t="shared" si="151"/>
        <v>0</v>
      </c>
      <c r="J319" s="342">
        <f t="shared" si="151"/>
        <v>0</v>
      </c>
      <c r="K319" s="342">
        <f t="shared" si="151"/>
        <v>0</v>
      </c>
      <c r="L319" s="342">
        <f t="shared" si="151"/>
        <v>0</v>
      </c>
      <c r="M319" s="342">
        <f t="shared" si="151"/>
        <v>0</v>
      </c>
      <c r="N319" s="330">
        <f>+N320</f>
        <v>0</v>
      </c>
      <c r="O319" s="331">
        <f t="shared" si="140"/>
        <v>0</v>
      </c>
    </row>
    <row r="320" spans="1:15" ht="12.75" x14ac:dyDescent="0.2">
      <c r="A320" s="341">
        <v>2</v>
      </c>
      <c r="B320" s="333">
        <v>6</v>
      </c>
      <c r="C320" s="333">
        <v>8</v>
      </c>
      <c r="D320" s="333">
        <v>5</v>
      </c>
      <c r="E320" s="333" t="s">
        <v>202</v>
      </c>
      <c r="F320" s="266" t="s">
        <v>197</v>
      </c>
      <c r="G320" s="335"/>
      <c r="H320" s="335"/>
      <c r="I320" s="335"/>
      <c r="J320" s="335"/>
      <c r="K320" s="335"/>
      <c r="L320" s="335"/>
      <c r="M320" s="335"/>
      <c r="N320" s="338">
        <f>SUBTOTAL(9,G320:M320)</f>
        <v>0</v>
      </c>
      <c r="O320" s="337">
        <f t="shared" si="140"/>
        <v>0</v>
      </c>
    </row>
    <row r="321" spans="1:15" ht="12.75" x14ac:dyDescent="0.2">
      <c r="A321" s="328">
        <v>2</v>
      </c>
      <c r="B321" s="329">
        <v>6</v>
      </c>
      <c r="C321" s="329">
        <v>8</v>
      </c>
      <c r="D321" s="329">
        <v>8</v>
      </c>
      <c r="E321" s="329"/>
      <c r="F321" s="270" t="s">
        <v>198</v>
      </c>
      <c r="G321" s="342">
        <f>+G322</f>
        <v>0</v>
      </c>
      <c r="H321" s="342">
        <f t="shared" ref="H321:M321" si="152">+H322</f>
        <v>0</v>
      </c>
      <c r="I321" s="342">
        <f t="shared" si="152"/>
        <v>0</v>
      </c>
      <c r="J321" s="342">
        <f t="shared" si="152"/>
        <v>0</v>
      </c>
      <c r="K321" s="342">
        <f t="shared" si="152"/>
        <v>0</v>
      </c>
      <c r="L321" s="342">
        <f t="shared" si="152"/>
        <v>0</v>
      </c>
      <c r="M321" s="342">
        <f t="shared" si="152"/>
        <v>0</v>
      </c>
      <c r="N321" s="330">
        <f>+N322</f>
        <v>0</v>
      </c>
      <c r="O321" s="331">
        <f t="shared" si="140"/>
        <v>0</v>
      </c>
    </row>
    <row r="322" spans="1:15" ht="12.75" x14ac:dyDescent="0.2">
      <c r="A322" s="341">
        <v>2</v>
      </c>
      <c r="B322" s="333">
        <v>6</v>
      </c>
      <c r="C322" s="333">
        <v>8</v>
      </c>
      <c r="D322" s="333">
        <v>8</v>
      </c>
      <c r="E322" s="333" t="s">
        <v>202</v>
      </c>
      <c r="F322" s="266" t="s">
        <v>1072</v>
      </c>
      <c r="G322" s="335"/>
      <c r="H322" s="335"/>
      <c r="I322" s="335"/>
      <c r="J322" s="335"/>
      <c r="K322" s="335"/>
      <c r="L322" s="335"/>
      <c r="M322" s="335"/>
      <c r="N322" s="336">
        <f>SUBTOTAL(9,G322:M322)</f>
        <v>0</v>
      </c>
      <c r="O322" s="337">
        <f t="shared" si="140"/>
        <v>0</v>
      </c>
    </row>
    <row r="323" spans="1:15" ht="12.75" x14ac:dyDescent="0.2">
      <c r="A323" s="328">
        <v>2</v>
      </c>
      <c r="B323" s="329">
        <v>6</v>
      </c>
      <c r="C323" s="329">
        <v>8</v>
      </c>
      <c r="D323" s="329">
        <v>9</v>
      </c>
      <c r="E323" s="329"/>
      <c r="F323" s="270" t="s">
        <v>199</v>
      </c>
      <c r="G323" s="342">
        <f>+G324</f>
        <v>0</v>
      </c>
      <c r="H323" s="342">
        <f t="shared" ref="H323:M323" si="153">+H324</f>
        <v>0</v>
      </c>
      <c r="I323" s="342">
        <f t="shared" si="153"/>
        <v>0</v>
      </c>
      <c r="J323" s="342">
        <f t="shared" si="153"/>
        <v>0</v>
      </c>
      <c r="K323" s="342">
        <f t="shared" si="153"/>
        <v>0</v>
      </c>
      <c r="L323" s="342">
        <f t="shared" si="153"/>
        <v>0</v>
      </c>
      <c r="M323" s="342">
        <f t="shared" si="153"/>
        <v>0</v>
      </c>
      <c r="N323" s="342">
        <f>+N324</f>
        <v>0</v>
      </c>
      <c r="O323" s="337">
        <f t="shared" si="140"/>
        <v>0</v>
      </c>
    </row>
    <row r="324" spans="1:15" ht="12.75" x14ac:dyDescent="0.2">
      <c r="A324" s="341">
        <v>2</v>
      </c>
      <c r="B324" s="333">
        <v>6</v>
      </c>
      <c r="C324" s="333">
        <v>8</v>
      </c>
      <c r="D324" s="333">
        <v>9</v>
      </c>
      <c r="E324" s="333" t="s">
        <v>202</v>
      </c>
      <c r="F324" s="266" t="s">
        <v>199</v>
      </c>
      <c r="G324" s="335"/>
      <c r="H324" s="335"/>
      <c r="I324" s="335"/>
      <c r="J324" s="335"/>
      <c r="K324" s="335"/>
      <c r="L324" s="335"/>
      <c r="M324" s="335"/>
      <c r="N324" s="336">
        <f>SUBTOTAL(9,G324:M324)</f>
        <v>0</v>
      </c>
      <c r="O324" s="337">
        <f t="shared" si="140"/>
        <v>0</v>
      </c>
    </row>
    <row r="325" spans="1:15" ht="12.75" x14ac:dyDescent="0.2">
      <c r="A325" s="321">
        <v>2</v>
      </c>
      <c r="B325" s="322">
        <v>7</v>
      </c>
      <c r="C325" s="323"/>
      <c r="D325" s="323"/>
      <c r="E325" s="323"/>
      <c r="F325" s="261" t="s">
        <v>175</v>
      </c>
      <c r="G325" s="324">
        <f t="shared" ref="G325:O327" si="154">+G326</f>
        <v>0</v>
      </c>
      <c r="H325" s="324">
        <f t="shared" si="154"/>
        <v>0</v>
      </c>
      <c r="I325" s="324">
        <f t="shared" si="154"/>
        <v>0</v>
      </c>
      <c r="J325" s="324">
        <f t="shared" si="154"/>
        <v>0</v>
      </c>
      <c r="K325" s="324">
        <f t="shared" si="154"/>
        <v>0</v>
      </c>
      <c r="L325" s="324">
        <f t="shared" si="154"/>
        <v>0</v>
      </c>
      <c r="M325" s="324">
        <f t="shared" si="154"/>
        <v>0</v>
      </c>
      <c r="N325" s="324">
        <f t="shared" si="154"/>
        <v>0</v>
      </c>
      <c r="O325" s="350">
        <f t="shared" si="154"/>
        <v>0</v>
      </c>
    </row>
    <row r="326" spans="1:15" ht="12.75" x14ac:dyDescent="0.2">
      <c r="A326" s="325">
        <v>2</v>
      </c>
      <c r="B326" s="326">
        <v>7</v>
      </c>
      <c r="C326" s="326">
        <v>1</v>
      </c>
      <c r="D326" s="326"/>
      <c r="E326" s="326"/>
      <c r="F326" s="262" t="s">
        <v>200</v>
      </c>
      <c r="G326" s="327">
        <f t="shared" si="154"/>
        <v>0</v>
      </c>
      <c r="H326" s="327">
        <f t="shared" si="154"/>
        <v>0</v>
      </c>
      <c r="I326" s="327">
        <f t="shared" si="154"/>
        <v>0</v>
      </c>
      <c r="J326" s="327">
        <f t="shared" si="154"/>
        <v>0</v>
      </c>
      <c r="K326" s="327">
        <f t="shared" si="154"/>
        <v>0</v>
      </c>
      <c r="L326" s="327">
        <f t="shared" si="154"/>
        <v>0</v>
      </c>
      <c r="M326" s="327">
        <f t="shared" si="154"/>
        <v>0</v>
      </c>
      <c r="N326" s="327">
        <f t="shared" si="154"/>
        <v>0</v>
      </c>
      <c r="O326" s="331">
        <f t="shared" si="154"/>
        <v>0</v>
      </c>
    </row>
    <row r="327" spans="1:15" ht="12.75" x14ac:dyDescent="0.2">
      <c r="A327" s="328">
        <v>2</v>
      </c>
      <c r="B327" s="329">
        <v>7</v>
      </c>
      <c r="C327" s="329">
        <v>1</v>
      </c>
      <c r="D327" s="329">
        <v>2</v>
      </c>
      <c r="E327" s="329"/>
      <c r="F327" s="340" t="s">
        <v>201</v>
      </c>
      <c r="G327" s="342">
        <f t="shared" si="154"/>
        <v>0</v>
      </c>
      <c r="H327" s="342">
        <f t="shared" si="154"/>
        <v>0</v>
      </c>
      <c r="I327" s="342">
        <f t="shared" si="154"/>
        <v>0</v>
      </c>
      <c r="J327" s="342">
        <f t="shared" si="154"/>
        <v>0</v>
      </c>
      <c r="K327" s="342">
        <f t="shared" si="154"/>
        <v>0</v>
      </c>
      <c r="L327" s="342">
        <f t="shared" si="154"/>
        <v>0</v>
      </c>
      <c r="M327" s="342">
        <f t="shared" si="154"/>
        <v>0</v>
      </c>
      <c r="N327" s="342">
        <f t="shared" si="154"/>
        <v>0</v>
      </c>
      <c r="O327" s="331">
        <f t="shared" si="154"/>
        <v>0</v>
      </c>
    </row>
    <row r="328" spans="1:15" ht="12.75" x14ac:dyDescent="0.2">
      <c r="A328" s="351">
        <v>2</v>
      </c>
      <c r="B328" s="352">
        <v>7</v>
      </c>
      <c r="C328" s="352">
        <v>1</v>
      </c>
      <c r="D328" s="352">
        <v>2</v>
      </c>
      <c r="E328" s="352" t="s">
        <v>202</v>
      </c>
      <c r="F328" s="271" t="s">
        <v>201</v>
      </c>
      <c r="G328" s="353"/>
      <c r="H328" s="353"/>
      <c r="I328" s="353"/>
      <c r="J328" s="353"/>
      <c r="K328" s="353"/>
      <c r="L328" s="353"/>
      <c r="M328" s="353"/>
      <c r="N328" s="354">
        <f>SUBTOTAL(9,G328:M328)</f>
        <v>0</v>
      </c>
      <c r="O328" s="355">
        <f t="shared" si="140"/>
        <v>0</v>
      </c>
    </row>
    <row r="329" spans="1:15" s="46" customFormat="1" x14ac:dyDescent="0.3">
      <c r="A329" s="47"/>
      <c r="B329" s="47"/>
      <c r="C329" s="47"/>
      <c r="D329" s="47"/>
      <c r="E329" s="47"/>
      <c r="F329" s="47"/>
      <c r="G329" s="47"/>
      <c r="H329" s="47"/>
      <c r="I329" s="47"/>
      <c r="J329" s="47"/>
      <c r="K329" s="47"/>
      <c r="L329" s="47"/>
      <c r="M329" s="47"/>
      <c r="N329" s="47"/>
    </row>
    <row r="330" spans="1:15" s="46" customFormat="1" x14ac:dyDescent="0.3">
      <c r="A330" s="47"/>
      <c r="B330" s="47"/>
      <c r="C330" s="47"/>
      <c r="D330" s="47"/>
      <c r="E330" s="47"/>
      <c r="F330" s="47"/>
      <c r="G330" s="47"/>
      <c r="H330" s="47"/>
      <c r="I330" s="47"/>
      <c r="J330" s="47"/>
      <c r="K330" s="47"/>
      <c r="L330" s="47"/>
      <c r="M330" s="47"/>
      <c r="N330" s="47"/>
    </row>
    <row r="331" spans="1:15" s="46" customFormat="1" x14ac:dyDescent="0.3">
      <c r="A331" s="47"/>
      <c r="B331" s="47"/>
      <c r="C331" s="47"/>
      <c r="D331" s="47"/>
      <c r="E331" s="47"/>
      <c r="F331" s="47"/>
      <c r="G331" s="47"/>
      <c r="H331" s="47"/>
      <c r="I331" s="47"/>
      <c r="J331" s="47"/>
      <c r="K331" s="47"/>
      <c r="L331" s="47"/>
      <c r="M331" s="47"/>
      <c r="N331" s="47"/>
    </row>
    <row r="332" spans="1:15" s="46" customFormat="1" x14ac:dyDescent="0.3">
      <c r="A332" s="47"/>
      <c r="B332" s="47"/>
      <c r="C332" s="47"/>
      <c r="D332" s="47"/>
      <c r="E332" s="47"/>
      <c r="F332" s="47"/>
      <c r="G332" s="47"/>
      <c r="H332" s="47"/>
      <c r="I332" s="47"/>
      <c r="J332" s="47"/>
      <c r="K332" s="47"/>
      <c r="L332" s="47"/>
      <c r="M332" s="47"/>
      <c r="N332" s="47"/>
    </row>
    <row r="333" spans="1:15" s="46" customFormat="1" x14ac:dyDescent="0.3">
      <c r="A333" s="47"/>
      <c r="B333" s="47"/>
      <c r="C333" s="47"/>
      <c r="D333" s="47"/>
      <c r="E333" s="47"/>
      <c r="F333" s="47"/>
      <c r="G333" s="47"/>
      <c r="H333" s="47"/>
      <c r="I333" s="47"/>
      <c r="J333" s="47"/>
      <c r="K333" s="47"/>
      <c r="L333" s="47"/>
      <c r="M333" s="47"/>
      <c r="N333" s="47"/>
    </row>
    <row r="334" spans="1:15" s="46" customFormat="1" x14ac:dyDescent="0.3">
      <c r="A334" s="47"/>
      <c r="B334" s="47"/>
      <c r="C334" s="47"/>
      <c r="D334" s="47"/>
      <c r="E334" s="47"/>
      <c r="F334" s="47"/>
      <c r="G334" s="47"/>
      <c r="H334" s="47"/>
      <c r="I334" s="47"/>
      <c r="J334" s="47"/>
      <c r="K334" s="47"/>
      <c r="L334" s="47"/>
      <c r="M334" s="47"/>
      <c r="N334" s="47"/>
    </row>
    <row r="335" spans="1:15" s="46" customFormat="1" x14ac:dyDescent="0.3">
      <c r="A335" s="47"/>
      <c r="B335" s="47"/>
      <c r="C335" s="47"/>
      <c r="D335" s="47"/>
      <c r="E335" s="47"/>
      <c r="F335" s="47"/>
      <c r="G335" s="47"/>
      <c r="H335" s="47"/>
      <c r="I335" s="47"/>
      <c r="J335" s="47"/>
      <c r="K335" s="47"/>
      <c r="L335" s="47"/>
      <c r="M335" s="47"/>
      <c r="N335" s="47"/>
    </row>
    <row r="336" spans="1:15" s="46" customFormat="1" x14ac:dyDescent="0.3">
      <c r="A336" s="47"/>
      <c r="B336" s="47"/>
      <c r="C336" s="47"/>
      <c r="D336" s="47"/>
      <c r="E336" s="47"/>
      <c r="F336" s="47"/>
      <c r="G336" s="47"/>
      <c r="H336" s="47"/>
      <c r="I336" s="47"/>
      <c r="J336" s="47"/>
      <c r="K336" s="47"/>
      <c r="L336" s="47"/>
      <c r="M336" s="47"/>
      <c r="N336" s="47"/>
    </row>
    <row r="337" spans="1:14" s="46" customFormat="1" x14ac:dyDescent="0.3">
      <c r="A337" s="47"/>
      <c r="B337" s="47"/>
      <c r="C337" s="47"/>
      <c r="D337" s="47"/>
      <c r="E337" s="47"/>
      <c r="F337" s="47"/>
      <c r="G337" s="47"/>
      <c r="H337" s="47"/>
      <c r="I337" s="47"/>
      <c r="J337" s="47"/>
      <c r="K337" s="47"/>
      <c r="L337" s="47"/>
      <c r="M337" s="47"/>
      <c r="N337" s="47"/>
    </row>
    <row r="338" spans="1:14" s="46" customFormat="1" x14ac:dyDescent="0.3">
      <c r="A338" s="47"/>
      <c r="B338" s="47"/>
      <c r="C338" s="47"/>
      <c r="D338" s="47"/>
      <c r="E338" s="47"/>
      <c r="F338" s="47"/>
      <c r="G338" s="47"/>
      <c r="H338" s="47"/>
      <c r="I338" s="47"/>
      <c r="J338" s="47"/>
      <c r="K338" s="47"/>
      <c r="L338" s="47"/>
      <c r="M338" s="47"/>
      <c r="N338" s="47"/>
    </row>
    <row r="339" spans="1:14" s="46" customFormat="1" x14ac:dyDescent="0.3">
      <c r="A339" s="47"/>
      <c r="B339" s="47"/>
      <c r="C339" s="47"/>
      <c r="D339" s="47"/>
      <c r="E339" s="47"/>
      <c r="F339" s="47"/>
      <c r="G339" s="47"/>
      <c r="H339" s="47"/>
      <c r="I339" s="47"/>
      <c r="J339" s="47"/>
      <c r="K339" s="47"/>
      <c r="L339" s="47"/>
      <c r="M339" s="47"/>
      <c r="N339" s="47"/>
    </row>
    <row r="340" spans="1:14" s="46" customFormat="1" x14ac:dyDescent="0.3">
      <c r="A340" s="47"/>
      <c r="B340" s="47"/>
      <c r="C340" s="47"/>
      <c r="D340" s="47"/>
      <c r="E340" s="47"/>
      <c r="F340" s="47"/>
      <c r="G340" s="47"/>
      <c r="H340" s="47"/>
      <c r="I340" s="47"/>
      <c r="J340" s="47"/>
      <c r="K340" s="47"/>
      <c r="L340" s="47"/>
      <c r="M340" s="47"/>
      <c r="N340" s="47"/>
    </row>
    <row r="341" spans="1:14" s="46" customFormat="1" x14ac:dyDescent="0.3">
      <c r="A341" s="47"/>
      <c r="B341" s="47"/>
      <c r="C341" s="47"/>
      <c r="D341" s="47"/>
      <c r="E341" s="47"/>
      <c r="F341" s="47"/>
      <c r="G341" s="47"/>
      <c r="H341" s="47"/>
      <c r="I341" s="47"/>
      <c r="J341" s="47"/>
      <c r="K341" s="47"/>
      <c r="L341" s="47"/>
      <c r="M341" s="47"/>
      <c r="N341" s="47"/>
    </row>
    <row r="342" spans="1:14" s="46" customFormat="1" x14ac:dyDescent="0.3">
      <c r="A342" s="47"/>
      <c r="B342" s="47"/>
      <c r="C342" s="47"/>
      <c r="D342" s="47"/>
      <c r="E342" s="47"/>
      <c r="F342" s="47"/>
      <c r="G342" s="47"/>
      <c r="H342" s="47"/>
      <c r="I342" s="47"/>
      <c r="J342" s="47"/>
      <c r="K342" s="47"/>
      <c r="L342" s="47"/>
      <c r="M342" s="47"/>
      <c r="N342" s="47"/>
    </row>
    <row r="343" spans="1:14" s="46" customFormat="1" x14ac:dyDescent="0.3">
      <c r="A343" s="47"/>
      <c r="B343" s="47"/>
      <c r="C343" s="47"/>
      <c r="D343" s="47"/>
      <c r="E343" s="47"/>
      <c r="F343" s="47"/>
      <c r="G343" s="47"/>
      <c r="H343" s="47"/>
      <c r="I343" s="47"/>
      <c r="J343" s="47"/>
      <c r="K343" s="47"/>
      <c r="L343" s="47"/>
      <c r="M343" s="47"/>
      <c r="N343" s="47"/>
    </row>
    <row r="344" spans="1:14" s="46" customFormat="1" x14ac:dyDescent="0.3">
      <c r="A344" s="47"/>
      <c r="B344" s="47"/>
      <c r="C344" s="47"/>
      <c r="D344" s="47"/>
      <c r="E344" s="47"/>
      <c r="F344" s="47"/>
      <c r="G344" s="47"/>
      <c r="H344" s="47"/>
      <c r="I344" s="47"/>
      <c r="J344" s="47"/>
      <c r="K344" s="47"/>
      <c r="L344" s="47"/>
      <c r="M344" s="47"/>
      <c r="N344" s="47"/>
    </row>
    <row r="345" spans="1:14" s="46" customFormat="1" x14ac:dyDescent="0.3">
      <c r="A345" s="47"/>
      <c r="B345" s="47"/>
      <c r="C345" s="47"/>
      <c r="D345" s="47"/>
      <c r="E345" s="47"/>
      <c r="F345" s="47"/>
      <c r="G345" s="47"/>
      <c r="H345" s="47"/>
      <c r="I345" s="47"/>
      <c r="J345" s="47"/>
      <c r="K345" s="47"/>
      <c r="L345" s="47"/>
      <c r="M345" s="47"/>
      <c r="N345" s="47"/>
    </row>
    <row r="346" spans="1:14" s="46" customFormat="1" x14ac:dyDescent="0.3">
      <c r="A346" s="47"/>
      <c r="B346" s="47"/>
      <c r="C346" s="47"/>
      <c r="D346" s="47"/>
      <c r="E346" s="47"/>
      <c r="F346" s="47"/>
      <c r="G346" s="47"/>
      <c r="H346" s="47"/>
      <c r="I346" s="47"/>
      <c r="J346" s="47"/>
      <c r="K346" s="47"/>
      <c r="L346" s="47"/>
      <c r="M346" s="47"/>
      <c r="N346" s="47"/>
    </row>
    <row r="347" spans="1:14" s="46" customFormat="1" x14ac:dyDescent="0.3">
      <c r="A347" s="47"/>
      <c r="B347" s="47"/>
      <c r="C347" s="47"/>
      <c r="D347" s="47"/>
      <c r="E347" s="47"/>
      <c r="F347" s="47"/>
      <c r="G347" s="47"/>
      <c r="H347" s="47"/>
      <c r="I347" s="47"/>
      <c r="J347" s="47"/>
      <c r="K347" s="47"/>
      <c r="L347" s="47"/>
      <c r="M347" s="47"/>
      <c r="N347" s="47"/>
    </row>
    <row r="348" spans="1:14" s="46" customFormat="1" x14ac:dyDescent="0.3">
      <c r="A348" s="47"/>
      <c r="B348" s="47"/>
      <c r="C348" s="47"/>
      <c r="D348" s="47"/>
      <c r="E348" s="47"/>
      <c r="F348" s="47"/>
      <c r="G348" s="47"/>
      <c r="H348" s="47"/>
      <c r="I348" s="47"/>
      <c r="J348" s="47"/>
      <c r="K348" s="47"/>
      <c r="L348" s="47"/>
      <c r="M348" s="47"/>
      <c r="N348" s="47"/>
    </row>
    <row r="349" spans="1:14" s="46" customFormat="1" x14ac:dyDescent="0.3">
      <c r="A349" s="47"/>
      <c r="B349" s="47"/>
      <c r="C349" s="47"/>
      <c r="D349" s="47"/>
      <c r="E349" s="47"/>
      <c r="F349" s="47"/>
      <c r="G349" s="47"/>
      <c r="H349" s="47"/>
      <c r="I349" s="47"/>
      <c r="J349" s="47"/>
      <c r="K349" s="47"/>
      <c r="L349" s="47"/>
      <c r="M349" s="47"/>
      <c r="N349" s="47"/>
    </row>
    <row r="350" spans="1:14" s="46" customFormat="1" x14ac:dyDescent="0.3">
      <c r="A350" s="47"/>
      <c r="B350" s="47"/>
      <c r="C350" s="47"/>
      <c r="D350" s="47"/>
      <c r="E350" s="47"/>
      <c r="F350" s="47"/>
      <c r="G350" s="47"/>
      <c r="H350" s="47"/>
      <c r="I350" s="47"/>
      <c r="J350" s="47"/>
      <c r="K350" s="47"/>
      <c r="L350" s="47"/>
      <c r="M350" s="47"/>
      <c r="N350" s="47"/>
    </row>
    <row r="351" spans="1:14" s="46" customFormat="1" x14ac:dyDescent="0.3">
      <c r="A351" s="47"/>
      <c r="B351" s="47"/>
      <c r="C351" s="47"/>
      <c r="D351" s="47"/>
      <c r="E351" s="47"/>
      <c r="F351" s="47"/>
      <c r="G351" s="47"/>
      <c r="H351" s="47"/>
      <c r="I351" s="47"/>
      <c r="J351" s="47"/>
      <c r="K351" s="47"/>
      <c r="L351" s="47"/>
      <c r="M351" s="47"/>
      <c r="N351" s="47"/>
    </row>
    <row r="352" spans="1:14" s="46" customFormat="1" x14ac:dyDescent="0.3">
      <c r="A352" s="47"/>
      <c r="B352" s="47"/>
      <c r="C352" s="47"/>
      <c r="D352" s="47"/>
      <c r="E352" s="47"/>
      <c r="F352" s="47"/>
      <c r="G352" s="47"/>
      <c r="H352" s="47"/>
      <c r="I352" s="47"/>
      <c r="J352" s="47"/>
      <c r="K352" s="47"/>
      <c r="L352" s="47"/>
      <c r="M352" s="47"/>
      <c r="N352" s="47"/>
    </row>
    <row r="353" spans="1:14" s="46" customFormat="1" x14ac:dyDescent="0.3">
      <c r="A353" s="47"/>
      <c r="B353" s="47"/>
      <c r="C353" s="47"/>
      <c r="D353" s="47"/>
      <c r="E353" s="47"/>
      <c r="F353" s="47"/>
      <c r="G353" s="47"/>
      <c r="H353" s="47"/>
      <c r="I353" s="47"/>
      <c r="J353" s="47"/>
      <c r="K353" s="47"/>
      <c r="L353" s="47"/>
      <c r="M353" s="47"/>
      <c r="N353" s="47"/>
    </row>
    <row r="354" spans="1:14" s="46" customFormat="1" x14ac:dyDescent="0.3">
      <c r="A354" s="47"/>
      <c r="B354" s="47"/>
      <c r="C354" s="47"/>
      <c r="D354" s="47"/>
      <c r="E354" s="47"/>
      <c r="F354" s="47"/>
      <c r="G354" s="47"/>
      <c r="H354" s="47"/>
      <c r="I354" s="47"/>
      <c r="J354" s="47"/>
      <c r="K354" s="47"/>
      <c r="L354" s="47"/>
      <c r="M354" s="47"/>
      <c r="N354" s="47"/>
    </row>
    <row r="355" spans="1:14" s="46" customFormat="1" x14ac:dyDescent="0.3">
      <c r="A355" s="47"/>
      <c r="B355" s="47"/>
      <c r="C355" s="47"/>
      <c r="D355" s="47"/>
      <c r="E355" s="47"/>
      <c r="F355" s="47"/>
      <c r="G355" s="47"/>
      <c r="H355" s="47"/>
      <c r="I355" s="47"/>
      <c r="J355" s="47"/>
      <c r="K355" s="47"/>
      <c r="L355" s="47"/>
      <c r="M355" s="47"/>
      <c r="N355" s="47"/>
    </row>
    <row r="356" spans="1:14" s="46" customFormat="1" x14ac:dyDescent="0.3">
      <c r="A356" s="47"/>
      <c r="B356" s="47"/>
      <c r="C356" s="47"/>
      <c r="D356" s="47"/>
      <c r="E356" s="47"/>
      <c r="F356" s="47"/>
      <c r="G356" s="47"/>
      <c r="H356" s="47"/>
      <c r="I356" s="47"/>
      <c r="J356" s="47"/>
      <c r="K356" s="47"/>
      <c r="L356" s="47"/>
      <c r="M356" s="47"/>
      <c r="N356" s="47"/>
    </row>
    <row r="357" spans="1:14" s="46" customFormat="1" x14ac:dyDescent="0.3">
      <c r="A357" s="47"/>
      <c r="B357" s="47"/>
      <c r="C357" s="47"/>
      <c r="D357" s="47"/>
      <c r="E357" s="47"/>
      <c r="F357" s="47"/>
      <c r="G357" s="47"/>
      <c r="H357" s="47"/>
      <c r="I357" s="47"/>
      <c r="J357" s="47"/>
      <c r="K357" s="47"/>
      <c r="L357" s="47"/>
      <c r="M357" s="47"/>
      <c r="N357" s="47"/>
    </row>
    <row r="358" spans="1:14" s="46" customFormat="1" x14ac:dyDescent="0.3">
      <c r="A358" s="47"/>
      <c r="B358" s="47"/>
      <c r="C358" s="47"/>
      <c r="D358" s="47"/>
      <c r="E358" s="47"/>
      <c r="F358" s="47"/>
      <c r="G358" s="47"/>
      <c r="H358" s="47"/>
      <c r="I358" s="47"/>
      <c r="J358" s="47"/>
      <c r="K358" s="47"/>
      <c r="L358" s="47"/>
      <c r="M358" s="47"/>
      <c r="N358" s="47"/>
    </row>
    <row r="359" spans="1:14" s="46" customFormat="1" x14ac:dyDescent="0.3">
      <c r="A359" s="47"/>
      <c r="B359" s="47"/>
      <c r="C359" s="47"/>
      <c r="D359" s="47"/>
      <c r="E359" s="47"/>
      <c r="F359" s="47"/>
      <c r="G359" s="47"/>
      <c r="H359" s="47"/>
      <c r="I359" s="47"/>
      <c r="J359" s="47"/>
      <c r="K359" s="47"/>
      <c r="L359" s="47"/>
      <c r="M359" s="47"/>
      <c r="N359" s="47"/>
    </row>
    <row r="360" spans="1:14" s="46" customFormat="1" x14ac:dyDescent="0.3">
      <c r="A360" s="47"/>
      <c r="B360" s="47"/>
      <c r="C360" s="47"/>
      <c r="D360" s="47"/>
      <c r="E360" s="47"/>
      <c r="F360" s="47"/>
      <c r="G360" s="47"/>
      <c r="H360" s="47"/>
      <c r="I360" s="47"/>
      <c r="J360" s="47"/>
      <c r="K360" s="47"/>
      <c r="L360" s="47"/>
      <c r="M360" s="47"/>
      <c r="N360" s="47"/>
    </row>
    <row r="361" spans="1:14" s="46" customFormat="1" x14ac:dyDescent="0.3">
      <c r="A361" s="47"/>
      <c r="B361" s="47"/>
      <c r="C361" s="47"/>
      <c r="D361" s="47"/>
      <c r="E361" s="47"/>
      <c r="F361" s="47"/>
      <c r="G361" s="47"/>
      <c r="H361" s="47"/>
      <c r="I361" s="47"/>
      <c r="J361" s="47"/>
      <c r="K361" s="47"/>
      <c r="L361" s="47"/>
      <c r="M361" s="47"/>
      <c r="N361" s="47"/>
    </row>
    <row r="362" spans="1:14" s="46" customFormat="1" x14ac:dyDescent="0.3">
      <c r="A362" s="47"/>
      <c r="B362" s="47"/>
      <c r="C362" s="47"/>
      <c r="D362" s="47"/>
      <c r="E362" s="47"/>
      <c r="F362" s="47"/>
      <c r="G362" s="47"/>
      <c r="H362" s="47"/>
      <c r="I362" s="47"/>
      <c r="J362" s="47"/>
      <c r="K362" s="47"/>
      <c r="L362" s="47"/>
      <c r="M362" s="47"/>
      <c r="N362" s="47"/>
    </row>
    <row r="363" spans="1:14" s="46" customFormat="1" x14ac:dyDescent="0.3">
      <c r="A363" s="47"/>
      <c r="B363" s="47"/>
      <c r="C363" s="47"/>
      <c r="D363" s="47"/>
      <c r="E363" s="47"/>
      <c r="F363" s="47"/>
      <c r="G363" s="47"/>
      <c r="H363" s="47"/>
      <c r="I363" s="47"/>
      <c r="J363" s="47"/>
      <c r="K363" s="47"/>
      <c r="L363" s="47"/>
      <c r="M363" s="47"/>
      <c r="N363" s="47"/>
    </row>
    <row r="364" spans="1:14" s="46" customFormat="1" x14ac:dyDescent="0.3">
      <c r="A364" s="47"/>
      <c r="B364" s="47"/>
      <c r="C364" s="47"/>
      <c r="D364" s="47"/>
      <c r="E364" s="47"/>
      <c r="F364" s="47"/>
      <c r="G364" s="47"/>
      <c r="H364" s="47"/>
      <c r="I364" s="47"/>
      <c r="J364" s="47"/>
      <c r="K364" s="47"/>
      <c r="L364" s="47"/>
      <c r="M364" s="47"/>
      <c r="N364" s="47"/>
    </row>
    <row r="365" spans="1:14" s="46" customFormat="1" x14ac:dyDescent="0.3">
      <c r="A365" s="47"/>
      <c r="B365" s="47"/>
      <c r="C365" s="47"/>
      <c r="D365" s="47"/>
      <c r="E365" s="47"/>
      <c r="F365" s="47"/>
      <c r="G365" s="47"/>
      <c r="H365" s="47"/>
      <c r="I365" s="47"/>
      <c r="J365" s="47"/>
      <c r="K365" s="47"/>
      <c r="L365" s="47"/>
      <c r="M365" s="47"/>
      <c r="N365" s="47"/>
    </row>
    <row r="366" spans="1:14" s="46" customFormat="1" x14ac:dyDescent="0.3">
      <c r="A366" s="47"/>
      <c r="B366" s="47"/>
      <c r="C366" s="47"/>
      <c r="D366" s="47"/>
      <c r="E366" s="47"/>
      <c r="F366" s="47"/>
      <c r="G366" s="47"/>
      <c r="H366" s="47"/>
      <c r="I366" s="47"/>
      <c r="J366" s="47"/>
      <c r="K366" s="47"/>
      <c r="L366" s="47"/>
      <c r="M366" s="47"/>
      <c r="N366" s="47"/>
    </row>
    <row r="367" spans="1:14" s="46" customFormat="1" x14ac:dyDescent="0.3">
      <c r="A367" s="47"/>
      <c r="B367" s="47"/>
      <c r="C367" s="47"/>
      <c r="D367" s="47"/>
      <c r="E367" s="47"/>
      <c r="F367" s="47"/>
      <c r="G367" s="47"/>
      <c r="H367" s="47"/>
      <c r="I367" s="47"/>
      <c r="J367" s="47"/>
      <c r="K367" s="47"/>
      <c r="L367" s="47"/>
      <c r="M367" s="47"/>
      <c r="N367" s="47"/>
    </row>
    <row r="368" spans="1:14" s="46" customFormat="1" x14ac:dyDescent="0.3">
      <c r="A368" s="47"/>
      <c r="B368" s="47"/>
      <c r="C368" s="47"/>
      <c r="D368" s="47"/>
      <c r="E368" s="47"/>
      <c r="F368" s="47"/>
      <c r="G368" s="47"/>
      <c r="H368" s="47"/>
      <c r="I368" s="47"/>
      <c r="J368" s="47"/>
      <c r="K368" s="47"/>
      <c r="L368" s="47"/>
      <c r="M368" s="47"/>
      <c r="N368" s="47"/>
    </row>
    <row r="369" spans="1:14" s="46" customFormat="1" x14ac:dyDescent="0.3">
      <c r="A369" s="47"/>
      <c r="B369" s="47"/>
      <c r="C369" s="47"/>
      <c r="D369" s="47"/>
      <c r="E369" s="47"/>
      <c r="F369" s="47"/>
      <c r="G369" s="47"/>
      <c r="H369" s="47"/>
      <c r="I369" s="47"/>
      <c r="J369" s="47"/>
      <c r="K369" s="47"/>
      <c r="L369" s="47"/>
      <c r="M369" s="47"/>
      <c r="N369" s="47"/>
    </row>
    <row r="370" spans="1:14" s="46" customFormat="1" x14ac:dyDescent="0.3">
      <c r="A370" s="47"/>
      <c r="B370" s="47"/>
      <c r="C370" s="47"/>
      <c r="D370" s="47"/>
      <c r="E370" s="47"/>
      <c r="F370" s="47"/>
      <c r="G370" s="47"/>
      <c r="H370" s="47"/>
      <c r="I370" s="47"/>
      <c r="J370" s="47"/>
      <c r="K370" s="47"/>
      <c r="L370" s="47"/>
      <c r="M370" s="47"/>
      <c r="N370" s="47"/>
    </row>
    <row r="371" spans="1:14" s="46" customFormat="1" x14ac:dyDescent="0.3">
      <c r="A371" s="47"/>
      <c r="B371" s="47"/>
      <c r="C371" s="47"/>
      <c r="D371" s="47"/>
      <c r="E371" s="47"/>
      <c r="F371" s="47"/>
      <c r="G371" s="47"/>
      <c r="H371" s="47"/>
      <c r="I371" s="47"/>
      <c r="J371" s="47"/>
      <c r="K371" s="47"/>
      <c r="L371" s="47"/>
      <c r="M371" s="47"/>
      <c r="N371" s="47"/>
    </row>
    <row r="372" spans="1:14" s="46" customFormat="1" x14ac:dyDescent="0.3">
      <c r="A372" s="47"/>
      <c r="B372" s="47"/>
      <c r="C372" s="47"/>
      <c r="D372" s="47"/>
      <c r="E372" s="47"/>
      <c r="F372" s="47"/>
      <c r="G372" s="47"/>
      <c r="H372" s="47"/>
      <c r="I372" s="47"/>
      <c r="J372" s="47"/>
      <c r="K372" s="47"/>
      <c r="L372" s="47"/>
      <c r="M372" s="47"/>
      <c r="N372" s="47"/>
    </row>
    <row r="373" spans="1:14" s="46" customFormat="1" x14ac:dyDescent="0.3">
      <c r="A373" s="47"/>
      <c r="B373" s="47"/>
      <c r="C373" s="47"/>
      <c r="D373" s="47"/>
      <c r="E373" s="47"/>
      <c r="F373" s="47"/>
      <c r="G373" s="47"/>
      <c r="H373" s="47"/>
      <c r="I373" s="47"/>
      <c r="J373" s="47"/>
      <c r="K373" s="47"/>
      <c r="L373" s="47"/>
      <c r="M373" s="47"/>
      <c r="N373" s="47"/>
    </row>
    <row r="374" spans="1:14" s="46" customFormat="1" x14ac:dyDescent="0.3">
      <c r="A374" s="47"/>
      <c r="B374" s="47"/>
      <c r="C374" s="47"/>
      <c r="D374" s="47"/>
      <c r="E374" s="47"/>
      <c r="F374" s="47"/>
      <c r="G374" s="47"/>
      <c r="H374" s="47"/>
      <c r="I374" s="47"/>
      <c r="J374" s="47"/>
      <c r="K374" s="47"/>
      <c r="L374" s="47"/>
      <c r="M374" s="47"/>
      <c r="N374" s="47"/>
    </row>
    <row r="375" spans="1:14" s="46" customFormat="1" x14ac:dyDescent="0.3">
      <c r="A375" s="47"/>
      <c r="B375" s="47"/>
      <c r="C375" s="47"/>
      <c r="D375" s="47"/>
      <c r="E375" s="47"/>
      <c r="F375" s="47"/>
      <c r="G375" s="47"/>
      <c r="H375" s="47"/>
      <c r="I375" s="47"/>
      <c r="J375" s="47"/>
      <c r="K375" s="47"/>
      <c r="L375" s="47"/>
      <c r="M375" s="47"/>
      <c r="N375" s="47"/>
    </row>
    <row r="376" spans="1:14" s="46" customFormat="1" x14ac:dyDescent="0.3">
      <c r="A376" s="47"/>
      <c r="B376" s="47"/>
      <c r="C376" s="47"/>
      <c r="D376" s="47"/>
      <c r="E376" s="47"/>
      <c r="F376" s="47"/>
      <c r="G376" s="47"/>
      <c r="H376" s="47"/>
      <c r="I376" s="47"/>
      <c r="J376" s="47"/>
      <c r="K376" s="47"/>
      <c r="L376" s="47"/>
      <c r="M376" s="47"/>
      <c r="N376" s="47"/>
    </row>
    <row r="377" spans="1:14" s="46" customFormat="1" x14ac:dyDescent="0.3">
      <c r="A377" s="47"/>
      <c r="B377" s="47"/>
      <c r="C377" s="47"/>
      <c r="D377" s="47"/>
      <c r="E377" s="47"/>
      <c r="F377" s="47"/>
      <c r="G377" s="47"/>
      <c r="H377" s="47"/>
      <c r="I377" s="47"/>
      <c r="J377" s="47"/>
      <c r="K377" s="47"/>
      <c r="L377" s="47"/>
      <c r="M377" s="47"/>
      <c r="N377" s="47"/>
    </row>
    <row r="378" spans="1:14" s="46" customFormat="1" x14ac:dyDescent="0.3">
      <c r="A378" s="47"/>
      <c r="B378" s="47"/>
      <c r="C378" s="47"/>
      <c r="D378" s="47"/>
      <c r="E378" s="47"/>
      <c r="F378" s="47"/>
      <c r="G378" s="47"/>
      <c r="H378" s="47"/>
      <c r="I378" s="47"/>
      <c r="J378" s="47"/>
      <c r="K378" s="47"/>
      <c r="L378" s="47"/>
      <c r="M378" s="47"/>
      <c r="N378" s="47"/>
    </row>
    <row r="379" spans="1:14" s="46" customFormat="1" x14ac:dyDescent="0.3">
      <c r="A379" s="47"/>
      <c r="B379" s="47"/>
      <c r="C379" s="47"/>
      <c r="D379" s="47"/>
      <c r="E379" s="47"/>
      <c r="F379" s="47"/>
      <c r="G379" s="47"/>
      <c r="H379" s="47"/>
      <c r="I379" s="47"/>
      <c r="J379" s="47"/>
      <c r="K379" s="47"/>
      <c r="L379" s="47"/>
      <c r="M379" s="47"/>
      <c r="N379" s="47"/>
    </row>
    <row r="380" spans="1:14" s="46" customFormat="1" x14ac:dyDescent="0.3">
      <c r="A380" s="47"/>
      <c r="B380" s="47"/>
      <c r="C380" s="47"/>
      <c r="D380" s="47"/>
      <c r="E380" s="47"/>
      <c r="F380" s="47"/>
      <c r="G380" s="47"/>
      <c r="H380" s="47"/>
      <c r="I380" s="47"/>
      <c r="J380" s="47"/>
      <c r="K380" s="47"/>
      <c r="L380" s="47"/>
      <c r="M380" s="47"/>
      <c r="N380" s="47"/>
    </row>
    <row r="381" spans="1:14" s="46" customFormat="1" x14ac:dyDescent="0.3">
      <c r="A381" s="47"/>
      <c r="B381" s="47"/>
      <c r="C381" s="47"/>
      <c r="D381" s="47"/>
      <c r="E381" s="47"/>
      <c r="F381" s="47"/>
      <c r="G381" s="47"/>
      <c r="H381" s="47"/>
      <c r="I381" s="47"/>
      <c r="J381" s="47"/>
      <c r="K381" s="47"/>
      <c r="L381" s="47"/>
      <c r="M381" s="47"/>
      <c r="N381" s="47"/>
    </row>
    <row r="382" spans="1:14" s="46" customFormat="1" x14ac:dyDescent="0.3">
      <c r="A382" s="47"/>
      <c r="B382" s="47"/>
      <c r="C382" s="47"/>
      <c r="D382" s="47"/>
      <c r="E382" s="47"/>
      <c r="F382" s="47"/>
      <c r="G382" s="47"/>
      <c r="H382" s="47"/>
      <c r="I382" s="47"/>
      <c r="J382" s="47"/>
      <c r="K382" s="47"/>
      <c r="L382" s="47"/>
      <c r="M382" s="47"/>
      <c r="N382" s="47"/>
    </row>
    <row r="383" spans="1:14" s="46" customFormat="1" x14ac:dyDescent="0.3">
      <c r="A383" s="47"/>
      <c r="B383" s="47"/>
      <c r="C383" s="47"/>
      <c r="D383" s="47"/>
      <c r="E383" s="47"/>
      <c r="F383" s="47"/>
      <c r="G383" s="47"/>
      <c r="H383" s="47"/>
      <c r="I383" s="47"/>
      <c r="J383" s="47"/>
      <c r="K383" s="47"/>
      <c r="L383" s="47"/>
      <c r="M383" s="47"/>
      <c r="N383" s="47"/>
    </row>
    <row r="384" spans="1:14" s="46" customFormat="1" x14ac:dyDescent="0.3">
      <c r="A384" s="47"/>
      <c r="B384" s="47"/>
      <c r="C384" s="47"/>
      <c r="D384" s="47"/>
      <c r="E384" s="47"/>
      <c r="F384" s="47"/>
      <c r="G384" s="47"/>
      <c r="H384" s="47"/>
      <c r="I384" s="47"/>
      <c r="J384" s="47"/>
      <c r="K384" s="47"/>
      <c r="L384" s="47"/>
      <c r="M384" s="47"/>
      <c r="N384" s="47"/>
    </row>
    <row r="385" spans="1:14" s="46" customFormat="1" x14ac:dyDescent="0.3">
      <c r="A385" s="47"/>
      <c r="B385" s="47"/>
      <c r="C385" s="47"/>
      <c r="D385" s="47"/>
      <c r="E385" s="47"/>
      <c r="F385" s="47"/>
      <c r="G385" s="47"/>
      <c r="H385" s="47"/>
      <c r="I385" s="47"/>
      <c r="J385" s="47"/>
      <c r="K385" s="47"/>
      <c r="L385" s="47"/>
      <c r="M385" s="47"/>
      <c r="N385" s="47"/>
    </row>
    <row r="386" spans="1:14" s="46" customFormat="1" x14ac:dyDescent="0.3">
      <c r="A386" s="47"/>
      <c r="B386" s="47"/>
      <c r="C386" s="47"/>
      <c r="D386" s="47"/>
      <c r="E386" s="47"/>
      <c r="F386" s="47"/>
      <c r="G386" s="47"/>
      <c r="H386" s="47"/>
      <c r="I386" s="47"/>
      <c r="J386" s="47"/>
      <c r="K386" s="47"/>
      <c r="L386" s="47"/>
      <c r="M386" s="47"/>
      <c r="N386" s="47"/>
    </row>
    <row r="387" spans="1:14" s="46" customFormat="1" x14ac:dyDescent="0.3">
      <c r="A387" s="47"/>
      <c r="B387" s="47"/>
      <c r="C387" s="47"/>
      <c r="D387" s="47"/>
      <c r="E387" s="47"/>
      <c r="F387" s="47"/>
      <c r="G387" s="47"/>
      <c r="H387" s="47"/>
      <c r="I387" s="47"/>
      <c r="J387" s="47"/>
      <c r="K387" s="47"/>
      <c r="L387" s="47"/>
      <c r="M387" s="47"/>
      <c r="N387" s="47"/>
    </row>
    <row r="388" spans="1:14" s="46" customFormat="1" x14ac:dyDescent="0.3">
      <c r="A388" s="47"/>
      <c r="B388" s="47"/>
      <c r="C388" s="47"/>
      <c r="D388" s="47"/>
      <c r="E388" s="47"/>
      <c r="F388" s="47"/>
      <c r="G388" s="47"/>
      <c r="H388" s="47"/>
      <c r="I388" s="47"/>
      <c r="J388" s="47"/>
      <c r="K388" s="47"/>
      <c r="L388" s="47"/>
      <c r="M388" s="47"/>
      <c r="N388" s="47"/>
    </row>
    <row r="389" spans="1:14" s="46" customFormat="1" x14ac:dyDescent="0.3">
      <c r="A389" s="47"/>
      <c r="B389" s="47"/>
      <c r="C389" s="47"/>
      <c r="D389" s="47"/>
      <c r="E389" s="47"/>
      <c r="F389" s="47"/>
      <c r="G389" s="47"/>
      <c r="H389" s="47"/>
      <c r="I389" s="47"/>
      <c r="J389" s="47"/>
      <c r="K389" s="47"/>
      <c r="L389" s="47"/>
      <c r="M389" s="47"/>
      <c r="N389" s="47"/>
    </row>
    <row r="390" spans="1:14" s="46" customFormat="1" x14ac:dyDescent="0.3">
      <c r="A390" s="47"/>
      <c r="B390" s="47"/>
      <c r="C390" s="47"/>
      <c r="D390" s="47"/>
      <c r="E390" s="47"/>
      <c r="F390" s="47"/>
      <c r="G390" s="47"/>
      <c r="H390" s="47"/>
      <c r="I390" s="47"/>
      <c r="J390" s="47"/>
      <c r="K390" s="47"/>
      <c r="L390" s="47"/>
      <c r="M390" s="47"/>
      <c r="N390" s="47"/>
    </row>
    <row r="391" spans="1:14" s="46" customFormat="1" x14ac:dyDescent="0.3">
      <c r="A391" s="47"/>
      <c r="B391" s="47"/>
      <c r="C391" s="47"/>
      <c r="D391" s="47"/>
      <c r="E391" s="47"/>
      <c r="F391" s="47"/>
      <c r="G391" s="47"/>
      <c r="H391" s="47"/>
      <c r="I391" s="47"/>
      <c r="J391" s="47"/>
      <c r="K391" s="47"/>
      <c r="L391" s="47"/>
      <c r="M391" s="47"/>
      <c r="N391" s="47"/>
    </row>
    <row r="392" spans="1:14" s="46" customFormat="1" x14ac:dyDescent="0.3">
      <c r="A392" s="47"/>
      <c r="B392" s="47"/>
      <c r="C392" s="47"/>
      <c r="D392" s="47"/>
      <c r="E392" s="47"/>
      <c r="F392" s="47"/>
      <c r="G392" s="47"/>
      <c r="H392" s="47"/>
      <c r="I392" s="47"/>
      <c r="J392" s="47"/>
      <c r="K392" s="47"/>
      <c r="L392" s="47"/>
      <c r="M392" s="47"/>
      <c r="N392" s="47"/>
    </row>
    <row r="393" spans="1:14" s="46" customFormat="1" x14ac:dyDescent="0.3">
      <c r="A393" s="47"/>
      <c r="B393" s="47"/>
      <c r="C393" s="47"/>
      <c r="D393" s="47"/>
      <c r="E393" s="47"/>
      <c r="F393" s="47"/>
      <c r="G393" s="47"/>
      <c r="H393" s="47"/>
      <c r="I393" s="47"/>
      <c r="J393" s="47"/>
      <c r="K393" s="47"/>
      <c r="L393" s="47"/>
      <c r="M393" s="47"/>
      <c r="N393" s="47"/>
    </row>
    <row r="394" spans="1:14" s="46" customFormat="1" x14ac:dyDescent="0.3">
      <c r="A394" s="47"/>
      <c r="B394" s="47"/>
      <c r="C394" s="47"/>
      <c r="D394" s="47"/>
      <c r="E394" s="47"/>
      <c r="F394" s="47"/>
      <c r="G394" s="47"/>
      <c r="H394" s="47"/>
      <c r="I394" s="47"/>
      <c r="J394" s="47"/>
      <c r="K394" s="47"/>
      <c r="L394" s="47"/>
      <c r="M394" s="47"/>
      <c r="N394" s="47"/>
    </row>
    <row r="395" spans="1:14" s="46" customFormat="1" x14ac:dyDescent="0.3">
      <c r="A395" s="47"/>
      <c r="B395" s="47"/>
      <c r="C395" s="47"/>
      <c r="D395" s="47"/>
      <c r="E395" s="47"/>
      <c r="F395" s="47"/>
      <c r="G395" s="47"/>
      <c r="H395" s="47"/>
      <c r="I395" s="47"/>
      <c r="J395" s="47"/>
      <c r="K395" s="47"/>
      <c r="L395" s="47"/>
      <c r="M395" s="47"/>
      <c r="N395" s="47"/>
    </row>
    <row r="396" spans="1:14" s="46" customFormat="1" x14ac:dyDescent="0.3">
      <c r="A396" s="47"/>
      <c r="B396" s="47"/>
      <c r="C396" s="47"/>
      <c r="D396" s="47"/>
      <c r="E396" s="47"/>
      <c r="F396" s="47"/>
      <c r="G396" s="47"/>
      <c r="H396" s="47"/>
      <c r="I396" s="47"/>
      <c r="J396" s="47"/>
      <c r="K396" s="47"/>
      <c r="L396" s="47"/>
      <c r="M396" s="47"/>
      <c r="N396" s="47"/>
    </row>
    <row r="397" spans="1:14" s="46" customFormat="1" x14ac:dyDescent="0.3">
      <c r="A397" s="47"/>
      <c r="B397" s="47"/>
      <c r="C397" s="47"/>
      <c r="D397" s="47"/>
      <c r="E397" s="47"/>
      <c r="F397" s="47"/>
      <c r="G397" s="47"/>
      <c r="H397" s="47"/>
      <c r="I397" s="47"/>
      <c r="J397" s="47"/>
      <c r="K397" s="47"/>
      <c r="L397" s="47"/>
      <c r="M397" s="47"/>
      <c r="N397" s="47"/>
    </row>
    <row r="398" spans="1:14" s="46" customFormat="1" x14ac:dyDescent="0.3">
      <c r="A398" s="47"/>
      <c r="B398" s="47"/>
      <c r="C398" s="47"/>
      <c r="D398" s="47"/>
      <c r="E398" s="47"/>
      <c r="F398" s="47"/>
      <c r="G398" s="47"/>
      <c r="H398" s="47"/>
      <c r="I398" s="47"/>
      <c r="J398" s="47"/>
      <c r="K398" s="47"/>
      <c r="L398" s="47"/>
      <c r="M398" s="47"/>
      <c r="N398" s="47"/>
    </row>
    <row r="399" spans="1:14" s="46" customFormat="1" x14ac:dyDescent="0.3">
      <c r="A399" s="47"/>
      <c r="B399" s="47"/>
      <c r="C399" s="47"/>
      <c r="D399" s="47"/>
      <c r="E399" s="47"/>
      <c r="F399" s="47"/>
      <c r="G399" s="47"/>
      <c r="H399" s="47"/>
      <c r="I399" s="47"/>
      <c r="J399" s="47"/>
      <c r="K399" s="47"/>
      <c r="L399" s="47"/>
      <c r="M399" s="47"/>
      <c r="N399" s="47"/>
    </row>
    <row r="400" spans="1:14" s="46" customFormat="1" x14ac:dyDescent="0.3">
      <c r="A400" s="47"/>
      <c r="B400" s="47"/>
      <c r="C400" s="47"/>
      <c r="D400" s="47"/>
      <c r="E400" s="47"/>
      <c r="F400" s="47"/>
      <c r="G400" s="47"/>
      <c r="H400" s="47"/>
      <c r="I400" s="47"/>
      <c r="J400" s="47"/>
      <c r="K400" s="47"/>
      <c r="L400" s="47"/>
      <c r="M400" s="47"/>
      <c r="N400" s="47"/>
    </row>
    <row r="401" spans="1:14" s="46" customFormat="1" x14ac:dyDescent="0.3">
      <c r="A401" s="47"/>
      <c r="B401" s="47"/>
      <c r="C401" s="47"/>
      <c r="D401" s="47"/>
      <c r="E401" s="47"/>
      <c r="F401" s="47"/>
      <c r="G401" s="47"/>
      <c r="H401" s="47"/>
      <c r="I401" s="47"/>
      <c r="J401" s="47"/>
      <c r="K401" s="47"/>
      <c r="L401" s="47"/>
      <c r="M401" s="47"/>
      <c r="N401" s="47"/>
    </row>
    <row r="402" spans="1:14" s="46" customFormat="1" x14ac:dyDescent="0.3">
      <c r="A402" s="47"/>
      <c r="B402" s="47"/>
      <c r="C402" s="47"/>
      <c r="D402" s="47"/>
      <c r="E402" s="47"/>
      <c r="F402" s="47"/>
      <c r="G402" s="47"/>
      <c r="H402" s="47"/>
      <c r="I402" s="47"/>
      <c r="J402" s="47"/>
      <c r="K402" s="47"/>
      <c r="L402" s="47"/>
      <c r="M402" s="47"/>
      <c r="N402" s="47"/>
    </row>
    <row r="403" spans="1:14" s="46" customFormat="1" x14ac:dyDescent="0.3">
      <c r="A403" s="47"/>
      <c r="B403" s="47"/>
      <c r="C403" s="47"/>
      <c r="D403" s="47"/>
      <c r="E403" s="47"/>
      <c r="F403" s="47"/>
      <c r="G403" s="47"/>
      <c r="H403" s="47"/>
      <c r="I403" s="47"/>
      <c r="J403" s="47"/>
      <c r="K403" s="47"/>
      <c r="L403" s="47"/>
      <c r="M403" s="47"/>
      <c r="N403" s="47"/>
    </row>
    <row r="404" spans="1:14" s="46" customFormat="1" x14ac:dyDescent="0.3">
      <c r="A404" s="47"/>
      <c r="B404" s="47"/>
      <c r="C404" s="47"/>
      <c r="D404" s="47"/>
      <c r="E404" s="47"/>
      <c r="F404" s="47"/>
      <c r="G404" s="47"/>
      <c r="H404" s="47"/>
      <c r="I404" s="47"/>
      <c r="J404" s="47"/>
      <c r="K404" s="47"/>
      <c r="L404" s="47"/>
      <c r="M404" s="47"/>
      <c r="N404" s="47"/>
    </row>
    <row r="405" spans="1:14" s="46" customFormat="1" x14ac:dyDescent="0.3">
      <c r="A405" s="47"/>
      <c r="B405" s="47"/>
      <c r="C405" s="47"/>
      <c r="D405" s="47"/>
      <c r="E405" s="47"/>
      <c r="F405" s="47"/>
      <c r="G405" s="47"/>
      <c r="H405" s="47"/>
      <c r="I405" s="47"/>
      <c r="J405" s="47"/>
      <c r="K405" s="47"/>
      <c r="L405" s="47"/>
      <c r="M405" s="47"/>
      <c r="N405" s="47"/>
    </row>
    <row r="406" spans="1:14" s="46" customFormat="1" x14ac:dyDescent="0.3">
      <c r="A406" s="47"/>
      <c r="B406" s="47"/>
      <c r="C406" s="47"/>
      <c r="D406" s="47"/>
      <c r="E406" s="47"/>
      <c r="F406" s="47"/>
      <c r="G406" s="47"/>
      <c r="H406" s="47"/>
      <c r="I406" s="47"/>
      <c r="J406" s="47"/>
      <c r="K406" s="47"/>
      <c r="L406" s="47"/>
      <c r="M406" s="47"/>
      <c r="N406" s="47"/>
    </row>
    <row r="407" spans="1:14" s="46" customFormat="1" x14ac:dyDescent="0.3">
      <c r="A407" s="47"/>
      <c r="B407" s="47"/>
      <c r="C407" s="47"/>
      <c r="D407" s="47"/>
      <c r="E407" s="47"/>
      <c r="F407" s="47"/>
      <c r="G407" s="47"/>
      <c r="H407" s="47"/>
      <c r="I407" s="47"/>
      <c r="J407" s="47"/>
      <c r="K407" s="47"/>
      <c r="L407" s="47"/>
      <c r="M407" s="47"/>
      <c r="N407" s="47"/>
    </row>
    <row r="408" spans="1:14" s="46" customFormat="1" x14ac:dyDescent="0.3">
      <c r="A408" s="47"/>
      <c r="B408" s="47"/>
      <c r="C408" s="47"/>
      <c r="D408" s="47"/>
      <c r="E408" s="47"/>
      <c r="F408" s="47"/>
      <c r="G408" s="47"/>
      <c r="H408" s="47"/>
      <c r="I408" s="47"/>
      <c r="J408" s="47"/>
      <c r="K408" s="47"/>
      <c r="L408" s="47"/>
      <c r="M408" s="47"/>
      <c r="N408" s="47"/>
    </row>
    <row r="409" spans="1:14" s="46" customFormat="1" x14ac:dyDescent="0.3">
      <c r="A409" s="47"/>
      <c r="B409" s="47"/>
      <c r="C409" s="47"/>
      <c r="D409" s="47"/>
      <c r="E409" s="47"/>
      <c r="F409" s="47"/>
      <c r="G409" s="47"/>
      <c r="H409" s="47"/>
      <c r="I409" s="47"/>
      <c r="J409" s="47"/>
      <c r="K409" s="47"/>
      <c r="L409" s="47"/>
      <c r="M409" s="47"/>
      <c r="N409" s="47"/>
    </row>
    <row r="410" spans="1:14" s="46" customFormat="1" x14ac:dyDescent="0.3">
      <c r="A410" s="47"/>
      <c r="B410" s="47"/>
      <c r="C410" s="47"/>
      <c r="D410" s="47"/>
      <c r="E410" s="47"/>
      <c r="F410" s="47"/>
      <c r="G410" s="47"/>
      <c r="H410" s="47"/>
      <c r="I410" s="47"/>
      <c r="J410" s="47"/>
      <c r="K410" s="47"/>
      <c r="L410" s="47"/>
      <c r="M410" s="47"/>
      <c r="N410" s="47"/>
    </row>
    <row r="411" spans="1:14" s="46" customFormat="1" x14ac:dyDescent="0.3">
      <c r="A411" s="47"/>
      <c r="B411" s="47"/>
      <c r="C411" s="47"/>
      <c r="D411" s="47"/>
      <c r="E411" s="47"/>
      <c r="F411" s="47"/>
      <c r="G411" s="47"/>
      <c r="H411" s="47"/>
      <c r="I411" s="47"/>
      <c r="J411" s="47"/>
      <c r="K411" s="47"/>
      <c r="L411" s="47"/>
      <c r="M411" s="47"/>
      <c r="N411" s="47"/>
    </row>
    <row r="412" spans="1:14" s="46" customFormat="1" x14ac:dyDescent="0.3">
      <c r="A412" s="47"/>
      <c r="B412" s="47"/>
      <c r="C412" s="47"/>
      <c r="D412" s="47"/>
      <c r="E412" s="47"/>
      <c r="F412" s="47"/>
      <c r="G412" s="47"/>
      <c r="H412" s="47"/>
      <c r="I412" s="47"/>
      <c r="J412" s="47"/>
      <c r="K412" s="47"/>
      <c r="L412" s="47"/>
      <c r="M412" s="47"/>
      <c r="N412" s="47"/>
    </row>
    <row r="413" spans="1:14" s="46" customFormat="1" x14ac:dyDescent="0.3">
      <c r="A413" s="47"/>
      <c r="B413" s="47"/>
      <c r="C413" s="47"/>
      <c r="D413" s="47"/>
      <c r="E413" s="47"/>
      <c r="F413" s="47"/>
      <c r="G413" s="47"/>
      <c r="H413" s="47"/>
      <c r="I413" s="47"/>
      <c r="J413" s="47"/>
      <c r="K413" s="47"/>
      <c r="L413" s="47"/>
      <c r="M413" s="47"/>
      <c r="N413" s="47"/>
    </row>
    <row r="414" spans="1:14" s="46" customFormat="1" x14ac:dyDescent="0.3">
      <c r="A414" s="47"/>
      <c r="B414" s="47"/>
      <c r="C414" s="47"/>
      <c r="D414" s="47"/>
      <c r="E414" s="47"/>
      <c r="F414" s="47"/>
      <c r="G414" s="47"/>
      <c r="H414" s="47"/>
      <c r="I414" s="47"/>
      <c r="J414" s="47"/>
      <c r="K414" s="47"/>
      <c r="L414" s="47"/>
      <c r="M414" s="47"/>
      <c r="N414" s="47"/>
    </row>
    <row r="415" spans="1:14" s="46" customFormat="1" x14ac:dyDescent="0.3">
      <c r="A415" s="47"/>
      <c r="B415" s="47"/>
      <c r="C415" s="47"/>
      <c r="D415" s="47"/>
      <c r="E415" s="47"/>
      <c r="F415" s="47"/>
      <c r="G415" s="47"/>
      <c r="H415" s="47"/>
      <c r="I415" s="47"/>
      <c r="J415" s="47"/>
      <c r="K415" s="47"/>
      <c r="L415" s="47"/>
      <c r="M415" s="47"/>
      <c r="N415" s="47"/>
    </row>
    <row r="416" spans="1:14" s="46" customFormat="1" x14ac:dyDescent="0.3">
      <c r="A416" s="47"/>
      <c r="B416" s="47"/>
      <c r="C416" s="47"/>
      <c r="D416" s="47"/>
      <c r="E416" s="47"/>
      <c r="F416" s="47"/>
      <c r="G416" s="47"/>
      <c r="H416" s="47"/>
      <c r="I416" s="47"/>
      <c r="J416" s="47"/>
      <c r="K416" s="47"/>
      <c r="L416" s="47"/>
      <c r="M416" s="47"/>
      <c r="N416" s="47"/>
    </row>
    <row r="417" spans="1:14" s="46" customFormat="1" x14ac:dyDescent="0.3">
      <c r="A417" s="47"/>
      <c r="B417" s="47"/>
      <c r="C417" s="47"/>
      <c r="D417" s="47"/>
      <c r="E417" s="47"/>
      <c r="F417" s="47"/>
      <c r="G417" s="47"/>
      <c r="H417" s="47"/>
      <c r="I417" s="47"/>
      <c r="J417" s="47"/>
      <c r="K417" s="47"/>
      <c r="L417" s="47"/>
      <c r="M417" s="47"/>
      <c r="N417" s="47"/>
    </row>
    <row r="418" spans="1:14" s="46" customFormat="1" x14ac:dyDescent="0.3">
      <c r="A418" s="47"/>
      <c r="B418" s="47"/>
      <c r="C418" s="47"/>
      <c r="D418" s="47"/>
      <c r="E418" s="47"/>
      <c r="F418" s="47"/>
      <c r="G418" s="47"/>
      <c r="H418" s="47"/>
      <c r="I418" s="47"/>
      <c r="J418" s="47"/>
      <c r="K418" s="47"/>
      <c r="L418" s="47"/>
      <c r="M418" s="47"/>
      <c r="N418" s="47"/>
    </row>
    <row r="419" spans="1:14" s="46" customFormat="1" x14ac:dyDescent="0.3">
      <c r="A419" s="47"/>
      <c r="B419" s="47"/>
      <c r="C419" s="47"/>
      <c r="D419" s="47"/>
      <c r="E419" s="47"/>
      <c r="F419" s="47"/>
      <c r="G419" s="47"/>
      <c r="H419" s="47"/>
      <c r="I419" s="47"/>
      <c r="J419" s="47"/>
      <c r="K419" s="47"/>
      <c r="L419" s="47"/>
      <c r="M419" s="47"/>
      <c r="N419" s="47"/>
    </row>
    <row r="420" spans="1:14" s="46" customFormat="1" x14ac:dyDescent="0.3">
      <c r="A420" s="47"/>
      <c r="B420" s="47"/>
      <c r="C420" s="47"/>
      <c r="D420" s="47"/>
      <c r="E420" s="47"/>
      <c r="F420" s="47"/>
      <c r="G420" s="47"/>
      <c r="H420" s="47"/>
      <c r="I420" s="47"/>
      <c r="J420" s="47"/>
      <c r="K420" s="47"/>
      <c r="L420" s="47"/>
      <c r="M420" s="47"/>
      <c r="N420" s="47"/>
    </row>
    <row r="421" spans="1:14" s="46" customFormat="1" x14ac:dyDescent="0.3">
      <c r="A421" s="47"/>
      <c r="B421" s="47"/>
      <c r="C421" s="47"/>
      <c r="D421" s="47"/>
      <c r="E421" s="47"/>
      <c r="F421" s="47"/>
      <c r="G421" s="47"/>
      <c r="H421" s="47"/>
      <c r="I421" s="47"/>
      <c r="J421" s="47"/>
      <c r="K421" s="47"/>
      <c r="L421" s="47"/>
      <c r="M421" s="47"/>
      <c r="N421" s="47"/>
    </row>
    <row r="422" spans="1:14" s="46" customFormat="1" x14ac:dyDescent="0.3">
      <c r="A422" s="47"/>
      <c r="B422" s="47"/>
      <c r="C422" s="47"/>
      <c r="D422" s="47"/>
      <c r="E422" s="47"/>
      <c r="F422" s="47"/>
      <c r="G422" s="47"/>
      <c r="H422" s="47"/>
      <c r="I422" s="47"/>
      <c r="J422" s="47"/>
      <c r="K422" s="47"/>
      <c r="L422" s="47"/>
      <c r="M422" s="47"/>
      <c r="N422" s="47"/>
    </row>
    <row r="423" spans="1:14" s="46" customFormat="1" x14ac:dyDescent="0.3">
      <c r="A423" s="47"/>
      <c r="B423" s="47"/>
      <c r="C423" s="47"/>
      <c r="D423" s="47"/>
      <c r="E423" s="47"/>
      <c r="F423" s="47"/>
      <c r="G423" s="47"/>
      <c r="H423" s="47"/>
      <c r="I423" s="47"/>
      <c r="J423" s="47"/>
      <c r="K423" s="47"/>
      <c r="L423" s="47"/>
      <c r="M423" s="47"/>
      <c r="N423" s="47"/>
    </row>
    <row r="424" spans="1:14" s="46" customFormat="1" x14ac:dyDescent="0.3">
      <c r="A424" s="47"/>
      <c r="B424" s="47"/>
      <c r="C424" s="47"/>
      <c r="D424" s="47"/>
      <c r="E424" s="47"/>
      <c r="F424" s="47"/>
      <c r="G424" s="47"/>
      <c r="H424" s="47"/>
      <c r="I424" s="47"/>
      <c r="J424" s="47"/>
      <c r="K424" s="47"/>
      <c r="L424" s="47"/>
      <c r="M424" s="47"/>
      <c r="N424" s="47"/>
    </row>
    <row r="425" spans="1:14" s="46" customFormat="1" x14ac:dyDescent="0.3">
      <c r="A425" s="47"/>
      <c r="B425" s="47"/>
      <c r="C425" s="47"/>
      <c r="D425" s="47"/>
      <c r="E425" s="47"/>
      <c r="F425" s="47"/>
      <c r="G425" s="47"/>
      <c r="H425" s="47"/>
      <c r="I425" s="47"/>
      <c r="J425" s="47"/>
      <c r="K425" s="47"/>
      <c r="L425" s="47"/>
      <c r="M425" s="47"/>
      <c r="N425" s="47"/>
    </row>
    <row r="426" spans="1:14" s="46" customFormat="1" x14ac:dyDescent="0.3">
      <c r="A426" s="47"/>
      <c r="B426" s="47"/>
      <c r="C426" s="47"/>
      <c r="D426" s="47"/>
      <c r="E426" s="47"/>
      <c r="F426" s="47"/>
      <c r="G426" s="47"/>
      <c r="H426" s="47"/>
      <c r="I426" s="47"/>
      <c r="J426" s="47"/>
      <c r="K426" s="47"/>
      <c r="L426" s="47"/>
      <c r="M426" s="47"/>
      <c r="N426" s="47"/>
    </row>
    <row r="427" spans="1:14" s="46" customFormat="1" x14ac:dyDescent="0.3">
      <c r="A427" s="47"/>
      <c r="B427" s="47"/>
      <c r="C427" s="47"/>
      <c r="D427" s="47"/>
      <c r="E427" s="47"/>
      <c r="F427" s="47"/>
      <c r="G427" s="47"/>
      <c r="H427" s="47"/>
      <c r="I427" s="47"/>
      <c r="J427" s="47"/>
      <c r="K427" s="47"/>
      <c r="L427" s="47"/>
      <c r="M427" s="47"/>
      <c r="N427" s="47"/>
    </row>
    <row r="428" spans="1:14" s="46" customFormat="1" x14ac:dyDescent="0.3">
      <c r="A428" s="47"/>
      <c r="B428" s="47"/>
      <c r="C428" s="47"/>
      <c r="D428" s="47"/>
      <c r="E428" s="47"/>
      <c r="F428" s="47"/>
      <c r="G428" s="47"/>
      <c r="H428" s="47"/>
      <c r="I428" s="47"/>
      <c r="J428" s="47"/>
      <c r="K428" s="47"/>
      <c r="L428" s="47"/>
      <c r="M428" s="47"/>
      <c r="N428" s="47"/>
    </row>
    <row r="429" spans="1:14" s="46" customFormat="1" x14ac:dyDescent="0.3">
      <c r="A429" s="47"/>
      <c r="B429" s="47"/>
      <c r="C429" s="47"/>
      <c r="D429" s="47"/>
      <c r="E429" s="47"/>
      <c r="F429" s="47"/>
      <c r="G429" s="47"/>
      <c r="H429" s="47"/>
      <c r="I429" s="47"/>
      <c r="J429" s="47"/>
      <c r="K429" s="47"/>
      <c r="L429" s="47"/>
      <c r="M429" s="47"/>
      <c r="N429" s="47"/>
    </row>
    <row r="430" spans="1:14" s="46" customFormat="1" x14ac:dyDescent="0.3">
      <c r="A430" s="47"/>
      <c r="B430" s="47"/>
      <c r="C430" s="47"/>
      <c r="D430" s="47"/>
      <c r="E430" s="47"/>
      <c r="F430" s="47"/>
      <c r="G430" s="47"/>
      <c r="H430" s="47"/>
      <c r="I430" s="47"/>
      <c r="J430" s="47"/>
      <c r="K430" s="47"/>
      <c r="L430" s="47"/>
      <c r="M430" s="47"/>
      <c r="N430" s="47"/>
    </row>
    <row r="431" spans="1:14" s="46" customFormat="1" x14ac:dyDescent="0.3">
      <c r="A431" s="47"/>
      <c r="B431" s="47"/>
      <c r="C431" s="47"/>
      <c r="D431" s="47"/>
      <c r="E431" s="47"/>
      <c r="F431" s="47"/>
      <c r="G431" s="47"/>
      <c r="H431" s="47"/>
      <c r="I431" s="47"/>
      <c r="J431" s="47"/>
      <c r="K431" s="47"/>
      <c r="L431" s="47"/>
      <c r="M431" s="47"/>
      <c r="N431" s="47"/>
    </row>
    <row r="432" spans="1:14" s="46" customFormat="1" x14ac:dyDescent="0.3">
      <c r="A432" s="47"/>
      <c r="B432" s="47"/>
      <c r="C432" s="47"/>
      <c r="D432" s="47"/>
      <c r="E432" s="47"/>
      <c r="F432" s="47"/>
      <c r="G432" s="47"/>
      <c r="H432" s="47"/>
      <c r="I432" s="47"/>
      <c r="J432" s="47"/>
      <c r="K432" s="47"/>
      <c r="L432" s="47"/>
      <c r="M432" s="47"/>
      <c r="N432" s="47"/>
    </row>
    <row r="433" spans="1:14" s="46" customFormat="1" x14ac:dyDescent="0.3">
      <c r="A433" s="47"/>
      <c r="B433" s="47"/>
      <c r="C433" s="47"/>
      <c r="D433" s="47"/>
      <c r="E433" s="47"/>
      <c r="F433" s="47"/>
      <c r="G433" s="47"/>
      <c r="H433" s="47"/>
      <c r="I433" s="47"/>
      <c r="J433" s="47"/>
      <c r="K433" s="47"/>
      <c r="L433" s="47"/>
      <c r="M433" s="47"/>
      <c r="N433" s="47"/>
    </row>
    <row r="434" spans="1:14" s="46" customFormat="1" x14ac:dyDescent="0.3">
      <c r="A434" s="47"/>
      <c r="B434" s="47"/>
      <c r="C434" s="47"/>
      <c r="D434" s="47"/>
      <c r="E434" s="47"/>
      <c r="F434" s="47"/>
      <c r="G434" s="47"/>
      <c r="H434" s="47"/>
      <c r="I434" s="47"/>
      <c r="J434" s="47"/>
      <c r="K434" s="47"/>
      <c r="L434" s="47"/>
      <c r="M434" s="47"/>
      <c r="N434" s="47"/>
    </row>
    <row r="435" spans="1:14" s="46" customFormat="1" x14ac:dyDescent="0.3">
      <c r="A435" s="47"/>
      <c r="B435" s="47"/>
      <c r="C435" s="47"/>
      <c r="D435" s="47"/>
      <c r="E435" s="47"/>
      <c r="F435" s="47"/>
      <c r="G435" s="47"/>
      <c r="H435" s="47"/>
      <c r="I435" s="47"/>
      <c r="J435" s="47"/>
      <c r="K435" s="47"/>
      <c r="L435" s="47"/>
      <c r="M435" s="47"/>
      <c r="N435" s="47"/>
    </row>
    <row r="436" spans="1:14" s="46" customFormat="1" x14ac:dyDescent="0.3">
      <c r="A436" s="47"/>
      <c r="B436" s="47"/>
      <c r="C436" s="47"/>
      <c r="D436" s="47"/>
      <c r="E436" s="47"/>
      <c r="F436" s="47"/>
      <c r="G436" s="47"/>
      <c r="H436" s="47"/>
      <c r="I436" s="47"/>
      <c r="J436" s="47"/>
      <c r="K436" s="47"/>
      <c r="L436" s="47"/>
      <c r="M436" s="47"/>
      <c r="N436" s="47"/>
    </row>
    <row r="437" spans="1:14" s="46" customFormat="1" x14ac:dyDescent="0.3">
      <c r="A437" s="47"/>
      <c r="B437" s="47"/>
      <c r="C437" s="47"/>
      <c r="D437" s="47"/>
      <c r="E437" s="47"/>
      <c r="F437" s="47"/>
      <c r="G437" s="47"/>
      <c r="H437" s="47"/>
      <c r="I437" s="47"/>
      <c r="J437" s="47"/>
      <c r="K437" s="47"/>
      <c r="L437" s="47"/>
      <c r="M437" s="47"/>
      <c r="N437" s="47"/>
    </row>
    <row r="438" spans="1:14" s="46" customFormat="1" x14ac:dyDescent="0.3">
      <c r="A438" s="47"/>
      <c r="B438" s="47"/>
      <c r="C438" s="47"/>
      <c r="D438" s="47"/>
      <c r="E438" s="47"/>
      <c r="F438" s="47"/>
      <c r="G438" s="47"/>
      <c r="H438" s="47"/>
      <c r="I438" s="47"/>
      <c r="J438" s="47"/>
      <c r="K438" s="47"/>
      <c r="L438" s="47"/>
      <c r="M438" s="47"/>
      <c r="N438" s="47"/>
    </row>
    <row r="439" spans="1:14" s="46" customFormat="1" x14ac:dyDescent="0.3">
      <c r="A439" s="47"/>
      <c r="B439" s="47"/>
      <c r="C439" s="47"/>
      <c r="D439" s="47"/>
      <c r="E439" s="47"/>
      <c r="F439" s="47"/>
      <c r="G439" s="47"/>
      <c r="H439" s="47"/>
      <c r="I439" s="47"/>
      <c r="J439" s="47"/>
      <c r="K439" s="47"/>
      <c r="L439" s="47"/>
      <c r="M439" s="47"/>
      <c r="N439" s="47"/>
    </row>
    <row r="440" spans="1:14" s="46" customFormat="1" x14ac:dyDescent="0.3">
      <c r="A440" s="47"/>
      <c r="B440" s="47"/>
      <c r="C440" s="47"/>
      <c r="D440" s="47"/>
      <c r="E440" s="47"/>
      <c r="F440" s="47"/>
      <c r="G440" s="47"/>
      <c r="H440" s="47"/>
      <c r="I440" s="47"/>
      <c r="J440" s="47"/>
      <c r="K440" s="47"/>
      <c r="L440" s="47"/>
      <c r="M440" s="47"/>
      <c r="N440" s="47"/>
    </row>
    <row r="441" spans="1:14" s="46" customFormat="1" x14ac:dyDescent="0.3">
      <c r="A441" s="47"/>
      <c r="B441" s="47"/>
      <c r="C441" s="47"/>
      <c r="D441" s="47"/>
      <c r="E441" s="47"/>
      <c r="F441" s="47"/>
      <c r="G441" s="47"/>
      <c r="H441" s="47"/>
      <c r="I441" s="47"/>
      <c r="J441" s="47"/>
      <c r="K441" s="47"/>
      <c r="L441" s="47"/>
      <c r="M441" s="47"/>
      <c r="N441" s="47"/>
    </row>
    <row r="442" spans="1:14" s="46" customFormat="1" x14ac:dyDescent="0.3">
      <c r="A442" s="47"/>
      <c r="B442" s="47"/>
      <c r="C442" s="47"/>
      <c r="D442" s="47"/>
      <c r="E442" s="47"/>
      <c r="F442" s="47"/>
      <c r="G442" s="47"/>
      <c r="H442" s="47"/>
      <c r="I442" s="47"/>
      <c r="J442" s="47"/>
      <c r="K442" s="47"/>
      <c r="L442" s="47"/>
      <c r="M442" s="47"/>
      <c r="N442" s="47"/>
    </row>
    <row r="443" spans="1:14" s="46" customFormat="1" x14ac:dyDescent="0.3">
      <c r="A443" s="47"/>
      <c r="B443" s="47"/>
      <c r="C443" s="47"/>
      <c r="D443" s="47"/>
      <c r="E443" s="47"/>
      <c r="F443" s="47"/>
      <c r="G443" s="47"/>
      <c r="H443" s="47"/>
      <c r="I443" s="47"/>
      <c r="J443" s="47"/>
      <c r="K443" s="47"/>
      <c r="L443" s="47"/>
      <c r="M443" s="47"/>
      <c r="N443" s="47"/>
    </row>
    <row r="444" spans="1:14" s="46" customFormat="1" x14ac:dyDescent="0.3">
      <c r="A444" s="47"/>
      <c r="B444" s="47"/>
      <c r="C444" s="47"/>
      <c r="D444" s="47"/>
      <c r="E444" s="47"/>
      <c r="F444" s="47"/>
      <c r="G444" s="47"/>
      <c r="H444" s="47"/>
      <c r="I444" s="47"/>
      <c r="J444" s="47"/>
      <c r="K444" s="47"/>
      <c r="L444" s="47"/>
      <c r="M444" s="47"/>
      <c r="N444" s="47"/>
    </row>
    <row r="445" spans="1:14" s="46" customFormat="1" x14ac:dyDescent="0.3">
      <c r="A445" s="47"/>
      <c r="B445" s="47"/>
      <c r="C445" s="47"/>
      <c r="D445" s="47"/>
      <c r="E445" s="47"/>
      <c r="F445" s="47"/>
      <c r="G445" s="47"/>
      <c r="H445" s="47"/>
      <c r="I445" s="47"/>
      <c r="J445" s="47"/>
      <c r="K445" s="47"/>
      <c r="L445" s="47"/>
      <c r="M445" s="47"/>
      <c r="N445" s="47"/>
    </row>
    <row r="446" spans="1:14" s="46" customFormat="1" x14ac:dyDescent="0.3">
      <c r="A446" s="47"/>
      <c r="B446" s="47"/>
      <c r="C446" s="47"/>
      <c r="D446" s="47"/>
      <c r="E446" s="47"/>
      <c r="F446" s="47"/>
      <c r="G446" s="47"/>
      <c r="H446" s="47"/>
      <c r="I446" s="47"/>
      <c r="J446" s="47"/>
      <c r="K446" s="47"/>
      <c r="L446" s="47"/>
      <c r="M446" s="47"/>
      <c r="N446" s="47"/>
    </row>
    <row r="447" spans="1:14" s="46" customFormat="1" x14ac:dyDescent="0.3">
      <c r="A447" s="47"/>
      <c r="B447" s="47"/>
      <c r="C447" s="47"/>
      <c r="D447" s="47"/>
      <c r="E447" s="47"/>
      <c r="F447" s="47"/>
      <c r="G447" s="47"/>
      <c r="H447" s="47"/>
      <c r="I447" s="47"/>
      <c r="J447" s="47"/>
      <c r="K447" s="47"/>
      <c r="L447" s="47"/>
      <c r="M447" s="47"/>
      <c r="N447" s="47"/>
    </row>
    <row r="448" spans="1:14" s="46" customFormat="1" x14ac:dyDescent="0.3">
      <c r="A448" s="47"/>
      <c r="B448" s="47"/>
      <c r="C448" s="47"/>
      <c r="D448" s="47"/>
      <c r="E448" s="47"/>
      <c r="F448" s="47"/>
      <c r="G448" s="47"/>
      <c r="H448" s="47"/>
      <c r="I448" s="47"/>
      <c r="J448" s="47"/>
      <c r="K448" s="47"/>
      <c r="L448" s="47"/>
      <c r="M448" s="47"/>
      <c r="N448" s="47"/>
    </row>
    <row r="449" spans="1:14" s="46" customFormat="1" x14ac:dyDescent="0.3">
      <c r="A449" s="47"/>
      <c r="B449" s="47"/>
      <c r="C449" s="47"/>
      <c r="D449" s="47"/>
      <c r="E449" s="47"/>
      <c r="F449" s="47"/>
      <c r="G449" s="47"/>
      <c r="H449" s="47"/>
      <c r="I449" s="47"/>
      <c r="J449" s="47"/>
      <c r="K449" s="47"/>
      <c r="L449" s="47"/>
      <c r="M449" s="47"/>
      <c r="N449" s="47"/>
    </row>
    <row r="450" spans="1:14" s="46" customFormat="1" x14ac:dyDescent="0.3">
      <c r="A450" s="47"/>
      <c r="B450" s="47"/>
      <c r="C450" s="47"/>
      <c r="D450" s="47"/>
      <c r="E450" s="47"/>
      <c r="F450" s="47"/>
      <c r="G450" s="47"/>
      <c r="H450" s="47"/>
      <c r="I450" s="47"/>
      <c r="J450" s="47"/>
      <c r="K450" s="47"/>
      <c r="L450" s="47"/>
      <c r="M450" s="47"/>
      <c r="N450" s="47"/>
    </row>
    <row r="451" spans="1:14" s="46" customFormat="1" x14ac:dyDescent="0.3">
      <c r="A451" s="47"/>
      <c r="B451" s="47"/>
      <c r="C451" s="47"/>
      <c r="D451" s="47"/>
      <c r="E451" s="47"/>
      <c r="F451" s="47"/>
      <c r="G451" s="47"/>
      <c r="H451" s="47"/>
      <c r="I451" s="47"/>
      <c r="J451" s="47"/>
      <c r="K451" s="47"/>
      <c r="L451" s="47"/>
      <c r="M451" s="47"/>
      <c r="N451" s="47"/>
    </row>
    <row r="452" spans="1:14" s="46" customFormat="1" x14ac:dyDescent="0.3">
      <c r="A452" s="47"/>
      <c r="B452" s="47"/>
      <c r="C452" s="47"/>
      <c r="D452" s="47"/>
      <c r="E452" s="47"/>
      <c r="F452" s="47"/>
      <c r="G452" s="47"/>
      <c r="H452" s="47"/>
      <c r="I452" s="47"/>
      <c r="J452" s="47"/>
      <c r="K452" s="47"/>
      <c r="L452" s="47"/>
      <c r="M452" s="47"/>
      <c r="N452" s="47"/>
    </row>
    <row r="453" spans="1:14" s="46" customFormat="1" x14ac:dyDescent="0.3">
      <c r="A453" s="47"/>
      <c r="B453" s="47"/>
      <c r="C453" s="47"/>
      <c r="D453" s="47"/>
      <c r="E453" s="47"/>
      <c r="F453" s="47"/>
      <c r="G453" s="47"/>
      <c r="H453" s="47"/>
      <c r="I453" s="47"/>
      <c r="J453" s="47"/>
      <c r="K453" s="47"/>
      <c r="L453" s="47"/>
      <c r="M453" s="47"/>
      <c r="N453" s="47"/>
    </row>
    <row r="454" spans="1:14" s="46" customFormat="1" x14ac:dyDescent="0.3">
      <c r="A454" s="47"/>
      <c r="B454" s="47"/>
      <c r="C454" s="47"/>
      <c r="D454" s="47"/>
      <c r="E454" s="47"/>
      <c r="F454" s="47"/>
      <c r="G454" s="47"/>
      <c r="H454" s="47"/>
      <c r="I454" s="47"/>
      <c r="J454" s="47"/>
      <c r="K454" s="47"/>
      <c r="L454" s="47"/>
      <c r="M454" s="47"/>
      <c r="N454" s="47"/>
    </row>
    <row r="455" spans="1:14" s="46" customFormat="1" x14ac:dyDescent="0.3">
      <c r="A455" s="47"/>
      <c r="B455" s="47"/>
      <c r="C455" s="47"/>
      <c r="D455" s="47"/>
      <c r="E455" s="47"/>
      <c r="F455" s="47"/>
      <c r="G455" s="47"/>
      <c r="H455" s="47"/>
      <c r="I455" s="47"/>
      <c r="J455" s="47"/>
      <c r="K455" s="47"/>
      <c r="L455" s="47"/>
      <c r="M455" s="47"/>
      <c r="N455" s="47"/>
    </row>
    <row r="456" spans="1:14" s="46" customFormat="1" x14ac:dyDescent="0.3">
      <c r="A456" s="47"/>
      <c r="B456" s="47"/>
      <c r="C456" s="47"/>
      <c r="D456" s="47"/>
      <c r="E456" s="47"/>
      <c r="F456" s="47"/>
      <c r="G456" s="47"/>
      <c r="H456" s="47"/>
      <c r="I456" s="47"/>
      <c r="J456" s="47"/>
      <c r="K456" s="47"/>
      <c r="L456" s="47"/>
      <c r="M456" s="47"/>
      <c r="N456" s="47"/>
    </row>
    <row r="457" spans="1:14" s="46" customFormat="1" x14ac:dyDescent="0.3">
      <c r="A457" s="47"/>
      <c r="B457" s="47"/>
      <c r="C457" s="47"/>
      <c r="D457" s="47"/>
      <c r="E457" s="47"/>
      <c r="F457" s="47"/>
      <c r="G457" s="47"/>
      <c r="H457" s="47"/>
      <c r="I457" s="47"/>
      <c r="J457" s="47"/>
      <c r="K457" s="47"/>
      <c r="L457" s="47"/>
      <c r="M457" s="47"/>
      <c r="N457" s="47"/>
    </row>
    <row r="458" spans="1:14" s="46" customFormat="1" x14ac:dyDescent="0.3">
      <c r="A458" s="47"/>
      <c r="B458" s="47"/>
      <c r="C458" s="47"/>
      <c r="D458" s="47"/>
      <c r="E458" s="47"/>
      <c r="F458" s="47"/>
      <c r="G458" s="47"/>
      <c r="H458" s="47"/>
      <c r="I458" s="47"/>
      <c r="J458" s="47"/>
      <c r="K458" s="47"/>
      <c r="L458" s="47"/>
      <c r="M458" s="47"/>
      <c r="N458" s="47"/>
    </row>
    <row r="459" spans="1:14" s="46" customFormat="1" x14ac:dyDescent="0.3">
      <c r="A459" s="47"/>
      <c r="B459" s="47"/>
      <c r="C459" s="47"/>
      <c r="D459" s="47"/>
      <c r="E459" s="47"/>
      <c r="F459" s="47"/>
      <c r="G459" s="47"/>
      <c r="H459" s="47"/>
      <c r="I459" s="47"/>
      <c r="J459" s="47"/>
      <c r="K459" s="47"/>
      <c r="L459" s="47"/>
      <c r="M459" s="47"/>
      <c r="N459" s="47"/>
    </row>
    <row r="460" spans="1:14" s="46" customFormat="1" x14ac:dyDescent="0.3">
      <c r="A460" s="47"/>
      <c r="B460" s="47"/>
      <c r="C460" s="47"/>
      <c r="D460" s="47"/>
      <c r="E460" s="47"/>
      <c r="F460" s="47"/>
      <c r="G460" s="47"/>
      <c r="H460" s="47"/>
      <c r="I460" s="47"/>
      <c r="J460" s="47"/>
      <c r="K460" s="47"/>
      <c r="L460" s="47"/>
      <c r="M460" s="47"/>
      <c r="N460" s="47"/>
    </row>
    <row r="461" spans="1:14" s="46" customFormat="1" x14ac:dyDescent="0.3">
      <c r="A461" s="47"/>
      <c r="B461" s="47"/>
      <c r="C461" s="47"/>
      <c r="D461" s="47"/>
      <c r="E461" s="47"/>
      <c r="F461" s="47"/>
      <c r="G461" s="47"/>
      <c r="H461" s="47"/>
      <c r="I461" s="47"/>
      <c r="J461" s="47"/>
      <c r="K461" s="47"/>
      <c r="L461" s="47"/>
      <c r="M461" s="47"/>
      <c r="N461" s="47"/>
    </row>
    <row r="462" spans="1:14" s="46" customFormat="1" x14ac:dyDescent="0.3">
      <c r="A462" s="47"/>
      <c r="B462" s="47"/>
      <c r="C462" s="47"/>
      <c r="D462" s="47"/>
      <c r="E462" s="47"/>
      <c r="F462" s="47"/>
      <c r="G462" s="47"/>
      <c r="H462" s="47"/>
      <c r="I462" s="47"/>
      <c r="J462" s="47"/>
      <c r="K462" s="47"/>
      <c r="L462" s="47"/>
      <c r="M462" s="47"/>
      <c r="N462" s="47"/>
    </row>
    <row r="463" spans="1:14" s="46" customFormat="1" x14ac:dyDescent="0.3">
      <c r="A463" s="47"/>
      <c r="B463" s="47"/>
      <c r="C463" s="47"/>
      <c r="D463" s="47"/>
      <c r="E463" s="47"/>
      <c r="F463" s="47"/>
      <c r="G463" s="47"/>
      <c r="H463" s="47"/>
      <c r="I463" s="47"/>
      <c r="J463" s="47"/>
      <c r="K463" s="47"/>
      <c r="L463" s="47"/>
      <c r="M463" s="47"/>
      <c r="N463" s="47"/>
    </row>
    <row r="464" spans="1:14" s="46" customFormat="1" x14ac:dyDescent="0.3">
      <c r="A464" s="47"/>
      <c r="B464" s="47"/>
      <c r="C464" s="47"/>
      <c r="D464" s="47"/>
      <c r="E464" s="47"/>
      <c r="F464" s="47"/>
      <c r="G464" s="47"/>
      <c r="H464" s="47"/>
      <c r="I464" s="47"/>
      <c r="J464" s="47"/>
      <c r="K464" s="47"/>
      <c r="L464" s="47"/>
      <c r="M464" s="47"/>
      <c r="N464" s="47"/>
    </row>
    <row r="465" spans="1:14" s="46" customFormat="1" x14ac:dyDescent="0.3">
      <c r="A465" s="47"/>
      <c r="B465" s="47"/>
      <c r="C465" s="47"/>
      <c r="D465" s="47"/>
      <c r="E465" s="47"/>
      <c r="F465" s="47"/>
      <c r="G465" s="47"/>
      <c r="H465" s="47"/>
      <c r="I465" s="47"/>
      <c r="J465" s="47"/>
      <c r="K465" s="47"/>
      <c r="L465" s="47"/>
      <c r="M465" s="47"/>
      <c r="N465" s="47"/>
    </row>
    <row r="466" spans="1:14" s="46" customFormat="1" x14ac:dyDescent="0.3">
      <c r="A466" s="47"/>
      <c r="B466" s="47"/>
      <c r="C466" s="47"/>
      <c r="D466" s="47"/>
      <c r="E466" s="47"/>
      <c r="F466" s="47"/>
      <c r="G466" s="47"/>
      <c r="H466" s="47"/>
      <c r="I466" s="47"/>
      <c r="J466" s="47"/>
      <c r="K466" s="47"/>
      <c r="L466" s="47"/>
      <c r="M466" s="47"/>
      <c r="N466" s="47"/>
    </row>
    <row r="467" spans="1:14" s="46" customFormat="1" x14ac:dyDescent="0.3">
      <c r="A467" s="47"/>
      <c r="B467" s="47"/>
      <c r="C467" s="47"/>
      <c r="D467" s="47"/>
      <c r="E467" s="47"/>
      <c r="F467" s="47"/>
      <c r="G467" s="47"/>
      <c r="H467" s="47"/>
      <c r="I467" s="47"/>
      <c r="J467" s="47"/>
      <c r="K467" s="47"/>
      <c r="L467" s="47"/>
      <c r="M467" s="47"/>
      <c r="N467" s="47"/>
    </row>
    <row r="468" spans="1:14" s="46" customFormat="1" x14ac:dyDescent="0.3">
      <c r="A468" s="47"/>
      <c r="B468" s="47"/>
      <c r="C468" s="47"/>
      <c r="D468" s="47"/>
      <c r="E468" s="47"/>
      <c r="F468" s="47"/>
      <c r="G468" s="47"/>
      <c r="H468" s="47"/>
      <c r="I468" s="47"/>
      <c r="J468" s="47"/>
      <c r="K468" s="47"/>
      <c r="L468" s="47"/>
      <c r="M468" s="47"/>
      <c r="N468" s="47"/>
    </row>
    <row r="469" spans="1:14" s="46" customFormat="1" x14ac:dyDescent="0.3">
      <c r="A469" s="47"/>
      <c r="B469" s="47"/>
      <c r="C469" s="47"/>
      <c r="D469" s="47"/>
      <c r="E469" s="47"/>
      <c r="F469" s="47"/>
      <c r="G469" s="47"/>
      <c r="H469" s="47"/>
      <c r="I469" s="47"/>
      <c r="J469" s="47"/>
      <c r="K469" s="47"/>
      <c r="L469" s="47"/>
      <c r="M469" s="47"/>
      <c r="N469" s="47"/>
    </row>
    <row r="470" spans="1:14" s="46" customFormat="1" x14ac:dyDescent="0.3">
      <c r="A470" s="47"/>
      <c r="B470" s="47"/>
      <c r="C470" s="47"/>
      <c r="D470" s="47"/>
      <c r="E470" s="47"/>
      <c r="F470" s="47"/>
      <c r="G470" s="47"/>
      <c r="H470" s="47"/>
      <c r="I470" s="47"/>
      <c r="J470" s="47"/>
      <c r="K470" s="47"/>
      <c r="L470" s="47"/>
      <c r="M470" s="47"/>
      <c r="N470" s="47"/>
    </row>
    <row r="471" spans="1:14" s="46" customFormat="1" x14ac:dyDescent="0.3">
      <c r="A471" s="47"/>
      <c r="B471" s="47"/>
      <c r="C471" s="47"/>
      <c r="D471" s="47"/>
      <c r="E471" s="47"/>
      <c r="F471" s="47"/>
      <c r="G471" s="47"/>
      <c r="H471" s="47"/>
      <c r="I471" s="47"/>
      <c r="J471" s="47"/>
      <c r="K471" s="47"/>
      <c r="L471" s="47"/>
      <c r="M471" s="47"/>
      <c r="N471" s="47"/>
    </row>
    <row r="472" spans="1:14" s="46" customFormat="1" x14ac:dyDescent="0.3">
      <c r="A472" s="47"/>
      <c r="B472" s="47"/>
      <c r="C472" s="47"/>
      <c r="D472" s="47"/>
      <c r="E472" s="47"/>
      <c r="F472" s="47"/>
      <c r="G472" s="47"/>
      <c r="H472" s="47"/>
      <c r="I472" s="47"/>
      <c r="J472" s="47"/>
      <c r="K472" s="47"/>
      <c r="L472" s="47"/>
      <c r="M472" s="47"/>
      <c r="N472" s="47"/>
    </row>
    <row r="473" spans="1:14" s="46" customFormat="1" x14ac:dyDescent="0.3">
      <c r="A473" s="47"/>
      <c r="B473" s="47"/>
      <c r="C473" s="47"/>
      <c r="D473" s="47"/>
      <c r="E473" s="47"/>
      <c r="F473" s="47"/>
      <c r="G473" s="47"/>
      <c r="H473" s="47"/>
      <c r="I473" s="47"/>
      <c r="J473" s="47"/>
      <c r="K473" s="47"/>
      <c r="L473" s="47"/>
      <c r="M473" s="47"/>
      <c r="N473" s="47"/>
    </row>
    <row r="474" spans="1:14" s="46" customFormat="1" x14ac:dyDescent="0.3">
      <c r="A474" s="47"/>
      <c r="B474" s="47"/>
      <c r="C474" s="47"/>
      <c r="D474" s="47"/>
      <c r="E474" s="47"/>
      <c r="F474" s="47"/>
      <c r="G474" s="47"/>
      <c r="H474" s="47"/>
      <c r="I474" s="47"/>
      <c r="J474" s="47"/>
      <c r="K474" s="47"/>
      <c r="L474" s="47"/>
      <c r="M474" s="47"/>
      <c r="N474" s="47"/>
    </row>
    <row r="475" spans="1:14" s="46" customFormat="1" x14ac:dyDescent="0.3">
      <c r="A475" s="47"/>
      <c r="B475" s="47"/>
      <c r="C475" s="47"/>
      <c r="D475" s="47"/>
      <c r="E475" s="47"/>
      <c r="F475" s="47"/>
      <c r="G475" s="47"/>
      <c r="H475" s="47"/>
      <c r="I475" s="47"/>
      <c r="J475" s="47"/>
      <c r="K475" s="47"/>
      <c r="L475" s="47"/>
      <c r="M475" s="47"/>
      <c r="N475" s="47"/>
    </row>
    <row r="476" spans="1:14" s="46" customFormat="1" x14ac:dyDescent="0.3">
      <c r="A476" s="47"/>
      <c r="B476" s="47"/>
      <c r="C476" s="47"/>
      <c r="D476" s="47"/>
      <c r="E476" s="47"/>
      <c r="F476" s="47"/>
      <c r="G476" s="47"/>
      <c r="H476" s="47"/>
      <c r="I476" s="47"/>
      <c r="J476" s="47"/>
      <c r="K476" s="47"/>
      <c r="L476" s="47"/>
      <c r="M476" s="47"/>
      <c r="N476" s="47"/>
    </row>
    <row r="477" spans="1:14" s="46" customFormat="1" x14ac:dyDescent="0.3">
      <c r="A477" s="47"/>
      <c r="B477" s="47"/>
      <c r="C477" s="47"/>
      <c r="D477" s="47"/>
      <c r="E477" s="47"/>
      <c r="F477" s="47"/>
      <c r="G477" s="47"/>
      <c r="H477" s="47"/>
      <c r="I477" s="47"/>
      <c r="J477" s="47"/>
      <c r="K477" s="47"/>
      <c r="L477" s="47"/>
      <c r="M477" s="47"/>
      <c r="N477" s="47"/>
    </row>
    <row r="478" spans="1:14" s="46" customFormat="1" x14ac:dyDescent="0.3">
      <c r="A478" s="47"/>
      <c r="B478" s="47"/>
      <c r="C478" s="47"/>
      <c r="D478" s="47"/>
      <c r="E478" s="47"/>
      <c r="F478" s="47"/>
      <c r="G478" s="47"/>
      <c r="H478" s="47"/>
      <c r="I478" s="47"/>
      <c r="J478" s="47"/>
      <c r="K478" s="47"/>
      <c r="L478" s="47"/>
      <c r="M478" s="47"/>
      <c r="N478" s="47"/>
    </row>
    <row r="479" spans="1:14" s="46" customFormat="1" x14ac:dyDescent="0.3">
      <c r="A479" s="47"/>
      <c r="B479" s="47"/>
      <c r="C479" s="47"/>
      <c r="D479" s="47"/>
      <c r="E479" s="47"/>
      <c r="F479" s="47"/>
      <c r="G479" s="47"/>
      <c r="H479" s="47"/>
      <c r="I479" s="47"/>
      <c r="J479" s="47"/>
      <c r="K479" s="47"/>
      <c r="L479" s="47"/>
      <c r="M479" s="47"/>
      <c r="N479" s="47"/>
    </row>
    <row r="480" spans="1:14" s="46" customFormat="1" x14ac:dyDescent="0.3">
      <c r="A480" s="47"/>
      <c r="B480" s="47"/>
      <c r="C480" s="47"/>
      <c r="D480" s="47"/>
      <c r="E480" s="47"/>
      <c r="F480" s="47"/>
      <c r="G480" s="47"/>
      <c r="H480" s="47"/>
      <c r="I480" s="47"/>
      <c r="J480" s="47"/>
      <c r="K480" s="47"/>
      <c r="L480" s="47"/>
      <c r="M480" s="47"/>
      <c r="N480" s="47"/>
    </row>
    <row r="481" spans="1:14" s="46" customFormat="1" x14ac:dyDescent="0.3">
      <c r="A481" s="47"/>
      <c r="B481" s="47"/>
      <c r="C481" s="47"/>
      <c r="D481" s="47"/>
      <c r="E481" s="47"/>
      <c r="F481" s="47"/>
      <c r="G481" s="47"/>
      <c r="H481" s="47"/>
      <c r="I481" s="47"/>
      <c r="J481" s="47"/>
      <c r="K481" s="47"/>
      <c r="L481" s="47"/>
      <c r="M481" s="47"/>
      <c r="N481" s="47"/>
    </row>
    <row r="482" spans="1:14" s="46" customFormat="1" x14ac:dyDescent="0.3">
      <c r="A482" s="47"/>
      <c r="B482" s="47"/>
      <c r="C482" s="47"/>
      <c r="D482" s="47"/>
      <c r="E482" s="47"/>
      <c r="F482" s="47"/>
      <c r="G482" s="47"/>
      <c r="H482" s="47"/>
      <c r="I482" s="47"/>
      <c r="J482" s="47"/>
      <c r="K482" s="47"/>
      <c r="L482" s="47"/>
      <c r="M482" s="47"/>
      <c r="N482" s="47"/>
    </row>
    <row r="483" spans="1:14" s="46" customFormat="1" x14ac:dyDescent="0.3">
      <c r="A483" s="47"/>
      <c r="B483" s="47"/>
      <c r="C483" s="47"/>
      <c r="D483" s="47"/>
      <c r="E483" s="47"/>
      <c r="F483" s="47"/>
      <c r="G483" s="47"/>
      <c r="H483" s="47"/>
      <c r="I483" s="47"/>
      <c r="J483" s="47"/>
      <c r="K483" s="47"/>
      <c r="L483" s="47"/>
      <c r="M483" s="47"/>
      <c r="N483" s="47"/>
    </row>
    <row r="484" spans="1:14" s="46" customFormat="1" x14ac:dyDescent="0.3">
      <c r="A484" s="47"/>
      <c r="B484" s="47"/>
      <c r="C484" s="47"/>
      <c r="D484" s="47"/>
      <c r="E484" s="47"/>
      <c r="F484" s="47"/>
      <c r="G484" s="47"/>
      <c r="H484" s="47"/>
      <c r="I484" s="47"/>
      <c r="J484" s="47"/>
      <c r="K484" s="47"/>
      <c r="L484" s="47"/>
      <c r="M484" s="47"/>
      <c r="N484" s="47"/>
    </row>
    <row r="485" spans="1:14" s="46" customFormat="1" x14ac:dyDescent="0.3">
      <c r="A485" s="47"/>
      <c r="B485" s="47"/>
      <c r="C485" s="47"/>
      <c r="D485" s="47"/>
      <c r="E485" s="47"/>
      <c r="F485" s="47"/>
      <c r="G485" s="47"/>
      <c r="H485" s="47"/>
      <c r="I485" s="47"/>
      <c r="J485" s="47"/>
      <c r="K485" s="47"/>
      <c r="L485" s="47"/>
      <c r="M485" s="47"/>
      <c r="N485" s="47"/>
    </row>
    <row r="486" spans="1:14" s="46" customFormat="1" x14ac:dyDescent="0.3">
      <c r="A486" s="47"/>
      <c r="B486" s="47"/>
      <c r="C486" s="47"/>
      <c r="D486" s="47"/>
      <c r="E486" s="47"/>
      <c r="F486" s="47"/>
      <c r="G486" s="47"/>
      <c r="H486" s="47"/>
      <c r="I486" s="47"/>
      <c r="J486" s="47"/>
      <c r="K486" s="47"/>
      <c r="L486" s="47"/>
      <c r="M486" s="47"/>
      <c r="N486" s="47"/>
    </row>
    <row r="487" spans="1:14" s="46" customFormat="1" x14ac:dyDescent="0.3">
      <c r="A487" s="47"/>
      <c r="B487" s="47"/>
      <c r="C487" s="47"/>
      <c r="D487" s="47"/>
      <c r="E487" s="47"/>
      <c r="F487" s="47"/>
      <c r="G487" s="47"/>
      <c r="H487" s="47"/>
      <c r="I487" s="47"/>
      <c r="J487" s="47"/>
      <c r="K487" s="47"/>
      <c r="L487" s="47"/>
      <c r="M487" s="47"/>
      <c r="N487" s="47"/>
    </row>
    <row r="488" spans="1:14" s="46" customFormat="1" x14ac:dyDescent="0.3">
      <c r="A488" s="47"/>
      <c r="B488" s="47"/>
      <c r="C488" s="47"/>
      <c r="D488" s="47"/>
      <c r="E488" s="47"/>
      <c r="F488" s="47"/>
      <c r="G488" s="47"/>
      <c r="H488" s="47"/>
      <c r="I488" s="47"/>
      <c r="J488" s="47"/>
      <c r="K488" s="47"/>
      <c r="L488" s="47"/>
      <c r="M488" s="47"/>
      <c r="N488" s="47"/>
    </row>
    <row r="489" spans="1:14" s="46" customFormat="1" x14ac:dyDescent="0.3">
      <c r="A489" s="47"/>
      <c r="B489" s="47"/>
      <c r="C489" s="47"/>
      <c r="D489" s="47"/>
      <c r="E489" s="47"/>
      <c r="F489" s="47"/>
      <c r="G489" s="47"/>
      <c r="H489" s="47"/>
      <c r="I489" s="47"/>
      <c r="J489" s="47"/>
      <c r="K489" s="47"/>
      <c r="L489" s="47"/>
      <c r="M489" s="47"/>
      <c r="N489" s="47"/>
    </row>
    <row r="490" spans="1:14" s="46" customFormat="1" x14ac:dyDescent="0.3">
      <c r="A490" s="47"/>
      <c r="B490" s="47"/>
      <c r="C490" s="47"/>
      <c r="D490" s="47"/>
      <c r="E490" s="47"/>
      <c r="F490" s="47"/>
      <c r="G490" s="47"/>
      <c r="H490" s="47"/>
      <c r="I490" s="47"/>
      <c r="J490" s="47"/>
      <c r="K490" s="47"/>
      <c r="L490" s="47"/>
      <c r="M490" s="47"/>
      <c r="N490" s="47"/>
    </row>
    <row r="491" spans="1:14" s="46" customFormat="1" x14ac:dyDescent="0.3">
      <c r="A491" s="47"/>
      <c r="B491" s="47"/>
      <c r="C491" s="47"/>
      <c r="D491" s="47"/>
      <c r="E491" s="47"/>
      <c r="F491" s="47"/>
      <c r="G491" s="47"/>
      <c r="H491" s="47"/>
      <c r="I491" s="47"/>
      <c r="J491" s="47"/>
      <c r="K491" s="47"/>
      <c r="L491" s="47"/>
      <c r="M491" s="47"/>
      <c r="N491" s="47"/>
    </row>
    <row r="492" spans="1:14" s="46" customFormat="1" x14ac:dyDescent="0.3">
      <c r="A492" s="47"/>
      <c r="B492" s="47"/>
      <c r="C492" s="47"/>
      <c r="D492" s="47"/>
      <c r="E492" s="47"/>
      <c r="F492" s="47"/>
      <c r="G492" s="47"/>
      <c r="H492" s="47"/>
      <c r="I492" s="47"/>
      <c r="J492" s="47"/>
      <c r="K492" s="47"/>
      <c r="L492" s="47"/>
      <c r="M492" s="47"/>
      <c r="N492" s="47"/>
    </row>
    <row r="493" spans="1:14" s="46" customFormat="1" x14ac:dyDescent="0.3">
      <c r="A493" s="47"/>
      <c r="B493" s="47"/>
      <c r="C493" s="47"/>
      <c r="D493" s="47"/>
      <c r="E493" s="47"/>
      <c r="F493" s="47"/>
      <c r="G493" s="47"/>
      <c r="H493" s="47"/>
      <c r="I493" s="47"/>
      <c r="J493" s="47"/>
      <c r="K493" s="47"/>
      <c r="L493" s="47"/>
      <c r="M493" s="47"/>
      <c r="N493" s="47"/>
    </row>
    <row r="494" spans="1:14" s="46" customFormat="1" x14ac:dyDescent="0.3">
      <c r="A494" s="47"/>
      <c r="B494" s="47"/>
      <c r="C494" s="47"/>
      <c r="D494" s="47"/>
      <c r="E494" s="47"/>
      <c r="F494" s="47"/>
      <c r="G494" s="47"/>
      <c r="H494" s="47"/>
      <c r="I494" s="47"/>
      <c r="J494" s="47"/>
      <c r="K494" s="47"/>
      <c r="L494" s="47"/>
      <c r="M494" s="47"/>
      <c r="N494" s="47"/>
    </row>
    <row r="495" spans="1:14" s="46" customFormat="1" x14ac:dyDescent="0.3">
      <c r="A495" s="47"/>
      <c r="B495" s="47"/>
      <c r="C495" s="47"/>
      <c r="D495" s="47"/>
      <c r="E495" s="47"/>
      <c r="F495" s="47"/>
      <c r="G495" s="47"/>
      <c r="H495" s="47"/>
      <c r="I495" s="47"/>
      <c r="J495" s="47"/>
      <c r="K495" s="47"/>
      <c r="L495" s="47"/>
      <c r="M495" s="47"/>
      <c r="N495" s="47"/>
    </row>
    <row r="496" spans="1:14" s="46" customFormat="1" x14ac:dyDescent="0.3">
      <c r="A496" s="47"/>
      <c r="B496" s="47"/>
      <c r="C496" s="47"/>
      <c r="D496" s="47"/>
      <c r="E496" s="47"/>
      <c r="F496" s="47"/>
      <c r="G496" s="47"/>
      <c r="H496" s="47"/>
      <c r="I496" s="47"/>
      <c r="J496" s="47"/>
      <c r="K496" s="47"/>
      <c r="L496" s="47"/>
      <c r="M496" s="47"/>
      <c r="N496" s="47"/>
    </row>
    <row r="497" spans="1:14" s="46" customFormat="1" x14ac:dyDescent="0.3">
      <c r="A497" s="47"/>
      <c r="B497" s="47"/>
      <c r="C497" s="47"/>
      <c r="D497" s="47"/>
      <c r="E497" s="47"/>
      <c r="F497" s="47"/>
      <c r="G497" s="47"/>
      <c r="H497" s="47"/>
      <c r="I497" s="47"/>
      <c r="J497" s="47"/>
      <c r="K497" s="47"/>
      <c r="L497" s="47"/>
      <c r="M497" s="47"/>
      <c r="N497" s="47"/>
    </row>
    <row r="498" spans="1:14" s="46" customFormat="1" x14ac:dyDescent="0.3">
      <c r="A498" s="47"/>
      <c r="B498" s="47"/>
      <c r="C498" s="47"/>
      <c r="D498" s="47"/>
      <c r="E498" s="47"/>
      <c r="F498" s="47"/>
      <c r="G498" s="47"/>
      <c r="H498" s="47"/>
      <c r="I498" s="47"/>
      <c r="J498" s="47"/>
      <c r="K498" s="47"/>
      <c r="L498" s="47"/>
      <c r="M498" s="47"/>
      <c r="N498" s="47"/>
    </row>
    <row r="499" spans="1:14" s="46" customFormat="1" x14ac:dyDescent="0.3">
      <c r="A499" s="47"/>
      <c r="B499" s="47"/>
      <c r="C499" s="47"/>
      <c r="D499" s="47"/>
      <c r="E499" s="47"/>
      <c r="F499" s="47"/>
      <c r="G499" s="47"/>
      <c r="H499" s="47"/>
      <c r="I499" s="47"/>
      <c r="J499" s="47"/>
      <c r="K499" s="47"/>
      <c r="L499" s="47"/>
      <c r="M499" s="47"/>
      <c r="N499" s="47"/>
    </row>
    <row r="500" spans="1:14" s="46" customFormat="1" x14ac:dyDescent="0.3">
      <c r="A500" s="47"/>
      <c r="B500" s="47"/>
      <c r="C500" s="47"/>
      <c r="D500" s="47"/>
      <c r="E500" s="47"/>
      <c r="F500" s="47"/>
      <c r="G500" s="47"/>
      <c r="H500" s="47"/>
      <c r="I500" s="47"/>
      <c r="J500" s="47"/>
      <c r="K500" s="47"/>
      <c r="L500" s="47"/>
      <c r="M500" s="47"/>
      <c r="N500" s="47"/>
    </row>
    <row r="501" spans="1:14" s="46" customFormat="1" x14ac:dyDescent="0.3">
      <c r="A501" s="47"/>
      <c r="B501" s="47"/>
      <c r="C501" s="47"/>
      <c r="D501" s="47"/>
      <c r="E501" s="47"/>
      <c r="F501" s="47"/>
      <c r="G501" s="47"/>
      <c r="H501" s="47"/>
      <c r="I501" s="47"/>
      <c r="J501" s="47"/>
      <c r="K501" s="47"/>
      <c r="L501" s="47"/>
      <c r="M501" s="47"/>
      <c r="N501" s="47"/>
    </row>
    <row r="502" spans="1:14" s="46" customFormat="1" x14ac:dyDescent="0.3">
      <c r="A502" s="47"/>
      <c r="B502" s="47"/>
      <c r="C502" s="47"/>
      <c r="D502" s="47"/>
      <c r="E502" s="47"/>
      <c r="F502" s="47"/>
      <c r="G502" s="47"/>
      <c r="H502" s="47"/>
      <c r="I502" s="47"/>
      <c r="J502" s="47"/>
      <c r="K502" s="47"/>
      <c r="L502" s="47"/>
      <c r="M502" s="47"/>
      <c r="N502" s="47"/>
    </row>
    <row r="503" spans="1:14" s="46" customFormat="1" x14ac:dyDescent="0.3">
      <c r="A503" s="47"/>
      <c r="B503" s="47"/>
      <c r="C503" s="47"/>
      <c r="D503" s="47"/>
      <c r="E503" s="47"/>
      <c r="F503" s="47"/>
      <c r="G503" s="47"/>
      <c r="H503" s="47"/>
      <c r="I503" s="47"/>
      <c r="J503" s="47"/>
      <c r="K503" s="47"/>
      <c r="L503" s="47"/>
      <c r="M503" s="47"/>
      <c r="N503" s="47"/>
    </row>
    <row r="504" spans="1:14" s="46" customFormat="1" x14ac:dyDescent="0.3">
      <c r="A504" s="47"/>
      <c r="B504" s="47"/>
      <c r="C504" s="47"/>
      <c r="D504" s="47"/>
      <c r="E504" s="47"/>
      <c r="F504" s="47"/>
      <c r="G504" s="47"/>
      <c r="H504" s="47"/>
      <c r="I504" s="47"/>
      <c r="J504" s="47"/>
      <c r="K504" s="47"/>
      <c r="L504" s="47"/>
      <c r="M504" s="47"/>
      <c r="N504" s="47"/>
    </row>
    <row r="505" spans="1:14" s="46" customFormat="1" x14ac:dyDescent="0.3">
      <c r="A505" s="47"/>
      <c r="B505" s="47"/>
      <c r="C505" s="47"/>
      <c r="D505" s="47"/>
      <c r="E505" s="47"/>
      <c r="F505" s="47"/>
      <c r="G505" s="47"/>
      <c r="H505" s="47"/>
      <c r="I505" s="47"/>
      <c r="J505" s="47"/>
      <c r="K505" s="47"/>
      <c r="L505" s="47"/>
      <c r="M505" s="47"/>
      <c r="N505" s="47"/>
    </row>
    <row r="506" spans="1:14" s="46" customFormat="1" x14ac:dyDescent="0.3">
      <c r="A506" s="47"/>
      <c r="B506" s="47"/>
      <c r="C506" s="47"/>
      <c r="D506" s="47"/>
      <c r="E506" s="47"/>
      <c r="F506" s="47"/>
      <c r="G506" s="47"/>
      <c r="H506" s="47"/>
      <c r="I506" s="47"/>
      <c r="J506" s="47"/>
      <c r="K506" s="47"/>
      <c r="L506" s="47"/>
      <c r="M506" s="47"/>
      <c r="N506" s="47"/>
    </row>
    <row r="507" spans="1:14" s="46" customFormat="1" x14ac:dyDescent="0.3">
      <c r="A507" s="47"/>
      <c r="B507" s="47"/>
      <c r="C507" s="47"/>
      <c r="D507" s="47"/>
      <c r="E507" s="47"/>
      <c r="F507" s="47"/>
      <c r="G507" s="47"/>
      <c r="H507" s="47"/>
      <c r="I507" s="47"/>
      <c r="J507" s="47"/>
      <c r="K507" s="47"/>
      <c r="L507" s="47"/>
      <c r="M507" s="47"/>
      <c r="N507" s="47"/>
    </row>
    <row r="508" spans="1:14" s="46" customFormat="1" x14ac:dyDescent="0.3">
      <c r="A508" s="47"/>
      <c r="B508" s="47"/>
      <c r="C508" s="47"/>
      <c r="D508" s="47"/>
      <c r="E508" s="47"/>
      <c r="F508" s="47"/>
      <c r="G508" s="47"/>
      <c r="H508" s="47"/>
      <c r="I508" s="47"/>
      <c r="J508" s="47"/>
      <c r="K508" s="47"/>
      <c r="L508" s="47"/>
      <c r="M508" s="47"/>
      <c r="N508" s="47"/>
    </row>
    <row r="509" spans="1:14" s="46" customFormat="1" x14ac:dyDescent="0.3">
      <c r="A509" s="47"/>
      <c r="B509" s="47"/>
      <c r="C509" s="47"/>
      <c r="D509" s="47"/>
      <c r="E509" s="47"/>
      <c r="F509" s="47"/>
      <c r="G509" s="47"/>
      <c r="H509" s="47"/>
      <c r="I509" s="47"/>
      <c r="J509" s="47"/>
      <c r="K509" s="47"/>
      <c r="L509" s="47"/>
      <c r="M509" s="47"/>
      <c r="N509" s="47"/>
    </row>
    <row r="510" spans="1:14" s="46" customFormat="1" x14ac:dyDescent="0.3">
      <c r="A510" s="47"/>
      <c r="B510" s="47"/>
      <c r="C510" s="47"/>
      <c r="D510" s="47"/>
      <c r="E510" s="47"/>
      <c r="F510" s="47"/>
      <c r="G510" s="47"/>
      <c r="H510" s="47"/>
      <c r="I510" s="47"/>
      <c r="J510" s="47"/>
      <c r="K510" s="47"/>
      <c r="L510" s="47"/>
      <c r="M510" s="47"/>
      <c r="N510" s="47"/>
    </row>
    <row r="511" spans="1:14" s="46" customFormat="1" x14ac:dyDescent="0.3">
      <c r="A511" s="47"/>
      <c r="B511" s="47"/>
      <c r="C511" s="47"/>
      <c r="D511" s="47"/>
      <c r="E511" s="47"/>
      <c r="F511" s="47"/>
      <c r="G511" s="47"/>
      <c r="H511" s="47"/>
      <c r="I511" s="47"/>
      <c r="J511" s="47"/>
      <c r="K511" s="47"/>
      <c r="L511" s="47"/>
      <c r="M511" s="47"/>
      <c r="N511" s="47"/>
    </row>
    <row r="512" spans="1:14" s="46" customFormat="1" x14ac:dyDescent="0.3">
      <c r="A512" s="47"/>
      <c r="B512" s="47"/>
      <c r="C512" s="47"/>
      <c r="D512" s="47"/>
      <c r="E512" s="47"/>
      <c r="F512" s="47"/>
      <c r="G512" s="47"/>
      <c r="H512" s="47"/>
      <c r="I512" s="47"/>
      <c r="J512" s="47"/>
      <c r="K512" s="47"/>
      <c r="L512" s="47"/>
      <c r="M512" s="47"/>
      <c r="N512" s="47"/>
    </row>
    <row r="513" spans="1:14" s="46" customFormat="1" x14ac:dyDescent="0.3">
      <c r="A513" s="47"/>
      <c r="B513" s="47"/>
      <c r="C513" s="47"/>
      <c r="D513" s="47"/>
      <c r="E513" s="47"/>
      <c r="F513" s="47"/>
      <c r="G513" s="47"/>
      <c r="H513" s="47"/>
      <c r="I513" s="47"/>
      <c r="J513" s="47"/>
      <c r="K513" s="47"/>
      <c r="L513" s="47"/>
      <c r="M513" s="47"/>
      <c r="N513" s="47"/>
    </row>
    <row r="514" spans="1:14" s="46" customFormat="1" x14ac:dyDescent="0.3">
      <c r="A514" s="47"/>
      <c r="B514" s="47"/>
      <c r="C514" s="47"/>
      <c r="D514" s="47"/>
      <c r="E514" s="47"/>
      <c r="F514" s="47"/>
      <c r="G514" s="47"/>
      <c r="H514" s="47"/>
      <c r="I514" s="47"/>
      <c r="J514" s="47"/>
      <c r="K514" s="47"/>
      <c r="L514" s="47"/>
      <c r="M514" s="47"/>
      <c r="N514" s="47"/>
    </row>
    <row r="515" spans="1:14" s="46" customFormat="1" x14ac:dyDescent="0.3">
      <c r="A515" s="47"/>
      <c r="B515" s="47"/>
      <c r="C515" s="47"/>
      <c r="D515" s="47"/>
      <c r="E515" s="47"/>
      <c r="F515" s="47"/>
      <c r="G515" s="47"/>
      <c r="H515" s="47"/>
      <c r="I515" s="47"/>
      <c r="J515" s="47"/>
      <c r="K515" s="47"/>
      <c r="L515" s="47"/>
      <c r="M515" s="47"/>
      <c r="N515" s="47"/>
    </row>
    <row r="516" spans="1:14" s="46" customFormat="1" x14ac:dyDescent="0.3">
      <c r="A516" s="47"/>
      <c r="B516" s="47"/>
      <c r="C516" s="47"/>
      <c r="D516" s="47"/>
      <c r="E516" s="47"/>
      <c r="F516" s="47"/>
      <c r="G516" s="47"/>
      <c r="H516" s="47"/>
      <c r="I516" s="47"/>
      <c r="J516" s="47"/>
      <c r="K516" s="47"/>
      <c r="L516" s="47"/>
      <c r="M516" s="47"/>
      <c r="N516" s="47"/>
    </row>
    <row r="517" spans="1:14" s="46" customFormat="1" x14ac:dyDescent="0.3">
      <c r="A517" s="47"/>
      <c r="B517" s="47"/>
      <c r="C517" s="47"/>
      <c r="D517" s="47"/>
      <c r="E517" s="47"/>
      <c r="F517" s="47"/>
      <c r="G517" s="47"/>
      <c r="H517" s="47"/>
      <c r="I517" s="47"/>
      <c r="J517" s="47"/>
      <c r="K517" s="47"/>
      <c r="L517" s="47"/>
      <c r="M517" s="47"/>
      <c r="N517" s="47"/>
    </row>
    <row r="518" spans="1:14" s="46" customFormat="1" x14ac:dyDescent="0.3">
      <c r="A518" s="47"/>
      <c r="B518" s="47"/>
      <c r="C518" s="47"/>
      <c r="D518" s="47"/>
      <c r="E518" s="47"/>
      <c r="F518" s="47"/>
      <c r="G518" s="47"/>
      <c r="H518" s="47"/>
      <c r="I518" s="47"/>
      <c r="J518" s="47"/>
      <c r="K518" s="47"/>
      <c r="L518" s="47"/>
      <c r="M518" s="47"/>
      <c r="N518" s="47"/>
    </row>
    <row r="519" spans="1:14" s="46" customFormat="1" x14ac:dyDescent="0.3">
      <c r="A519" s="47"/>
      <c r="B519" s="47"/>
      <c r="C519" s="47"/>
      <c r="D519" s="47"/>
      <c r="E519" s="47"/>
      <c r="F519" s="47"/>
      <c r="G519" s="47"/>
      <c r="H519" s="47"/>
      <c r="I519" s="47"/>
      <c r="J519" s="47"/>
      <c r="K519" s="47"/>
      <c r="L519" s="47"/>
      <c r="M519" s="47"/>
      <c r="N519" s="47"/>
    </row>
    <row r="520" spans="1:14" s="46" customFormat="1" x14ac:dyDescent="0.3">
      <c r="A520" s="47"/>
      <c r="B520" s="47"/>
      <c r="C520" s="47"/>
      <c r="D520" s="47"/>
      <c r="E520" s="47"/>
      <c r="F520" s="47"/>
      <c r="G520" s="47"/>
      <c r="H520" s="47"/>
      <c r="I520" s="47"/>
      <c r="J520" s="47"/>
      <c r="K520" s="47"/>
      <c r="L520" s="47"/>
      <c r="M520" s="47"/>
      <c r="N520" s="47"/>
    </row>
    <row r="521" spans="1:14" s="46" customFormat="1" x14ac:dyDescent="0.3">
      <c r="A521" s="47"/>
      <c r="B521" s="47"/>
      <c r="C521" s="47"/>
      <c r="D521" s="47"/>
      <c r="E521" s="47"/>
      <c r="F521" s="47"/>
      <c r="G521" s="47"/>
      <c r="H521" s="47"/>
      <c r="I521" s="47"/>
      <c r="J521" s="47"/>
      <c r="K521" s="47"/>
      <c r="L521" s="47"/>
      <c r="M521" s="47"/>
      <c r="N521" s="47"/>
    </row>
    <row r="522" spans="1:14" s="46" customFormat="1" x14ac:dyDescent="0.3">
      <c r="A522" s="47"/>
      <c r="B522" s="47"/>
      <c r="C522" s="47"/>
      <c r="D522" s="47"/>
      <c r="E522" s="47"/>
      <c r="F522" s="47"/>
      <c r="G522" s="47"/>
      <c r="H522" s="47"/>
      <c r="I522" s="47"/>
      <c r="J522" s="47"/>
      <c r="K522" s="47"/>
      <c r="L522" s="47"/>
      <c r="M522" s="47"/>
      <c r="N522" s="47"/>
    </row>
    <row r="523" spans="1:14" s="46" customFormat="1" x14ac:dyDescent="0.3">
      <c r="A523" s="47"/>
      <c r="B523" s="47"/>
      <c r="C523" s="47"/>
      <c r="D523" s="47"/>
      <c r="E523" s="47"/>
      <c r="F523" s="47"/>
      <c r="G523" s="47"/>
      <c r="H523" s="47"/>
      <c r="I523" s="47"/>
      <c r="J523" s="47"/>
      <c r="K523" s="47"/>
      <c r="L523" s="47"/>
      <c r="M523" s="47"/>
      <c r="N523" s="47"/>
    </row>
    <row r="524" spans="1:14" s="46" customFormat="1" x14ac:dyDescent="0.3">
      <c r="A524" s="47"/>
      <c r="B524" s="47"/>
      <c r="C524" s="47"/>
      <c r="D524" s="47"/>
      <c r="E524" s="47"/>
      <c r="F524" s="47"/>
      <c r="G524" s="47"/>
      <c r="H524" s="47"/>
      <c r="I524" s="47"/>
      <c r="J524" s="47"/>
      <c r="K524" s="47"/>
      <c r="L524" s="47"/>
      <c r="M524" s="47"/>
      <c r="N524" s="47"/>
    </row>
    <row r="525" spans="1:14" s="46" customFormat="1" x14ac:dyDescent="0.3">
      <c r="A525" s="47"/>
      <c r="B525" s="47"/>
      <c r="C525" s="47"/>
      <c r="D525" s="47"/>
      <c r="E525" s="47"/>
      <c r="F525" s="47"/>
      <c r="G525" s="47"/>
      <c r="H525" s="47"/>
      <c r="I525" s="47"/>
      <c r="J525" s="47"/>
      <c r="K525" s="47"/>
      <c r="L525" s="47"/>
      <c r="M525" s="47"/>
      <c r="N525" s="47"/>
    </row>
    <row r="526" spans="1:14" s="46" customFormat="1" x14ac:dyDescent="0.3">
      <c r="A526" s="47"/>
      <c r="B526" s="47"/>
      <c r="C526" s="47"/>
      <c r="D526" s="47"/>
      <c r="E526" s="47"/>
      <c r="F526" s="47"/>
      <c r="G526" s="47"/>
      <c r="H526" s="47"/>
      <c r="I526" s="47"/>
      <c r="J526" s="47"/>
      <c r="K526" s="47"/>
      <c r="L526" s="47"/>
      <c r="M526" s="47"/>
      <c r="N526" s="47"/>
    </row>
    <row r="527" spans="1:14" s="46" customFormat="1" x14ac:dyDescent="0.3">
      <c r="A527" s="47"/>
      <c r="B527" s="47"/>
      <c r="C527" s="47"/>
      <c r="D527" s="47"/>
      <c r="E527" s="47"/>
      <c r="F527" s="47"/>
      <c r="G527" s="47"/>
      <c r="H527" s="47"/>
      <c r="I527" s="47"/>
      <c r="J527" s="47"/>
      <c r="K527" s="47"/>
      <c r="L527" s="47"/>
      <c r="M527" s="47"/>
      <c r="N527" s="47"/>
    </row>
    <row r="528" spans="1:14" s="46" customFormat="1" x14ac:dyDescent="0.3">
      <c r="A528" s="47"/>
      <c r="B528" s="47"/>
      <c r="C528" s="47"/>
      <c r="D528" s="47"/>
      <c r="E528" s="47"/>
      <c r="F528" s="47"/>
      <c r="G528" s="47"/>
      <c r="H528" s="47"/>
      <c r="I528" s="47"/>
      <c r="J528" s="47"/>
      <c r="K528" s="47"/>
      <c r="L528" s="47"/>
      <c r="M528" s="47"/>
      <c r="N528" s="47"/>
    </row>
    <row r="529" spans="1:14" s="46" customFormat="1" x14ac:dyDescent="0.3">
      <c r="A529" s="47"/>
      <c r="B529" s="47"/>
      <c r="C529" s="47"/>
      <c r="D529" s="47"/>
      <c r="E529" s="47"/>
      <c r="F529" s="47"/>
      <c r="G529" s="47"/>
      <c r="H529" s="47"/>
      <c r="I529" s="47"/>
      <c r="J529" s="47"/>
      <c r="K529" s="47"/>
      <c r="L529" s="47"/>
      <c r="M529" s="47"/>
      <c r="N529" s="47"/>
    </row>
    <row r="530" spans="1:14" s="46" customFormat="1" x14ac:dyDescent="0.3">
      <c r="A530" s="47"/>
      <c r="B530" s="47"/>
      <c r="C530" s="47"/>
      <c r="D530" s="47"/>
      <c r="E530" s="47"/>
      <c r="F530" s="47"/>
      <c r="G530" s="47"/>
      <c r="H530" s="47"/>
      <c r="I530" s="47"/>
      <c r="J530" s="47"/>
      <c r="K530" s="47"/>
      <c r="L530" s="47"/>
      <c r="M530" s="47"/>
      <c r="N530" s="47"/>
    </row>
    <row r="531" spans="1:14" s="46" customFormat="1" x14ac:dyDescent="0.3">
      <c r="A531" s="47"/>
      <c r="B531" s="47"/>
      <c r="C531" s="47"/>
      <c r="D531" s="47"/>
      <c r="E531" s="47"/>
      <c r="F531" s="47"/>
      <c r="G531" s="47"/>
      <c r="H531" s="47"/>
      <c r="I531" s="47"/>
      <c r="J531" s="47"/>
      <c r="K531" s="47"/>
      <c r="L531" s="47"/>
      <c r="M531" s="47"/>
      <c r="N531" s="47"/>
    </row>
    <row r="532" spans="1:14" s="46" customFormat="1" x14ac:dyDescent="0.3">
      <c r="A532" s="47"/>
      <c r="B532" s="47"/>
      <c r="C532" s="47"/>
      <c r="D532" s="47"/>
      <c r="E532" s="47"/>
      <c r="F532" s="47"/>
      <c r="G532" s="47"/>
      <c r="H532" s="47"/>
      <c r="I532" s="47"/>
      <c r="J532" s="47"/>
      <c r="K532" s="47"/>
      <c r="L532" s="47"/>
      <c r="M532" s="47"/>
      <c r="N532" s="47"/>
    </row>
    <row r="533" spans="1:14" s="46" customFormat="1" x14ac:dyDescent="0.3">
      <c r="A533" s="47"/>
      <c r="B533" s="47"/>
      <c r="C533" s="47"/>
      <c r="D533" s="47"/>
      <c r="E533" s="47"/>
      <c r="F533" s="47"/>
      <c r="G533" s="47"/>
      <c r="H533" s="47"/>
      <c r="I533" s="47"/>
      <c r="J533" s="47"/>
      <c r="K533" s="47"/>
      <c r="L533" s="47"/>
      <c r="M533" s="47"/>
      <c r="N533" s="47"/>
    </row>
    <row r="534" spans="1:14" s="46" customFormat="1" x14ac:dyDescent="0.3">
      <c r="A534" s="47"/>
      <c r="B534" s="47"/>
      <c r="C534" s="47"/>
      <c r="D534" s="47"/>
      <c r="E534" s="47"/>
      <c r="F534" s="47"/>
      <c r="G534" s="47"/>
      <c r="H534" s="47"/>
      <c r="I534" s="47"/>
      <c r="J534" s="47"/>
      <c r="K534" s="47"/>
      <c r="L534" s="47"/>
      <c r="M534" s="47"/>
      <c r="N534" s="47"/>
    </row>
    <row r="535" spans="1:14" s="46" customFormat="1" x14ac:dyDescent="0.3">
      <c r="A535" s="47"/>
      <c r="B535" s="47"/>
      <c r="C535" s="47"/>
      <c r="D535" s="47"/>
      <c r="E535" s="47"/>
      <c r="F535" s="47"/>
      <c r="G535" s="47"/>
      <c r="H535" s="47"/>
      <c r="I535" s="47"/>
      <c r="J535" s="47"/>
      <c r="K535" s="47"/>
      <c r="L535" s="47"/>
      <c r="M535" s="47"/>
      <c r="N535" s="47"/>
    </row>
    <row r="536" spans="1:14" s="46" customFormat="1" x14ac:dyDescent="0.3">
      <c r="A536" s="47"/>
      <c r="B536" s="47"/>
      <c r="C536" s="47"/>
      <c r="D536" s="47"/>
      <c r="E536" s="47"/>
      <c r="F536" s="47"/>
      <c r="G536" s="47"/>
      <c r="H536" s="47"/>
      <c r="I536" s="47"/>
      <c r="J536" s="47"/>
      <c r="K536" s="47"/>
      <c r="L536" s="47"/>
      <c r="M536" s="47"/>
      <c r="N536" s="47"/>
    </row>
    <row r="537" spans="1:14" s="46" customFormat="1" x14ac:dyDescent="0.3">
      <c r="A537" s="47"/>
      <c r="B537" s="47"/>
      <c r="C537" s="47"/>
      <c r="D537" s="47"/>
      <c r="E537" s="47"/>
      <c r="F537" s="47"/>
      <c r="G537" s="47"/>
      <c r="H537" s="47"/>
      <c r="I537" s="47"/>
      <c r="J537" s="47"/>
      <c r="K537" s="47"/>
      <c r="L537" s="47"/>
      <c r="M537" s="47"/>
      <c r="N537" s="47"/>
    </row>
    <row r="538" spans="1:14" s="46" customFormat="1" x14ac:dyDescent="0.3">
      <c r="A538" s="47"/>
      <c r="B538" s="47"/>
      <c r="C538" s="47"/>
      <c r="D538" s="47"/>
      <c r="E538" s="47"/>
      <c r="F538" s="47"/>
      <c r="G538" s="47"/>
      <c r="H538" s="47"/>
      <c r="I538" s="47"/>
      <c r="J538" s="47"/>
      <c r="K538" s="47"/>
      <c r="L538" s="47"/>
      <c r="M538" s="47"/>
      <c r="N538" s="47"/>
    </row>
    <row r="539" spans="1:14" s="46" customFormat="1" x14ac:dyDescent="0.3">
      <c r="A539" s="47"/>
      <c r="B539" s="47"/>
      <c r="C539" s="47"/>
      <c r="D539" s="47"/>
      <c r="E539" s="47"/>
      <c r="F539" s="47"/>
      <c r="G539" s="47"/>
      <c r="H539" s="47"/>
      <c r="I539" s="47"/>
      <c r="J539" s="47"/>
      <c r="K539" s="47"/>
      <c r="L539" s="47"/>
      <c r="M539" s="47"/>
      <c r="N539" s="47"/>
    </row>
    <row r="540" spans="1:14" s="46" customFormat="1" x14ac:dyDescent="0.3">
      <c r="A540" s="47"/>
      <c r="B540" s="47"/>
      <c r="C540" s="47"/>
      <c r="D540" s="47"/>
      <c r="E540" s="47"/>
      <c r="F540" s="47"/>
      <c r="G540" s="47"/>
      <c r="H540" s="47"/>
      <c r="I540" s="47"/>
      <c r="J540" s="47"/>
      <c r="K540" s="47"/>
      <c r="L540" s="47"/>
      <c r="M540" s="47"/>
      <c r="N540" s="47"/>
    </row>
    <row r="541" spans="1:14" s="46" customFormat="1" x14ac:dyDescent="0.3">
      <c r="A541" s="47"/>
      <c r="B541" s="47"/>
      <c r="C541" s="47"/>
      <c r="D541" s="47"/>
      <c r="E541" s="47"/>
      <c r="F541" s="47"/>
      <c r="G541" s="47"/>
      <c r="H541" s="47"/>
      <c r="I541" s="47"/>
      <c r="J541" s="47"/>
      <c r="K541" s="47"/>
      <c r="L541" s="47"/>
      <c r="M541" s="47"/>
      <c r="N541" s="47"/>
    </row>
    <row r="542" spans="1:14" s="46" customFormat="1" x14ac:dyDescent="0.3">
      <c r="A542" s="47"/>
      <c r="B542" s="47"/>
      <c r="C542" s="47"/>
      <c r="D542" s="47"/>
      <c r="E542" s="47"/>
      <c r="F542" s="47"/>
      <c r="G542" s="47"/>
      <c r="H542" s="47"/>
      <c r="I542" s="47"/>
      <c r="J542" s="47"/>
      <c r="K542" s="47"/>
      <c r="L542" s="47"/>
      <c r="M542" s="47"/>
      <c r="N542" s="47"/>
    </row>
    <row r="543" spans="1:14" s="46" customFormat="1" x14ac:dyDescent="0.3">
      <c r="A543" s="47"/>
      <c r="B543" s="47"/>
      <c r="C543" s="47"/>
      <c r="D543" s="47"/>
      <c r="E543" s="47"/>
      <c r="F543" s="47"/>
      <c r="G543" s="47"/>
      <c r="H543" s="47"/>
      <c r="I543" s="47"/>
      <c r="J543" s="47"/>
      <c r="K543" s="47"/>
      <c r="L543" s="47"/>
      <c r="M543" s="47"/>
      <c r="N543" s="47"/>
    </row>
    <row r="544" spans="1:14" s="46" customFormat="1" x14ac:dyDescent="0.3">
      <c r="A544" s="47"/>
      <c r="B544" s="47"/>
      <c r="C544" s="47"/>
      <c r="D544" s="47"/>
      <c r="E544" s="47"/>
      <c r="F544" s="47"/>
      <c r="G544" s="47"/>
      <c r="H544" s="47"/>
      <c r="I544" s="47"/>
      <c r="J544" s="47"/>
      <c r="K544" s="47"/>
      <c r="L544" s="47"/>
      <c r="M544" s="47"/>
      <c r="N544" s="47"/>
    </row>
    <row r="545" spans="1:14" s="46" customFormat="1" x14ac:dyDescent="0.3">
      <c r="A545" s="47"/>
      <c r="B545" s="47"/>
      <c r="C545" s="47"/>
      <c r="D545" s="47"/>
      <c r="E545" s="47"/>
      <c r="F545" s="47"/>
      <c r="G545" s="47"/>
      <c r="H545" s="47"/>
      <c r="I545" s="47"/>
      <c r="J545" s="47"/>
      <c r="K545" s="47"/>
      <c r="L545" s="47"/>
      <c r="M545" s="47"/>
      <c r="N545" s="47"/>
    </row>
    <row r="546" spans="1:14" s="46" customFormat="1" x14ac:dyDescent="0.3">
      <c r="A546" s="47"/>
      <c r="B546" s="47"/>
      <c r="C546" s="47"/>
      <c r="D546" s="47"/>
      <c r="E546" s="47"/>
      <c r="F546" s="47"/>
      <c r="G546" s="47"/>
      <c r="H546" s="47"/>
      <c r="I546" s="47"/>
      <c r="J546" s="47"/>
      <c r="K546" s="47"/>
      <c r="L546" s="47"/>
      <c r="M546" s="47"/>
      <c r="N546" s="47"/>
    </row>
    <row r="547" spans="1:14" s="46" customFormat="1" x14ac:dyDescent="0.3">
      <c r="A547" s="47"/>
      <c r="B547" s="47"/>
      <c r="C547" s="47"/>
      <c r="D547" s="47"/>
      <c r="E547" s="47"/>
      <c r="F547" s="47"/>
      <c r="G547" s="47"/>
      <c r="H547" s="47"/>
      <c r="I547" s="47"/>
      <c r="J547" s="47"/>
      <c r="K547" s="47"/>
      <c r="L547" s="47"/>
      <c r="M547" s="47"/>
      <c r="N547" s="47"/>
    </row>
    <row r="548" spans="1:14" s="46" customFormat="1" x14ac:dyDescent="0.3">
      <c r="A548" s="47"/>
      <c r="B548" s="47"/>
      <c r="C548" s="47"/>
      <c r="D548" s="47"/>
      <c r="E548" s="47"/>
      <c r="F548" s="47"/>
      <c r="G548" s="47"/>
      <c r="H548" s="47"/>
      <c r="I548" s="47"/>
      <c r="J548" s="47"/>
      <c r="K548" s="47"/>
      <c r="L548" s="47"/>
      <c r="M548" s="47"/>
      <c r="N548" s="47"/>
    </row>
    <row r="549" spans="1:14" s="46" customFormat="1" x14ac:dyDescent="0.3">
      <c r="A549" s="47"/>
      <c r="B549" s="47"/>
      <c r="C549" s="47"/>
      <c r="D549" s="47"/>
      <c r="E549" s="47"/>
      <c r="F549" s="47"/>
      <c r="G549" s="47"/>
      <c r="H549" s="47"/>
      <c r="I549" s="47"/>
      <c r="J549" s="47"/>
      <c r="K549" s="47"/>
      <c r="L549" s="47"/>
      <c r="M549" s="47"/>
      <c r="N549" s="47"/>
    </row>
    <row r="550" spans="1:14" s="46" customFormat="1" x14ac:dyDescent="0.3">
      <c r="A550" s="47"/>
      <c r="B550" s="47"/>
      <c r="C550" s="47"/>
      <c r="D550" s="47"/>
      <c r="E550" s="47"/>
      <c r="F550" s="47"/>
      <c r="G550" s="47"/>
      <c r="H550" s="47"/>
      <c r="I550" s="47"/>
      <c r="J550" s="47"/>
      <c r="K550" s="47"/>
      <c r="L550" s="47"/>
      <c r="M550" s="47"/>
      <c r="N550" s="47"/>
    </row>
    <row r="551" spans="1:14" s="46" customFormat="1" x14ac:dyDescent="0.3">
      <c r="A551" s="47"/>
      <c r="B551" s="47"/>
      <c r="C551" s="47"/>
      <c r="D551" s="47"/>
      <c r="E551" s="47"/>
      <c r="F551" s="47"/>
      <c r="G551" s="47"/>
      <c r="H551" s="47"/>
      <c r="I551" s="47"/>
      <c r="J551" s="47"/>
      <c r="K551" s="47"/>
      <c r="L551" s="47"/>
      <c r="M551" s="47"/>
      <c r="N551" s="47"/>
    </row>
    <row r="552" spans="1:14" s="46" customFormat="1" x14ac:dyDescent="0.3">
      <c r="A552" s="47"/>
      <c r="B552" s="47"/>
      <c r="C552" s="47"/>
      <c r="D552" s="47"/>
      <c r="E552" s="47"/>
      <c r="F552" s="47"/>
      <c r="G552" s="47"/>
      <c r="H552" s="47"/>
      <c r="I552" s="47"/>
      <c r="J552" s="47"/>
      <c r="K552" s="47"/>
      <c r="L552" s="47"/>
      <c r="M552" s="47"/>
      <c r="N552" s="47"/>
    </row>
    <row r="553" spans="1:14" s="46" customFormat="1" x14ac:dyDescent="0.3">
      <c r="A553" s="47"/>
      <c r="B553" s="47"/>
      <c r="C553" s="47"/>
      <c r="D553" s="47"/>
      <c r="E553" s="47"/>
      <c r="F553" s="47"/>
      <c r="G553" s="47"/>
      <c r="H553" s="47"/>
      <c r="I553" s="47"/>
      <c r="J553" s="47"/>
      <c r="K553" s="47"/>
      <c r="L553" s="47"/>
      <c r="M553" s="47"/>
      <c r="N553" s="47"/>
    </row>
    <row r="554" spans="1:14" s="46" customFormat="1" x14ac:dyDescent="0.3">
      <c r="A554" s="47"/>
      <c r="B554" s="47"/>
      <c r="C554" s="47"/>
      <c r="D554" s="47"/>
      <c r="E554" s="47"/>
      <c r="F554" s="47"/>
      <c r="G554" s="47"/>
      <c r="H554" s="47"/>
      <c r="I554" s="47"/>
      <c r="J554" s="47"/>
      <c r="K554" s="47"/>
      <c r="L554" s="47"/>
      <c r="M554" s="47"/>
      <c r="N554" s="47"/>
    </row>
    <row r="555" spans="1:14" s="46" customFormat="1" x14ac:dyDescent="0.3">
      <c r="A555" s="47"/>
      <c r="B555" s="47"/>
      <c r="C555" s="47"/>
      <c r="D555" s="47"/>
      <c r="E555" s="47"/>
      <c r="F555" s="47"/>
      <c r="G555" s="47"/>
      <c r="H555" s="47"/>
      <c r="I555" s="47"/>
      <c r="J555" s="47"/>
      <c r="K555" s="47"/>
      <c r="L555" s="47"/>
      <c r="M555" s="47"/>
      <c r="N555" s="47"/>
    </row>
    <row r="556" spans="1:14" s="46" customFormat="1" x14ac:dyDescent="0.3">
      <c r="A556" s="47"/>
      <c r="B556" s="47"/>
      <c r="C556" s="47"/>
      <c r="D556" s="47"/>
      <c r="E556" s="47"/>
      <c r="F556" s="47"/>
      <c r="G556" s="47"/>
      <c r="H556" s="47"/>
      <c r="I556" s="47"/>
      <c r="J556" s="47"/>
      <c r="K556" s="47"/>
      <c r="L556" s="47"/>
      <c r="M556" s="47"/>
      <c r="N556" s="47"/>
    </row>
    <row r="557" spans="1:14" s="46" customFormat="1" x14ac:dyDescent="0.3">
      <c r="A557" s="47"/>
      <c r="B557" s="47"/>
      <c r="C557" s="47"/>
      <c r="D557" s="47"/>
      <c r="E557" s="47"/>
      <c r="F557" s="47"/>
      <c r="G557" s="47"/>
      <c r="H557" s="47"/>
      <c r="I557" s="47"/>
      <c r="J557" s="47"/>
      <c r="K557" s="47"/>
      <c r="L557" s="47"/>
      <c r="M557" s="47"/>
      <c r="N557" s="47"/>
    </row>
    <row r="558" spans="1:14" s="46" customFormat="1" x14ac:dyDescent="0.3">
      <c r="A558" s="47"/>
      <c r="B558" s="47"/>
      <c r="C558" s="47"/>
      <c r="D558" s="47"/>
      <c r="E558" s="47"/>
      <c r="F558" s="47"/>
      <c r="G558" s="47"/>
      <c r="H558" s="47"/>
      <c r="I558" s="47"/>
      <c r="J558" s="47"/>
      <c r="K558" s="47"/>
      <c r="L558" s="47"/>
      <c r="M558" s="47"/>
      <c r="N558" s="47"/>
    </row>
    <row r="559" spans="1:14" s="46" customFormat="1" x14ac:dyDescent="0.3">
      <c r="A559" s="47"/>
      <c r="B559" s="47"/>
      <c r="C559" s="47"/>
      <c r="D559" s="47"/>
      <c r="E559" s="47"/>
      <c r="F559" s="47"/>
      <c r="G559" s="47"/>
      <c r="H559" s="47"/>
      <c r="I559" s="47"/>
      <c r="J559" s="47"/>
      <c r="K559" s="47"/>
      <c r="L559" s="47"/>
      <c r="M559" s="47"/>
      <c r="N559" s="47"/>
    </row>
    <row r="560" spans="1:14" s="46" customFormat="1" x14ac:dyDescent="0.3">
      <c r="A560" s="47"/>
      <c r="B560" s="47"/>
      <c r="C560" s="47"/>
      <c r="D560" s="47"/>
      <c r="E560" s="47"/>
      <c r="F560" s="47"/>
      <c r="G560" s="47"/>
      <c r="H560" s="47"/>
      <c r="I560" s="47"/>
      <c r="J560" s="47"/>
      <c r="K560" s="47"/>
      <c r="L560" s="47"/>
      <c r="M560" s="47"/>
      <c r="N560" s="47"/>
    </row>
    <row r="561" spans="1:14" s="46" customFormat="1" x14ac:dyDescent="0.3">
      <c r="A561" s="47"/>
      <c r="B561" s="47"/>
      <c r="C561" s="47"/>
      <c r="D561" s="47"/>
      <c r="E561" s="47"/>
      <c r="F561" s="47"/>
      <c r="G561" s="47"/>
      <c r="H561" s="47"/>
      <c r="I561" s="47"/>
      <c r="J561" s="47"/>
      <c r="K561" s="47"/>
      <c r="L561" s="47"/>
      <c r="M561" s="47"/>
      <c r="N561" s="47"/>
    </row>
    <row r="562" spans="1:14" s="46" customFormat="1" x14ac:dyDescent="0.3">
      <c r="A562" s="47"/>
      <c r="B562" s="47"/>
      <c r="C562" s="47"/>
      <c r="D562" s="47"/>
      <c r="E562" s="47"/>
      <c r="F562" s="47"/>
      <c r="G562" s="47"/>
      <c r="H562" s="47"/>
      <c r="I562" s="47"/>
      <c r="J562" s="47"/>
      <c r="K562" s="47"/>
      <c r="L562" s="47"/>
      <c r="M562" s="47"/>
      <c r="N562" s="47"/>
    </row>
    <row r="563" spans="1:14" s="46" customFormat="1" x14ac:dyDescent="0.3">
      <c r="A563" s="47"/>
      <c r="B563" s="47"/>
      <c r="C563" s="47"/>
      <c r="D563" s="47"/>
      <c r="E563" s="47"/>
      <c r="F563" s="47"/>
      <c r="G563" s="47"/>
      <c r="H563" s="47"/>
      <c r="I563" s="47"/>
      <c r="J563" s="47"/>
      <c r="K563" s="47"/>
      <c r="L563" s="47"/>
      <c r="M563" s="47"/>
      <c r="N563" s="47"/>
    </row>
    <row r="564" spans="1:14" s="46" customFormat="1" x14ac:dyDescent="0.3">
      <c r="A564" s="47"/>
      <c r="B564" s="47"/>
      <c r="C564" s="47"/>
      <c r="D564" s="47"/>
      <c r="E564" s="47"/>
      <c r="F564" s="47"/>
      <c r="G564" s="47"/>
      <c r="H564" s="47"/>
      <c r="I564" s="47"/>
      <c r="J564" s="47"/>
      <c r="K564" s="47"/>
      <c r="L564" s="47"/>
      <c r="M564" s="47"/>
      <c r="N564" s="47"/>
    </row>
    <row r="565" spans="1:14" s="46" customFormat="1" x14ac:dyDescent="0.3">
      <c r="A565" s="47"/>
      <c r="B565" s="47"/>
      <c r="C565" s="47"/>
      <c r="D565" s="47"/>
      <c r="E565" s="47"/>
      <c r="F565" s="47"/>
      <c r="G565" s="47"/>
      <c r="H565" s="47"/>
      <c r="I565" s="47"/>
      <c r="J565" s="47"/>
      <c r="K565" s="47"/>
      <c r="L565" s="47"/>
      <c r="M565" s="47"/>
      <c r="N565" s="47"/>
    </row>
    <row r="566" spans="1:14" s="46" customFormat="1" x14ac:dyDescent="0.3">
      <c r="A566" s="47"/>
      <c r="B566" s="47"/>
      <c r="C566" s="47"/>
      <c r="D566" s="47"/>
      <c r="E566" s="47"/>
      <c r="F566" s="47"/>
      <c r="G566" s="47"/>
      <c r="H566" s="47"/>
      <c r="I566" s="47"/>
      <c r="J566" s="47"/>
      <c r="K566" s="47"/>
      <c r="L566" s="47"/>
      <c r="M566" s="47"/>
      <c r="N566" s="47"/>
    </row>
    <row r="567" spans="1:14" s="46" customFormat="1" x14ac:dyDescent="0.3">
      <c r="A567" s="47"/>
      <c r="B567" s="47"/>
      <c r="C567" s="47"/>
      <c r="D567" s="47"/>
      <c r="E567" s="47"/>
      <c r="F567" s="47"/>
      <c r="G567" s="47"/>
      <c r="H567" s="47"/>
      <c r="I567" s="47"/>
      <c r="J567" s="47"/>
      <c r="K567" s="47"/>
      <c r="L567" s="47"/>
      <c r="M567" s="47"/>
      <c r="N567" s="47"/>
    </row>
    <row r="568" spans="1:14" s="46" customFormat="1" x14ac:dyDescent="0.3">
      <c r="A568" s="47"/>
      <c r="B568" s="47"/>
      <c r="C568" s="47"/>
      <c r="D568" s="47"/>
      <c r="E568" s="47"/>
      <c r="F568" s="47"/>
      <c r="G568" s="47"/>
      <c r="H568" s="47"/>
      <c r="I568" s="47"/>
      <c r="J568" s="47"/>
      <c r="K568" s="47"/>
      <c r="L568" s="47"/>
      <c r="M568" s="47"/>
      <c r="N568" s="47"/>
    </row>
    <row r="569" spans="1:14" s="46" customFormat="1" x14ac:dyDescent="0.3">
      <c r="A569" s="47"/>
      <c r="B569" s="47"/>
      <c r="C569" s="47"/>
      <c r="D569" s="47"/>
      <c r="E569" s="47"/>
      <c r="F569" s="47"/>
      <c r="G569" s="47"/>
      <c r="H569" s="47"/>
      <c r="I569" s="47"/>
      <c r="J569" s="47"/>
      <c r="K569" s="47"/>
      <c r="L569" s="47"/>
      <c r="M569" s="47"/>
      <c r="N569" s="47"/>
    </row>
    <row r="570" spans="1:14" s="46" customFormat="1" x14ac:dyDescent="0.3">
      <c r="A570" s="47"/>
      <c r="B570" s="47"/>
      <c r="C570" s="47"/>
      <c r="D570" s="47"/>
      <c r="E570" s="47"/>
      <c r="F570" s="47"/>
      <c r="G570" s="47"/>
      <c r="H570" s="47"/>
      <c r="I570" s="47"/>
      <c r="J570" s="47"/>
      <c r="K570" s="47"/>
      <c r="L570" s="47"/>
      <c r="M570" s="47"/>
      <c r="N570" s="47"/>
    </row>
    <row r="571" spans="1:14" s="46" customFormat="1" x14ac:dyDescent="0.3">
      <c r="A571" s="47"/>
      <c r="B571" s="47"/>
      <c r="C571" s="47"/>
      <c r="D571" s="47"/>
      <c r="E571" s="47"/>
      <c r="F571" s="47"/>
      <c r="G571" s="47"/>
      <c r="H571" s="47"/>
      <c r="I571" s="47"/>
      <c r="J571" s="47"/>
      <c r="K571" s="47"/>
      <c r="L571" s="47"/>
      <c r="M571" s="47"/>
      <c r="N571" s="47"/>
    </row>
    <row r="572" spans="1:14" s="46" customFormat="1" x14ac:dyDescent="0.3">
      <c r="A572" s="47"/>
      <c r="B572" s="47"/>
      <c r="C572" s="47"/>
      <c r="D572" s="47"/>
      <c r="E572" s="47"/>
      <c r="F572" s="47"/>
      <c r="G572" s="47"/>
      <c r="H572" s="47"/>
      <c r="I572" s="47"/>
      <c r="J572" s="47"/>
      <c r="K572" s="47"/>
      <c r="L572" s="47"/>
      <c r="M572" s="47"/>
      <c r="N572" s="47"/>
    </row>
    <row r="573" spans="1:14" s="46" customFormat="1" x14ac:dyDescent="0.3">
      <c r="A573" s="47"/>
      <c r="B573" s="47"/>
      <c r="C573" s="47"/>
      <c r="D573" s="47"/>
      <c r="E573" s="47"/>
      <c r="F573" s="47"/>
      <c r="G573" s="47"/>
      <c r="H573" s="47"/>
      <c r="I573" s="47"/>
      <c r="J573" s="47"/>
      <c r="K573" s="47"/>
      <c r="L573" s="47"/>
      <c r="M573" s="47"/>
      <c r="N573" s="47"/>
    </row>
    <row r="574" spans="1:14" s="46" customFormat="1" x14ac:dyDescent="0.3">
      <c r="A574" s="47"/>
      <c r="B574" s="47"/>
      <c r="C574" s="47"/>
      <c r="D574" s="47"/>
      <c r="E574" s="47"/>
      <c r="F574" s="47"/>
      <c r="G574" s="47"/>
      <c r="H574" s="47"/>
      <c r="I574" s="47"/>
      <c r="J574" s="47"/>
      <c r="K574" s="47"/>
      <c r="L574" s="47"/>
      <c r="M574" s="47"/>
      <c r="N574" s="47"/>
    </row>
    <row r="575" spans="1:14" s="46" customFormat="1" x14ac:dyDescent="0.3">
      <c r="A575" s="47"/>
      <c r="B575" s="47"/>
      <c r="C575" s="47"/>
      <c r="D575" s="47"/>
      <c r="E575" s="47"/>
      <c r="F575" s="47"/>
      <c r="G575" s="47"/>
      <c r="H575" s="47"/>
      <c r="I575" s="47"/>
      <c r="J575" s="47"/>
      <c r="K575" s="47"/>
      <c r="L575" s="47"/>
      <c r="M575" s="47"/>
      <c r="N575" s="47"/>
    </row>
    <row r="576" spans="1:14" s="46" customFormat="1" x14ac:dyDescent="0.3">
      <c r="A576" s="47"/>
      <c r="B576" s="47"/>
      <c r="C576" s="47"/>
      <c r="D576" s="47"/>
      <c r="E576" s="47"/>
      <c r="F576" s="47"/>
      <c r="G576" s="47"/>
      <c r="H576" s="47"/>
      <c r="I576" s="47"/>
      <c r="J576" s="47"/>
      <c r="K576" s="47"/>
      <c r="L576" s="47"/>
      <c r="M576" s="47"/>
      <c r="N576" s="47"/>
    </row>
    <row r="577" spans="1:14" s="46" customFormat="1" x14ac:dyDescent="0.3">
      <c r="A577" s="47"/>
      <c r="B577" s="47"/>
      <c r="C577" s="47"/>
      <c r="D577" s="47"/>
      <c r="E577" s="47"/>
      <c r="F577" s="47"/>
      <c r="G577" s="47"/>
      <c r="H577" s="47"/>
      <c r="I577" s="47"/>
      <c r="J577" s="47"/>
      <c r="K577" s="47"/>
      <c r="L577" s="47"/>
      <c r="M577" s="47"/>
      <c r="N577" s="47"/>
    </row>
    <row r="578" spans="1:14" s="46" customFormat="1" x14ac:dyDescent="0.3">
      <c r="A578" s="47"/>
      <c r="B578" s="47"/>
      <c r="C578" s="47"/>
      <c r="D578" s="47"/>
      <c r="E578" s="47"/>
      <c r="F578" s="47"/>
      <c r="G578" s="47"/>
      <c r="H578" s="47"/>
      <c r="I578" s="47"/>
      <c r="J578" s="47"/>
      <c r="K578" s="47"/>
      <c r="L578" s="47"/>
      <c r="M578" s="47"/>
      <c r="N578" s="47"/>
    </row>
    <row r="579" spans="1:14" s="46" customFormat="1" x14ac:dyDescent="0.3">
      <c r="A579" s="47"/>
      <c r="B579" s="47"/>
      <c r="C579" s="47"/>
      <c r="D579" s="47"/>
      <c r="E579" s="47"/>
      <c r="F579" s="47"/>
      <c r="G579" s="47"/>
      <c r="H579" s="47"/>
      <c r="I579" s="47"/>
      <c r="J579" s="47"/>
      <c r="K579" s="47"/>
      <c r="L579" s="47"/>
      <c r="M579" s="47"/>
      <c r="N579" s="47"/>
    </row>
    <row r="580" spans="1:14" s="46" customFormat="1" x14ac:dyDescent="0.3">
      <c r="A580" s="47"/>
      <c r="B580" s="47"/>
      <c r="C580" s="47"/>
      <c r="D580" s="47"/>
      <c r="E580" s="47"/>
      <c r="F580" s="47"/>
      <c r="G580" s="47"/>
      <c r="H580" s="47"/>
      <c r="I580" s="47"/>
      <c r="J580" s="47"/>
      <c r="K580" s="47"/>
      <c r="L580" s="47"/>
      <c r="M580" s="47"/>
      <c r="N580" s="47"/>
    </row>
    <row r="581" spans="1:14" s="46" customFormat="1" x14ac:dyDescent="0.3">
      <c r="A581" s="47"/>
      <c r="B581" s="47"/>
      <c r="C581" s="47"/>
      <c r="D581" s="47"/>
      <c r="E581" s="47"/>
      <c r="F581" s="47"/>
      <c r="G581" s="47"/>
      <c r="H581" s="47"/>
      <c r="I581" s="47"/>
      <c r="J581" s="47"/>
      <c r="K581" s="47"/>
      <c r="L581" s="47"/>
      <c r="M581" s="47"/>
      <c r="N581" s="47"/>
    </row>
    <row r="582" spans="1:14" s="46" customFormat="1" x14ac:dyDescent="0.3">
      <c r="A582" s="47"/>
      <c r="B582" s="47"/>
      <c r="C582" s="47"/>
      <c r="D582" s="47"/>
      <c r="E582" s="47"/>
      <c r="F582" s="47"/>
      <c r="G582" s="47"/>
      <c r="H582" s="47"/>
      <c r="I582" s="47"/>
      <c r="J582" s="47"/>
      <c r="K582" s="47"/>
      <c r="L582" s="47"/>
      <c r="M582" s="47"/>
      <c r="N582" s="47"/>
    </row>
    <row r="583" spans="1:14" s="46" customFormat="1" x14ac:dyDescent="0.3">
      <c r="A583" s="47"/>
      <c r="B583" s="47"/>
      <c r="C583" s="47"/>
      <c r="D583" s="47"/>
      <c r="E583" s="47"/>
      <c r="F583" s="47"/>
      <c r="G583" s="47"/>
      <c r="H583" s="47"/>
      <c r="I583" s="47"/>
      <c r="J583" s="47"/>
      <c r="K583" s="47"/>
      <c r="L583" s="47"/>
      <c r="M583" s="47"/>
      <c r="N583" s="47"/>
    </row>
    <row r="584" spans="1:14" s="46" customFormat="1" x14ac:dyDescent="0.3">
      <c r="A584" s="47"/>
      <c r="B584" s="47"/>
      <c r="C584" s="47"/>
      <c r="D584" s="47"/>
      <c r="E584" s="47"/>
      <c r="F584" s="47"/>
      <c r="G584" s="47"/>
      <c r="H584" s="47"/>
      <c r="I584" s="47"/>
      <c r="J584" s="47"/>
      <c r="K584" s="47"/>
      <c r="L584" s="47"/>
      <c r="M584" s="47"/>
      <c r="N584" s="47"/>
    </row>
    <row r="585" spans="1:14" s="46" customFormat="1" x14ac:dyDescent="0.3">
      <c r="A585" s="47"/>
      <c r="B585" s="47"/>
      <c r="C585" s="47"/>
      <c r="D585" s="47"/>
      <c r="E585" s="47"/>
      <c r="F585" s="47"/>
      <c r="G585" s="47"/>
      <c r="H585" s="47"/>
      <c r="I585" s="47"/>
      <c r="J585" s="47"/>
      <c r="K585" s="47"/>
      <c r="L585" s="47"/>
      <c r="M585" s="47"/>
      <c r="N585" s="47"/>
    </row>
    <row r="586" spans="1:14" s="46" customFormat="1" x14ac:dyDescent="0.3">
      <c r="A586" s="47"/>
      <c r="B586" s="47"/>
      <c r="C586" s="47"/>
      <c r="D586" s="47"/>
      <c r="E586" s="47"/>
      <c r="F586" s="47"/>
      <c r="G586" s="47"/>
      <c r="H586" s="47"/>
      <c r="I586" s="47"/>
      <c r="J586" s="47"/>
      <c r="K586" s="47"/>
      <c r="L586" s="47"/>
      <c r="M586" s="47"/>
      <c r="N586" s="47"/>
    </row>
    <row r="587" spans="1:14" s="46" customFormat="1" x14ac:dyDescent="0.3">
      <c r="A587" s="47"/>
      <c r="B587" s="47"/>
      <c r="C587" s="47"/>
      <c r="D587" s="47"/>
      <c r="E587" s="47"/>
      <c r="F587" s="47"/>
      <c r="G587" s="47"/>
      <c r="H587" s="47"/>
      <c r="I587" s="47"/>
      <c r="J587" s="47"/>
      <c r="K587" s="47"/>
      <c r="L587" s="47"/>
      <c r="M587" s="47"/>
      <c r="N587" s="47"/>
    </row>
    <row r="588" spans="1:14" s="46" customFormat="1" x14ac:dyDescent="0.3">
      <c r="A588" s="47"/>
      <c r="B588" s="47"/>
      <c r="C588" s="47"/>
      <c r="D588" s="47"/>
      <c r="E588" s="47"/>
      <c r="F588" s="47"/>
      <c r="G588" s="47"/>
      <c r="H588" s="47"/>
      <c r="I588" s="47"/>
      <c r="J588" s="47"/>
      <c r="K588" s="47"/>
      <c r="L588" s="47"/>
      <c r="M588" s="47"/>
      <c r="N588" s="47"/>
    </row>
    <row r="589" spans="1:14" s="46" customFormat="1" x14ac:dyDescent="0.3">
      <c r="A589" s="47"/>
      <c r="B589" s="47"/>
      <c r="C589" s="47"/>
      <c r="D589" s="47"/>
      <c r="E589" s="47"/>
      <c r="F589" s="47"/>
      <c r="G589" s="47"/>
      <c r="H589" s="47"/>
      <c r="I589" s="47"/>
      <c r="J589" s="47"/>
      <c r="K589" s="47"/>
      <c r="L589" s="47"/>
      <c r="M589" s="47"/>
      <c r="N589" s="47"/>
    </row>
    <row r="590" spans="1:14" s="46" customFormat="1" x14ac:dyDescent="0.3">
      <c r="A590" s="47"/>
      <c r="B590" s="47"/>
      <c r="C590" s="47"/>
      <c r="D590" s="47"/>
      <c r="E590" s="47"/>
      <c r="F590" s="47"/>
      <c r="G590" s="47"/>
      <c r="H590" s="47"/>
      <c r="I590" s="47"/>
      <c r="J590" s="47"/>
      <c r="K590" s="47"/>
      <c r="L590" s="47"/>
      <c r="M590" s="47"/>
      <c r="N590" s="47"/>
    </row>
    <row r="591" spans="1:14" s="46" customFormat="1" x14ac:dyDescent="0.3">
      <c r="A591" s="47"/>
      <c r="B591" s="47"/>
      <c r="C591" s="47"/>
      <c r="D591" s="47"/>
      <c r="E591" s="47"/>
      <c r="F591" s="47"/>
      <c r="G591" s="47"/>
      <c r="H591" s="47"/>
      <c r="I591" s="47"/>
      <c r="J591" s="47"/>
      <c r="K591" s="47"/>
      <c r="L591" s="47"/>
      <c r="M591" s="47"/>
      <c r="N591" s="47"/>
    </row>
    <row r="592" spans="1:14" s="46" customFormat="1" x14ac:dyDescent="0.3">
      <c r="A592" s="47"/>
      <c r="B592" s="47"/>
      <c r="C592" s="47"/>
      <c r="D592" s="47"/>
      <c r="E592" s="47"/>
      <c r="F592" s="47"/>
      <c r="G592" s="47"/>
      <c r="H592" s="47"/>
      <c r="I592" s="47"/>
      <c r="J592" s="47"/>
      <c r="K592" s="47"/>
      <c r="L592" s="47"/>
      <c r="M592" s="47"/>
      <c r="N592" s="47"/>
    </row>
    <row r="593" spans="1:14" s="46" customFormat="1" x14ac:dyDescent="0.3">
      <c r="A593" s="47"/>
      <c r="B593" s="47"/>
      <c r="C593" s="47"/>
      <c r="D593" s="47"/>
      <c r="E593" s="47"/>
      <c r="F593" s="47"/>
      <c r="G593" s="47"/>
      <c r="H593" s="47"/>
      <c r="I593" s="47"/>
      <c r="J593" s="47"/>
      <c r="K593" s="47"/>
      <c r="L593" s="47"/>
      <c r="M593" s="47"/>
      <c r="N593" s="47"/>
    </row>
    <row r="594" spans="1:14" s="46" customFormat="1" x14ac:dyDescent="0.3">
      <c r="A594" s="47"/>
      <c r="B594" s="47"/>
      <c r="C594" s="47"/>
      <c r="D594" s="47"/>
      <c r="E594" s="47"/>
      <c r="F594" s="47"/>
      <c r="G594" s="47"/>
      <c r="H594" s="47"/>
      <c r="I594" s="47"/>
      <c r="J594" s="47"/>
      <c r="K594" s="47"/>
      <c r="L594" s="47"/>
      <c r="M594" s="47"/>
      <c r="N594" s="47"/>
    </row>
    <row r="595" spans="1:14" s="46" customFormat="1" x14ac:dyDescent="0.3">
      <c r="A595" s="47"/>
      <c r="B595" s="47"/>
      <c r="C595" s="47"/>
      <c r="D595" s="47"/>
      <c r="E595" s="47"/>
      <c r="F595" s="47"/>
      <c r="G595" s="47"/>
      <c r="H595" s="47"/>
      <c r="I595" s="47"/>
      <c r="J595" s="47"/>
      <c r="K595" s="47"/>
      <c r="L595" s="47"/>
      <c r="M595" s="47"/>
      <c r="N595" s="47"/>
    </row>
    <row r="596" spans="1:14" s="46" customFormat="1" x14ac:dyDescent="0.3">
      <c r="A596" s="47"/>
      <c r="B596" s="47"/>
      <c r="C596" s="47"/>
      <c r="D596" s="47"/>
      <c r="E596" s="47"/>
      <c r="F596" s="47"/>
      <c r="G596" s="47"/>
      <c r="H596" s="47"/>
      <c r="I596" s="47"/>
      <c r="J596" s="47"/>
      <c r="K596" s="47"/>
      <c r="L596" s="47"/>
      <c r="M596" s="47"/>
      <c r="N596" s="47"/>
    </row>
    <row r="597" spans="1:14" s="46" customFormat="1" x14ac:dyDescent="0.3">
      <c r="A597" s="47"/>
      <c r="B597" s="47"/>
      <c r="C597" s="47"/>
      <c r="D597" s="47"/>
      <c r="E597" s="47"/>
      <c r="F597" s="47"/>
      <c r="G597" s="47"/>
      <c r="H597" s="47"/>
      <c r="I597" s="47"/>
      <c r="J597" s="47"/>
      <c r="K597" s="47"/>
      <c r="L597" s="47"/>
      <c r="M597" s="47"/>
      <c r="N597" s="47"/>
    </row>
    <row r="598" spans="1:14" s="46" customFormat="1" x14ac:dyDescent="0.3">
      <c r="A598" s="47"/>
      <c r="B598" s="47"/>
      <c r="C598" s="47"/>
      <c r="D598" s="47"/>
      <c r="E598" s="47"/>
      <c r="F598" s="47"/>
      <c r="G598" s="47"/>
      <c r="H598" s="47"/>
      <c r="I598" s="47"/>
      <c r="J598" s="47"/>
      <c r="K598" s="47"/>
      <c r="L598" s="47"/>
      <c r="M598" s="47"/>
      <c r="N598" s="47"/>
    </row>
    <row r="599" spans="1:14" s="46" customFormat="1" x14ac:dyDescent="0.3">
      <c r="A599" s="47"/>
      <c r="B599" s="47"/>
      <c r="C599" s="47"/>
      <c r="D599" s="47"/>
      <c r="E599" s="47"/>
      <c r="F599" s="47"/>
      <c r="G599" s="47"/>
      <c r="H599" s="47"/>
      <c r="I599" s="47"/>
      <c r="J599" s="47"/>
      <c r="K599" s="47"/>
      <c r="L599" s="47"/>
      <c r="M599" s="47"/>
      <c r="N599" s="47"/>
    </row>
    <row r="600" spans="1:14" s="46" customFormat="1" x14ac:dyDescent="0.3">
      <c r="A600" s="47"/>
      <c r="B600" s="47"/>
      <c r="C600" s="47"/>
      <c r="D600" s="47"/>
      <c r="E600" s="47"/>
      <c r="F600" s="47"/>
      <c r="G600" s="47"/>
      <c r="H600" s="47"/>
      <c r="I600" s="47"/>
      <c r="J600" s="47"/>
      <c r="K600" s="47"/>
      <c r="L600" s="47"/>
      <c r="M600" s="47"/>
      <c r="N600" s="47"/>
    </row>
    <row r="601" spans="1:14" s="46" customFormat="1" x14ac:dyDescent="0.3">
      <c r="A601" s="47"/>
      <c r="B601" s="47"/>
      <c r="C601" s="47"/>
      <c r="D601" s="47"/>
      <c r="E601" s="47"/>
      <c r="F601" s="47"/>
      <c r="G601" s="47"/>
      <c r="H601" s="47"/>
      <c r="I601" s="47"/>
      <c r="J601" s="47"/>
      <c r="K601" s="47"/>
      <c r="L601" s="47"/>
      <c r="M601" s="47"/>
      <c r="N601" s="47"/>
    </row>
    <row r="602" spans="1:14" s="46" customFormat="1" x14ac:dyDescent="0.3">
      <c r="A602" s="47"/>
      <c r="B602" s="47"/>
      <c r="C602" s="47"/>
      <c r="D602" s="47"/>
      <c r="E602" s="47"/>
      <c r="F602" s="47"/>
      <c r="G602" s="47"/>
      <c r="H602" s="47"/>
      <c r="I602" s="47"/>
      <c r="J602" s="47"/>
      <c r="K602" s="47"/>
      <c r="L602" s="47"/>
      <c r="M602" s="47"/>
      <c r="N602" s="47"/>
    </row>
    <row r="603" spans="1:14" s="46" customFormat="1" x14ac:dyDescent="0.3">
      <c r="A603" s="47"/>
      <c r="B603" s="47"/>
      <c r="C603" s="47"/>
      <c r="D603" s="47"/>
      <c r="E603" s="47"/>
      <c r="F603" s="47"/>
      <c r="G603" s="47"/>
      <c r="H603" s="47"/>
      <c r="I603" s="47"/>
      <c r="J603" s="47"/>
      <c r="K603" s="47"/>
      <c r="L603" s="47"/>
      <c r="M603" s="47"/>
      <c r="N603" s="47"/>
    </row>
    <row r="604" spans="1:14" s="46" customFormat="1" x14ac:dyDescent="0.3">
      <c r="A604" s="47"/>
      <c r="B604" s="47"/>
      <c r="C604" s="47"/>
      <c r="D604" s="47"/>
      <c r="E604" s="47"/>
      <c r="F604" s="47"/>
      <c r="G604" s="47"/>
      <c r="H604" s="47"/>
      <c r="I604" s="47"/>
      <c r="J604" s="47"/>
      <c r="K604" s="47"/>
      <c r="L604" s="47"/>
      <c r="M604" s="47"/>
      <c r="N604" s="47"/>
    </row>
    <row r="605" spans="1:14" s="46" customFormat="1" x14ac:dyDescent="0.3">
      <c r="A605" s="47"/>
      <c r="B605" s="47"/>
      <c r="C605" s="47"/>
      <c r="D605" s="47"/>
      <c r="E605" s="47"/>
      <c r="F605" s="47"/>
      <c r="G605" s="47"/>
      <c r="H605" s="47"/>
      <c r="I605" s="47"/>
      <c r="J605" s="47"/>
      <c r="K605" s="47"/>
      <c r="L605" s="47"/>
      <c r="M605" s="47"/>
      <c r="N605" s="47"/>
    </row>
    <row r="606" spans="1:14" s="46" customFormat="1" x14ac:dyDescent="0.3">
      <c r="A606" s="47"/>
      <c r="B606" s="47"/>
      <c r="C606" s="47"/>
      <c r="D606" s="47"/>
      <c r="E606" s="47"/>
      <c r="F606" s="47"/>
      <c r="G606" s="47"/>
      <c r="H606" s="47"/>
      <c r="I606" s="47"/>
      <c r="J606" s="47"/>
      <c r="K606" s="47"/>
      <c r="L606" s="47"/>
      <c r="M606" s="47"/>
      <c r="N606" s="47"/>
    </row>
    <row r="607" spans="1:14" s="46" customFormat="1" x14ac:dyDescent="0.3">
      <c r="A607" s="47"/>
      <c r="B607" s="47"/>
      <c r="C607" s="47"/>
      <c r="D607" s="47"/>
      <c r="E607" s="47"/>
      <c r="F607" s="47"/>
      <c r="G607" s="47"/>
      <c r="H607" s="47"/>
      <c r="I607" s="47"/>
      <c r="J607" s="47"/>
      <c r="K607" s="47"/>
      <c r="L607" s="47"/>
      <c r="M607" s="47"/>
      <c r="N607" s="47"/>
    </row>
    <row r="608" spans="1:14" s="46" customFormat="1" x14ac:dyDescent="0.3">
      <c r="A608" s="47"/>
      <c r="B608" s="47"/>
      <c r="C608" s="47"/>
      <c r="D608" s="47"/>
      <c r="E608" s="47"/>
      <c r="F608" s="47"/>
      <c r="G608" s="47"/>
      <c r="H608" s="47"/>
      <c r="I608" s="47"/>
      <c r="J608" s="47"/>
      <c r="K608" s="47"/>
      <c r="L608" s="47"/>
      <c r="M608" s="47"/>
      <c r="N608" s="47"/>
    </row>
    <row r="609" spans="1:14" s="46" customFormat="1" x14ac:dyDescent="0.3">
      <c r="A609" s="47"/>
      <c r="B609" s="47"/>
      <c r="C609" s="47"/>
      <c r="D609" s="47"/>
      <c r="E609" s="47"/>
      <c r="F609" s="47"/>
      <c r="G609" s="47"/>
      <c r="H609" s="47"/>
      <c r="I609" s="47"/>
      <c r="J609" s="47"/>
      <c r="K609" s="47"/>
      <c r="L609" s="47"/>
      <c r="M609" s="47"/>
      <c r="N609" s="47"/>
    </row>
    <row r="610" spans="1:14" s="46" customFormat="1" x14ac:dyDescent="0.3">
      <c r="A610" s="47"/>
      <c r="B610" s="47"/>
      <c r="C610" s="47"/>
      <c r="D610" s="47"/>
      <c r="E610" s="47"/>
      <c r="F610" s="47"/>
      <c r="G610" s="47"/>
      <c r="H610" s="47"/>
      <c r="I610" s="47"/>
      <c r="J610" s="47"/>
      <c r="K610" s="47"/>
      <c r="L610" s="47"/>
      <c r="M610" s="47"/>
      <c r="N610" s="47"/>
    </row>
    <row r="611" spans="1:14" s="46" customFormat="1" x14ac:dyDescent="0.3">
      <c r="A611" s="47"/>
      <c r="B611" s="47"/>
      <c r="C611" s="47"/>
      <c r="D611" s="47"/>
      <c r="E611" s="47"/>
      <c r="F611" s="47"/>
      <c r="G611" s="47"/>
      <c r="H611" s="47"/>
      <c r="I611" s="47"/>
      <c r="J611" s="47"/>
      <c r="K611" s="47"/>
      <c r="L611" s="47"/>
      <c r="M611" s="47"/>
      <c r="N611" s="47"/>
    </row>
    <row r="612" spans="1:14" s="46" customFormat="1" x14ac:dyDescent="0.3">
      <c r="A612" s="47"/>
      <c r="B612" s="47"/>
      <c r="C612" s="47"/>
      <c r="D612" s="47"/>
      <c r="E612" s="47"/>
      <c r="F612" s="47"/>
      <c r="G612" s="47"/>
      <c r="H612" s="47"/>
      <c r="I612" s="47"/>
      <c r="J612" s="47"/>
      <c r="K612" s="47"/>
      <c r="L612" s="47"/>
      <c r="M612" s="47"/>
      <c r="N612" s="47"/>
    </row>
    <row r="613" spans="1:14" s="46" customFormat="1" x14ac:dyDescent="0.3">
      <c r="A613" s="47"/>
      <c r="B613" s="47"/>
      <c r="C613" s="47"/>
      <c r="D613" s="47"/>
      <c r="E613" s="47"/>
      <c r="F613" s="47"/>
      <c r="G613" s="47"/>
      <c r="H613" s="47"/>
      <c r="I613" s="47"/>
      <c r="J613" s="47"/>
      <c r="K613" s="47"/>
      <c r="L613" s="47"/>
      <c r="M613" s="47"/>
      <c r="N613" s="47"/>
    </row>
    <row r="614" spans="1:14" s="46" customFormat="1" x14ac:dyDescent="0.3">
      <c r="A614" s="47"/>
      <c r="B614" s="47"/>
      <c r="C614" s="47"/>
      <c r="D614" s="47"/>
      <c r="E614" s="47"/>
      <c r="F614" s="47"/>
      <c r="G614" s="47"/>
      <c r="H614" s="47"/>
      <c r="I614" s="47"/>
      <c r="J614" s="47"/>
      <c r="K614" s="47"/>
      <c r="L614" s="47"/>
      <c r="M614" s="47"/>
      <c r="N614" s="47"/>
    </row>
    <row r="615" spans="1:14" s="46" customFormat="1" x14ac:dyDescent="0.3">
      <c r="A615" s="47"/>
      <c r="B615" s="47"/>
      <c r="C615" s="47"/>
      <c r="D615" s="47"/>
      <c r="E615" s="47"/>
      <c r="F615" s="47"/>
      <c r="G615" s="47"/>
      <c r="H615" s="47"/>
      <c r="I615" s="47"/>
      <c r="J615" s="47"/>
      <c r="K615" s="47"/>
      <c r="L615" s="47"/>
      <c r="M615" s="47"/>
      <c r="N615" s="47"/>
    </row>
    <row r="616" spans="1:14" s="46" customFormat="1" x14ac:dyDescent="0.3">
      <c r="A616" s="47"/>
      <c r="B616" s="47"/>
      <c r="C616" s="47"/>
      <c r="D616" s="47"/>
      <c r="E616" s="47"/>
      <c r="F616" s="47"/>
      <c r="G616" s="47"/>
      <c r="H616" s="47"/>
      <c r="I616" s="47"/>
      <c r="J616" s="47"/>
      <c r="K616" s="47"/>
      <c r="L616" s="47"/>
      <c r="M616" s="47"/>
      <c r="N616" s="47"/>
    </row>
    <row r="617" spans="1:14" s="46" customFormat="1" x14ac:dyDescent="0.3">
      <c r="A617" s="47"/>
      <c r="B617" s="47"/>
      <c r="C617" s="47"/>
      <c r="D617" s="47"/>
      <c r="E617" s="47"/>
      <c r="F617" s="47"/>
      <c r="G617" s="47"/>
      <c r="H617" s="47"/>
      <c r="I617" s="47"/>
      <c r="J617" s="47"/>
      <c r="K617" s="47"/>
      <c r="L617" s="47"/>
      <c r="M617" s="47"/>
      <c r="N617" s="47"/>
    </row>
    <row r="618" spans="1:14" s="46" customFormat="1" x14ac:dyDescent="0.3">
      <c r="A618" s="47"/>
      <c r="B618" s="47"/>
      <c r="C618" s="47"/>
      <c r="D618" s="47"/>
      <c r="E618" s="47"/>
      <c r="F618" s="47"/>
      <c r="G618" s="47"/>
      <c r="H618" s="47"/>
      <c r="I618" s="47"/>
      <c r="J618" s="47"/>
      <c r="K618" s="47"/>
      <c r="L618" s="47"/>
      <c r="M618" s="47"/>
      <c r="N618" s="47"/>
    </row>
    <row r="619" spans="1:14" s="46" customFormat="1" x14ac:dyDescent="0.3">
      <c r="A619" s="47"/>
      <c r="B619" s="47"/>
      <c r="C619" s="47"/>
      <c r="D619" s="47"/>
      <c r="E619" s="47"/>
      <c r="F619" s="47"/>
      <c r="G619" s="47"/>
      <c r="H619" s="47"/>
      <c r="I619" s="47"/>
      <c r="J619" s="47"/>
      <c r="K619" s="47"/>
      <c r="L619" s="47"/>
      <c r="M619" s="47"/>
      <c r="N619" s="47"/>
    </row>
    <row r="620" spans="1:14" s="46" customFormat="1" x14ac:dyDescent="0.3">
      <c r="A620" s="47"/>
      <c r="B620" s="47"/>
      <c r="C620" s="47"/>
      <c r="D620" s="47"/>
      <c r="E620" s="47"/>
      <c r="F620" s="47"/>
      <c r="G620" s="47"/>
      <c r="H620" s="47"/>
      <c r="I620" s="47"/>
      <c r="J620" s="47"/>
      <c r="K620" s="47"/>
      <c r="L620" s="47"/>
      <c r="M620" s="47"/>
      <c r="N620" s="47"/>
    </row>
    <row r="621" spans="1:14" s="46" customFormat="1" x14ac:dyDescent="0.3">
      <c r="A621" s="47"/>
      <c r="B621" s="47"/>
      <c r="C621" s="47"/>
      <c r="D621" s="47"/>
      <c r="E621" s="47"/>
      <c r="F621" s="47"/>
      <c r="G621" s="47"/>
      <c r="H621" s="47"/>
      <c r="I621" s="47"/>
      <c r="J621" s="47"/>
      <c r="K621" s="47"/>
      <c r="L621" s="47"/>
      <c r="M621" s="47"/>
      <c r="N621" s="47"/>
    </row>
    <row r="622" spans="1:14" s="46" customFormat="1" x14ac:dyDescent="0.3">
      <c r="A622" s="47"/>
      <c r="B622" s="47"/>
      <c r="C622" s="47"/>
      <c r="D622" s="47"/>
      <c r="E622" s="47"/>
      <c r="F622" s="47"/>
      <c r="G622" s="47"/>
      <c r="H622" s="47"/>
      <c r="I622" s="47"/>
      <c r="J622" s="47"/>
      <c r="K622" s="47"/>
      <c r="L622" s="47"/>
      <c r="M622" s="47"/>
      <c r="N622" s="47"/>
    </row>
    <row r="623" spans="1:14" s="46" customFormat="1" x14ac:dyDescent="0.3">
      <c r="A623" s="47"/>
      <c r="B623" s="47"/>
      <c r="C623" s="47"/>
      <c r="D623" s="47"/>
      <c r="E623" s="47"/>
      <c r="F623" s="47"/>
      <c r="G623" s="47"/>
      <c r="H623" s="47"/>
      <c r="I623" s="47"/>
      <c r="J623" s="47"/>
      <c r="K623" s="47"/>
      <c r="L623" s="47"/>
      <c r="M623" s="47"/>
      <c r="N623" s="47"/>
    </row>
    <row r="624" spans="1:14" s="46" customFormat="1" x14ac:dyDescent="0.3">
      <c r="A624" s="47"/>
      <c r="B624" s="47"/>
      <c r="C624" s="47"/>
      <c r="D624" s="47"/>
      <c r="E624" s="47"/>
      <c r="F624" s="47"/>
      <c r="G624" s="47"/>
      <c r="H624" s="47"/>
      <c r="I624" s="47"/>
      <c r="J624" s="47"/>
      <c r="K624" s="47"/>
      <c r="L624" s="47"/>
      <c r="M624" s="47"/>
      <c r="N624" s="47"/>
    </row>
    <row r="625" spans="1:14" s="46" customFormat="1" x14ac:dyDescent="0.3">
      <c r="A625" s="47"/>
      <c r="B625" s="47"/>
      <c r="C625" s="47"/>
      <c r="D625" s="47"/>
      <c r="E625" s="47"/>
      <c r="F625" s="47"/>
      <c r="G625" s="47"/>
      <c r="H625" s="47"/>
      <c r="I625" s="47"/>
      <c r="J625" s="47"/>
      <c r="K625" s="47"/>
      <c r="L625" s="47"/>
      <c r="M625" s="47"/>
      <c r="N625" s="47"/>
    </row>
    <row r="626" spans="1:14" s="46" customFormat="1" x14ac:dyDescent="0.3">
      <c r="A626" s="47"/>
      <c r="B626" s="47"/>
      <c r="C626" s="47"/>
      <c r="D626" s="47"/>
      <c r="E626" s="47"/>
      <c r="F626" s="47"/>
      <c r="G626" s="47"/>
      <c r="H626" s="47"/>
      <c r="I626" s="47"/>
      <c r="J626" s="47"/>
      <c r="K626" s="47"/>
      <c r="L626" s="47"/>
      <c r="M626" s="47"/>
      <c r="N626" s="47"/>
    </row>
    <row r="627" spans="1:14" s="46" customFormat="1" x14ac:dyDescent="0.3">
      <c r="A627" s="47"/>
      <c r="B627" s="47"/>
      <c r="C627" s="47"/>
      <c r="D627" s="47"/>
      <c r="E627" s="47"/>
      <c r="F627" s="47"/>
      <c r="G627" s="47"/>
      <c r="H627" s="47"/>
      <c r="I627" s="47"/>
      <c r="J627" s="47"/>
      <c r="K627" s="47"/>
      <c r="L627" s="47"/>
      <c r="M627" s="47"/>
      <c r="N627" s="47"/>
    </row>
    <row r="628" spans="1:14" s="46" customFormat="1" x14ac:dyDescent="0.3">
      <c r="A628" s="47"/>
      <c r="B628" s="47"/>
      <c r="C628" s="47"/>
      <c r="D628" s="47"/>
      <c r="E628" s="47"/>
      <c r="F628" s="47"/>
      <c r="G628" s="47"/>
      <c r="H628" s="47"/>
      <c r="I628" s="47"/>
      <c r="J628" s="47"/>
      <c r="K628" s="47"/>
      <c r="L628" s="47"/>
      <c r="M628" s="47"/>
      <c r="N628" s="47"/>
    </row>
    <row r="629" spans="1:14" s="46" customFormat="1" x14ac:dyDescent="0.3">
      <c r="A629" s="47"/>
      <c r="B629" s="47"/>
      <c r="C629" s="47"/>
      <c r="D629" s="47"/>
      <c r="E629" s="47"/>
      <c r="F629" s="47"/>
      <c r="G629" s="47"/>
      <c r="H629" s="47"/>
      <c r="I629" s="47"/>
      <c r="J629" s="47"/>
      <c r="K629" s="47"/>
      <c r="L629" s="47"/>
      <c r="M629" s="47"/>
      <c r="N629" s="47"/>
    </row>
    <row r="630" spans="1:14" s="46" customFormat="1" x14ac:dyDescent="0.3">
      <c r="A630" s="47"/>
      <c r="B630" s="47"/>
      <c r="C630" s="47"/>
      <c r="D630" s="47"/>
      <c r="E630" s="47"/>
      <c r="F630" s="47"/>
      <c r="G630" s="47"/>
      <c r="H630" s="47"/>
      <c r="I630" s="47"/>
      <c r="J630" s="47"/>
      <c r="K630" s="47"/>
      <c r="L630" s="47"/>
      <c r="M630" s="47"/>
      <c r="N630" s="47"/>
    </row>
    <row r="631" spans="1:14" s="46" customFormat="1" x14ac:dyDescent="0.3">
      <c r="A631" s="47"/>
      <c r="B631" s="47"/>
      <c r="C631" s="47"/>
      <c r="D631" s="47"/>
      <c r="E631" s="47"/>
      <c r="F631" s="47"/>
      <c r="G631" s="47"/>
      <c r="H631" s="47"/>
      <c r="I631" s="47"/>
      <c r="J631" s="47"/>
      <c r="K631" s="47"/>
      <c r="L631" s="47"/>
      <c r="M631" s="47"/>
      <c r="N631" s="47"/>
    </row>
    <row r="632" spans="1:14" s="46" customFormat="1" x14ac:dyDescent="0.3">
      <c r="A632" s="47"/>
      <c r="B632" s="47"/>
      <c r="C632" s="47"/>
      <c r="D632" s="47"/>
      <c r="E632" s="47"/>
      <c r="F632" s="47"/>
      <c r="G632" s="47"/>
      <c r="H632" s="47"/>
      <c r="I632" s="47"/>
      <c r="J632" s="47"/>
      <c r="K632" s="47"/>
      <c r="L632" s="47"/>
      <c r="M632" s="47"/>
      <c r="N632" s="47"/>
    </row>
    <row r="633" spans="1:14" s="46" customFormat="1" x14ac:dyDescent="0.3">
      <c r="A633" s="47"/>
      <c r="B633" s="47"/>
      <c r="C633" s="47"/>
      <c r="D633" s="47"/>
      <c r="E633" s="47"/>
      <c r="F633" s="47"/>
      <c r="G633" s="47"/>
      <c r="H633" s="47"/>
      <c r="I633" s="47"/>
      <c r="J633" s="47"/>
      <c r="K633" s="47"/>
      <c r="L633" s="47"/>
      <c r="M633" s="47"/>
      <c r="N633" s="47"/>
    </row>
    <row r="634" spans="1:14" s="46" customFormat="1" x14ac:dyDescent="0.3">
      <c r="A634" s="47"/>
      <c r="B634" s="47"/>
      <c r="C634" s="47"/>
      <c r="D634" s="47"/>
      <c r="E634" s="47"/>
      <c r="F634" s="47"/>
      <c r="G634" s="47"/>
      <c r="H634" s="47"/>
      <c r="I634" s="47"/>
      <c r="J634" s="47"/>
      <c r="K634" s="47"/>
      <c r="L634" s="47"/>
      <c r="M634" s="47"/>
      <c r="N634" s="47"/>
    </row>
    <row r="635" spans="1:14" s="46" customFormat="1" x14ac:dyDescent="0.3">
      <c r="A635" s="47"/>
      <c r="B635" s="47"/>
      <c r="C635" s="47"/>
      <c r="D635" s="47"/>
      <c r="E635" s="47"/>
      <c r="F635" s="47"/>
      <c r="G635" s="47"/>
      <c r="H635" s="47"/>
      <c r="I635" s="47"/>
      <c r="J635" s="47"/>
      <c r="K635" s="47"/>
      <c r="L635" s="47"/>
      <c r="M635" s="47"/>
      <c r="N635" s="47"/>
    </row>
    <row r="636" spans="1:14" s="46" customFormat="1" x14ac:dyDescent="0.3">
      <c r="A636" s="47"/>
      <c r="B636" s="47"/>
      <c r="C636" s="47"/>
      <c r="D636" s="47"/>
      <c r="E636" s="47"/>
      <c r="F636" s="47"/>
      <c r="G636" s="47"/>
      <c r="H636" s="47"/>
      <c r="I636" s="47"/>
      <c r="J636" s="47"/>
      <c r="K636" s="47"/>
      <c r="L636" s="47"/>
      <c r="M636" s="47"/>
      <c r="N636" s="47"/>
    </row>
    <row r="637" spans="1:14" s="46" customFormat="1" x14ac:dyDescent="0.3">
      <c r="A637" s="47"/>
      <c r="B637" s="47"/>
      <c r="C637" s="47"/>
      <c r="D637" s="47"/>
      <c r="E637" s="47"/>
      <c r="F637" s="47"/>
      <c r="G637" s="47"/>
      <c r="H637" s="47"/>
      <c r="I637" s="47"/>
      <c r="J637" s="47"/>
      <c r="K637" s="47"/>
      <c r="L637" s="47"/>
      <c r="M637" s="47"/>
      <c r="N637" s="47"/>
    </row>
    <row r="638" spans="1:14" s="46" customFormat="1" x14ac:dyDescent="0.3">
      <c r="A638" s="47"/>
      <c r="B638" s="47"/>
      <c r="C638" s="47"/>
      <c r="D638" s="47"/>
      <c r="E638" s="47"/>
      <c r="F638" s="47"/>
      <c r="G638" s="47"/>
      <c r="H638" s="47"/>
      <c r="I638" s="47"/>
      <c r="J638" s="47"/>
      <c r="K638" s="47"/>
      <c r="L638" s="47"/>
      <c r="M638" s="47"/>
      <c r="N638" s="47"/>
    </row>
    <row r="639" spans="1:14" s="46" customFormat="1" x14ac:dyDescent="0.3">
      <c r="A639" s="47"/>
      <c r="B639" s="47"/>
      <c r="C639" s="47"/>
      <c r="D639" s="47"/>
      <c r="E639" s="47"/>
      <c r="F639" s="47"/>
      <c r="G639" s="47"/>
      <c r="H639" s="47"/>
      <c r="I639" s="47"/>
      <c r="J639" s="47"/>
      <c r="K639" s="47"/>
      <c r="L639" s="47"/>
      <c r="M639" s="47"/>
      <c r="N639" s="47"/>
    </row>
    <row r="640" spans="1:14" s="46" customFormat="1" x14ac:dyDescent="0.3">
      <c r="A640" s="47"/>
      <c r="B640" s="47"/>
      <c r="C640" s="47"/>
      <c r="D640" s="47"/>
      <c r="E640" s="47"/>
      <c r="F640" s="47"/>
      <c r="G640" s="47"/>
      <c r="H640" s="47"/>
      <c r="I640" s="47"/>
      <c r="J640" s="47"/>
      <c r="K640" s="47"/>
      <c r="L640" s="47"/>
      <c r="M640" s="47"/>
      <c r="N640" s="47"/>
    </row>
    <row r="641" spans="1:14" s="46" customFormat="1" x14ac:dyDescent="0.3">
      <c r="A641" s="47"/>
      <c r="B641" s="47"/>
      <c r="C641" s="47"/>
      <c r="D641" s="47"/>
      <c r="E641" s="47"/>
      <c r="F641" s="47"/>
      <c r="G641" s="47"/>
      <c r="H641" s="47"/>
      <c r="I641" s="47"/>
      <c r="J641" s="47"/>
      <c r="K641" s="47"/>
      <c r="L641" s="47"/>
      <c r="M641" s="47"/>
      <c r="N641" s="47"/>
    </row>
    <row r="642" spans="1:14" s="46" customFormat="1" x14ac:dyDescent="0.3">
      <c r="A642" s="47"/>
      <c r="B642" s="47"/>
      <c r="C642" s="47"/>
      <c r="D642" s="47"/>
      <c r="E642" s="47"/>
      <c r="F642" s="47"/>
      <c r="G642" s="47"/>
      <c r="H642" s="47"/>
      <c r="I642" s="47"/>
      <c r="J642" s="47"/>
      <c r="K642" s="47"/>
      <c r="L642" s="47"/>
      <c r="M642" s="47"/>
      <c r="N642" s="47"/>
    </row>
    <row r="643" spans="1:14" s="46" customFormat="1" x14ac:dyDescent="0.3">
      <c r="A643" s="47"/>
      <c r="B643" s="47"/>
      <c r="C643" s="47"/>
      <c r="D643" s="47"/>
      <c r="E643" s="47"/>
      <c r="F643" s="47"/>
      <c r="G643" s="47"/>
      <c r="H643" s="47"/>
      <c r="I643" s="47"/>
      <c r="J643" s="47"/>
      <c r="K643" s="47"/>
      <c r="L643" s="47"/>
      <c r="M643" s="47"/>
      <c r="N643" s="47"/>
    </row>
    <row r="644" spans="1:14" s="46" customFormat="1" x14ac:dyDescent="0.3">
      <c r="A644" s="47"/>
      <c r="B644" s="47"/>
      <c r="C644" s="47"/>
      <c r="D644" s="47"/>
      <c r="E644" s="47"/>
      <c r="F644" s="47"/>
      <c r="G644" s="47"/>
      <c r="H644" s="47"/>
      <c r="I644" s="47"/>
      <c r="J644" s="47"/>
      <c r="K644" s="47"/>
      <c r="L644" s="47"/>
      <c r="M644" s="47"/>
      <c r="N644" s="47"/>
    </row>
    <row r="645" spans="1:14" s="46" customFormat="1" x14ac:dyDescent="0.3">
      <c r="A645" s="47"/>
      <c r="B645" s="47"/>
      <c r="C645" s="47"/>
      <c r="D645" s="47"/>
      <c r="E645" s="47"/>
      <c r="F645" s="47"/>
      <c r="G645" s="47"/>
      <c r="H645" s="47"/>
      <c r="I645" s="47"/>
      <c r="J645" s="47"/>
      <c r="K645" s="47"/>
      <c r="L645" s="47"/>
      <c r="M645" s="47"/>
      <c r="N645" s="47"/>
    </row>
    <row r="646" spans="1:14" s="46" customFormat="1" x14ac:dyDescent="0.3">
      <c r="A646" s="47"/>
      <c r="B646" s="47"/>
      <c r="C646" s="47"/>
      <c r="D646" s="47"/>
      <c r="E646" s="47"/>
      <c r="F646" s="47"/>
      <c r="G646" s="47"/>
      <c r="H646" s="47"/>
      <c r="I646" s="47"/>
      <c r="J646" s="47"/>
      <c r="K646" s="47"/>
      <c r="L646" s="47"/>
      <c r="M646" s="47"/>
      <c r="N646" s="47"/>
    </row>
    <row r="647" spans="1:14" s="46" customFormat="1" x14ac:dyDescent="0.3">
      <c r="A647" s="47"/>
      <c r="B647" s="47"/>
      <c r="C647" s="47"/>
      <c r="D647" s="47"/>
      <c r="E647" s="47"/>
      <c r="F647" s="47"/>
      <c r="G647" s="47"/>
      <c r="H647" s="47"/>
      <c r="I647" s="47"/>
      <c r="J647" s="47"/>
      <c r="K647" s="47"/>
      <c r="L647" s="47"/>
      <c r="M647" s="47"/>
      <c r="N647" s="47"/>
    </row>
    <row r="648" spans="1:14" s="46" customFormat="1" x14ac:dyDescent="0.3">
      <c r="A648" s="47"/>
      <c r="B648" s="47"/>
      <c r="C648" s="47"/>
      <c r="D648" s="47"/>
      <c r="E648" s="47"/>
      <c r="F648" s="47"/>
      <c r="G648" s="47"/>
      <c r="H648" s="47"/>
      <c r="I648" s="47"/>
      <c r="J648" s="47"/>
      <c r="K648" s="47"/>
      <c r="L648" s="47"/>
      <c r="M648" s="47"/>
      <c r="N648" s="47"/>
    </row>
    <row r="649" spans="1:14" s="46" customFormat="1" x14ac:dyDescent="0.3">
      <c r="A649" s="47"/>
      <c r="B649" s="47"/>
      <c r="C649" s="47"/>
      <c r="D649" s="47"/>
      <c r="E649" s="47"/>
      <c r="F649" s="47"/>
      <c r="G649" s="47"/>
      <c r="H649" s="47"/>
      <c r="I649" s="47"/>
      <c r="J649" s="47"/>
      <c r="K649" s="47"/>
      <c r="L649" s="47"/>
      <c r="M649" s="47"/>
      <c r="N649" s="47"/>
    </row>
    <row r="650" spans="1:14" s="46" customFormat="1" x14ac:dyDescent="0.3">
      <c r="A650" s="47"/>
      <c r="B650" s="47"/>
      <c r="C650" s="47"/>
      <c r="D650" s="47"/>
      <c r="E650" s="47"/>
      <c r="F650" s="47"/>
      <c r="G650" s="47"/>
      <c r="H650" s="47"/>
      <c r="I650" s="47"/>
      <c r="J650" s="47"/>
      <c r="K650" s="47"/>
      <c r="L650" s="47"/>
      <c r="M650" s="47"/>
      <c r="N650" s="47"/>
    </row>
    <row r="651" spans="1:14" s="46" customFormat="1" x14ac:dyDescent="0.3">
      <c r="A651" s="47"/>
      <c r="B651" s="47"/>
      <c r="C651" s="47"/>
      <c r="D651" s="47"/>
      <c r="E651" s="47"/>
      <c r="F651" s="47"/>
      <c r="G651" s="47"/>
      <c r="H651" s="47"/>
      <c r="I651" s="47"/>
      <c r="J651" s="47"/>
      <c r="K651" s="47"/>
      <c r="L651" s="47"/>
      <c r="M651" s="47"/>
      <c r="N651" s="47"/>
    </row>
    <row r="652" spans="1:14" s="46" customFormat="1" x14ac:dyDescent="0.3">
      <c r="A652" s="47"/>
      <c r="B652" s="47"/>
      <c r="C652" s="47"/>
      <c r="D652" s="47"/>
      <c r="E652" s="47"/>
      <c r="F652" s="47"/>
      <c r="G652" s="47"/>
      <c r="H652" s="47"/>
      <c r="I652" s="47"/>
      <c r="J652" s="47"/>
      <c r="K652" s="47"/>
      <c r="L652" s="47"/>
      <c r="M652" s="47"/>
      <c r="N652" s="47"/>
    </row>
    <row r="653" spans="1:14" s="46" customFormat="1" x14ac:dyDescent="0.3">
      <c r="A653" s="47"/>
      <c r="B653" s="47"/>
      <c r="C653" s="47"/>
      <c r="D653" s="47"/>
      <c r="E653" s="47"/>
      <c r="F653" s="47"/>
      <c r="G653" s="47"/>
      <c r="H653" s="47"/>
      <c r="I653" s="47"/>
      <c r="J653" s="47"/>
      <c r="K653" s="47"/>
      <c r="L653" s="47"/>
      <c r="M653" s="47"/>
      <c r="N653" s="47"/>
    </row>
    <row r="654" spans="1:14" s="46" customFormat="1" x14ac:dyDescent="0.3">
      <c r="A654" s="47"/>
      <c r="B654" s="47"/>
      <c r="C654" s="47"/>
      <c r="D654" s="47"/>
      <c r="E654" s="47"/>
      <c r="F654" s="47"/>
      <c r="G654" s="47"/>
      <c r="H654" s="47"/>
      <c r="I654" s="47"/>
      <c r="J654" s="47"/>
      <c r="K654" s="47"/>
      <c r="L654" s="47"/>
      <c r="M654" s="47"/>
      <c r="N654" s="47"/>
    </row>
    <row r="655" spans="1:14" s="46" customFormat="1" x14ac:dyDescent="0.3">
      <c r="A655" s="47"/>
      <c r="B655" s="47"/>
      <c r="C655" s="47"/>
      <c r="D655" s="47"/>
      <c r="E655" s="47"/>
      <c r="F655" s="47"/>
      <c r="G655" s="47"/>
      <c r="H655" s="47"/>
      <c r="I655" s="47"/>
      <c r="J655" s="47"/>
      <c r="K655" s="47"/>
      <c r="L655" s="47"/>
      <c r="M655" s="47"/>
      <c r="N655" s="47"/>
    </row>
    <row r="656" spans="1:14" s="46" customFormat="1" x14ac:dyDescent="0.3">
      <c r="A656" s="47"/>
      <c r="B656" s="47"/>
      <c r="C656" s="47"/>
      <c r="D656" s="47"/>
      <c r="E656" s="47"/>
      <c r="F656" s="47"/>
      <c r="G656" s="47"/>
      <c r="H656" s="47"/>
      <c r="I656" s="47"/>
      <c r="J656" s="47"/>
      <c r="K656" s="47"/>
      <c r="L656" s="47"/>
      <c r="M656" s="47"/>
      <c r="N656" s="47"/>
    </row>
    <row r="657" spans="1:14" s="46" customFormat="1" x14ac:dyDescent="0.3">
      <c r="A657" s="47"/>
      <c r="B657" s="47"/>
      <c r="C657" s="47"/>
      <c r="D657" s="47"/>
      <c r="E657" s="47"/>
      <c r="F657" s="47"/>
      <c r="G657" s="47"/>
      <c r="H657" s="47"/>
      <c r="I657" s="47"/>
      <c r="J657" s="47"/>
      <c r="K657" s="47"/>
      <c r="L657" s="47"/>
      <c r="M657" s="47"/>
      <c r="N657" s="47"/>
    </row>
    <row r="658" spans="1:14" s="46" customFormat="1" x14ac:dyDescent="0.3">
      <c r="A658" s="47"/>
      <c r="B658" s="47"/>
      <c r="C658" s="47"/>
      <c r="D658" s="47"/>
      <c r="E658" s="47"/>
      <c r="F658" s="47"/>
      <c r="G658" s="47"/>
      <c r="H658" s="47"/>
      <c r="I658" s="47"/>
      <c r="J658" s="47"/>
      <c r="K658" s="47"/>
      <c r="L658" s="47"/>
      <c r="M658" s="47"/>
      <c r="N658" s="47"/>
    </row>
    <row r="659" spans="1:14" s="46" customFormat="1" x14ac:dyDescent="0.3">
      <c r="A659" s="47"/>
      <c r="B659" s="47"/>
      <c r="C659" s="47"/>
      <c r="D659" s="47"/>
      <c r="E659" s="47"/>
      <c r="F659" s="47"/>
      <c r="G659" s="47"/>
      <c r="H659" s="47"/>
      <c r="I659" s="47"/>
      <c r="J659" s="47"/>
      <c r="K659" s="47"/>
      <c r="L659" s="47"/>
      <c r="M659" s="47"/>
      <c r="N659" s="47"/>
    </row>
    <row r="660" spans="1:14" s="46" customFormat="1" x14ac:dyDescent="0.3">
      <c r="A660" s="47"/>
      <c r="B660" s="47"/>
      <c r="C660" s="47"/>
      <c r="D660" s="47"/>
      <c r="E660" s="47"/>
      <c r="F660" s="47"/>
      <c r="G660" s="47"/>
      <c r="H660" s="47"/>
      <c r="I660" s="47"/>
      <c r="J660" s="47"/>
      <c r="K660" s="47"/>
      <c r="L660" s="47"/>
      <c r="M660" s="47"/>
      <c r="N660" s="47"/>
    </row>
    <row r="661" spans="1:14" s="46" customFormat="1" x14ac:dyDescent="0.3">
      <c r="A661" s="47"/>
      <c r="B661" s="47"/>
      <c r="C661" s="47"/>
      <c r="D661" s="47"/>
      <c r="E661" s="47"/>
      <c r="F661" s="47"/>
      <c r="G661" s="47"/>
      <c r="H661" s="47"/>
      <c r="I661" s="47"/>
      <c r="J661" s="47"/>
      <c r="K661" s="47"/>
      <c r="L661" s="47"/>
      <c r="M661" s="47"/>
      <c r="N661" s="47"/>
    </row>
    <row r="662" spans="1:14" s="46" customFormat="1" x14ac:dyDescent="0.3">
      <c r="A662" s="47"/>
      <c r="B662" s="47"/>
      <c r="C662" s="47"/>
      <c r="D662" s="47"/>
      <c r="E662" s="47"/>
      <c r="F662" s="47"/>
      <c r="G662" s="47"/>
      <c r="H662" s="47"/>
      <c r="I662" s="47"/>
      <c r="J662" s="47"/>
      <c r="K662" s="47"/>
      <c r="L662" s="47"/>
      <c r="M662" s="47"/>
      <c r="N662" s="47"/>
    </row>
    <row r="663" spans="1:14" s="46" customFormat="1" x14ac:dyDescent="0.3">
      <c r="A663" s="47"/>
      <c r="B663" s="47"/>
      <c r="C663" s="47"/>
      <c r="D663" s="47"/>
      <c r="E663" s="47"/>
      <c r="F663" s="47"/>
      <c r="G663" s="47"/>
      <c r="H663" s="47"/>
      <c r="I663" s="47"/>
      <c r="J663" s="47"/>
      <c r="K663" s="47"/>
      <c r="L663" s="47"/>
      <c r="M663" s="47"/>
      <c r="N663" s="47"/>
    </row>
    <row r="664" spans="1:14" s="46" customFormat="1" x14ac:dyDescent="0.3">
      <c r="A664" s="47"/>
      <c r="B664" s="47"/>
      <c r="C664" s="47"/>
      <c r="D664" s="47"/>
      <c r="E664" s="47"/>
      <c r="F664" s="47"/>
      <c r="G664" s="47"/>
      <c r="H664" s="47"/>
      <c r="I664" s="47"/>
      <c r="J664" s="47"/>
      <c r="K664" s="47"/>
      <c r="L664" s="47"/>
      <c r="M664" s="47"/>
      <c r="N664" s="47"/>
    </row>
    <row r="665" spans="1:14" s="46" customFormat="1" x14ac:dyDescent="0.3">
      <c r="A665" s="47"/>
      <c r="B665" s="47"/>
      <c r="C665" s="47"/>
      <c r="D665" s="47"/>
      <c r="E665" s="47"/>
      <c r="F665" s="47"/>
      <c r="G665" s="47"/>
      <c r="H665" s="47"/>
      <c r="I665" s="47"/>
      <c r="J665" s="47"/>
      <c r="K665" s="47"/>
      <c r="L665" s="47"/>
      <c r="M665" s="47"/>
      <c r="N665" s="47"/>
    </row>
    <row r="666" spans="1:14" s="46" customFormat="1" x14ac:dyDescent="0.3">
      <c r="A666" s="47"/>
      <c r="B666" s="47"/>
      <c r="C666" s="47"/>
      <c r="D666" s="47"/>
      <c r="E666" s="47"/>
      <c r="F666" s="47"/>
      <c r="G666" s="47"/>
      <c r="H666" s="47"/>
      <c r="I666" s="47"/>
      <c r="J666" s="47"/>
      <c r="K666" s="47"/>
      <c r="L666" s="47"/>
      <c r="M666" s="47"/>
      <c r="N666" s="47"/>
    </row>
    <row r="667" spans="1:14" s="46" customFormat="1" x14ac:dyDescent="0.3">
      <c r="A667" s="47"/>
      <c r="B667" s="47"/>
      <c r="C667" s="47"/>
      <c r="D667" s="47"/>
      <c r="E667" s="47"/>
      <c r="F667" s="47"/>
      <c r="G667" s="47"/>
      <c r="H667" s="47"/>
      <c r="I667" s="47"/>
      <c r="J667" s="47"/>
      <c r="K667" s="47"/>
      <c r="L667" s="47"/>
      <c r="M667" s="47"/>
      <c r="N667" s="47"/>
    </row>
    <row r="668" spans="1:14" s="46" customFormat="1" x14ac:dyDescent="0.3">
      <c r="A668" s="47"/>
      <c r="B668" s="47"/>
      <c r="C668" s="47"/>
      <c r="D668" s="47"/>
      <c r="E668" s="47"/>
      <c r="F668" s="47"/>
      <c r="G668" s="47"/>
      <c r="H668" s="47"/>
      <c r="I668" s="47"/>
      <c r="J668" s="47"/>
      <c r="K668" s="47"/>
      <c r="L668" s="47"/>
      <c r="M668" s="47"/>
      <c r="N668" s="47"/>
    </row>
    <row r="669" spans="1:14" s="46" customFormat="1" x14ac:dyDescent="0.3">
      <c r="A669" s="47"/>
      <c r="B669" s="47"/>
      <c r="C669" s="47"/>
      <c r="D669" s="47"/>
      <c r="E669" s="47"/>
      <c r="F669" s="47"/>
      <c r="G669" s="47"/>
      <c r="H669" s="47"/>
      <c r="I669" s="47"/>
      <c r="J669" s="47"/>
      <c r="K669" s="47"/>
      <c r="L669" s="47"/>
      <c r="M669" s="47"/>
      <c r="N669" s="47"/>
    </row>
    <row r="670" spans="1:14" s="46" customFormat="1" x14ac:dyDescent="0.3">
      <c r="A670" s="47"/>
      <c r="B670" s="47"/>
      <c r="C670" s="47"/>
      <c r="D670" s="47"/>
      <c r="E670" s="47"/>
      <c r="F670" s="47"/>
      <c r="G670" s="47"/>
      <c r="H670" s="47"/>
      <c r="I670" s="47"/>
      <c r="J670" s="47"/>
      <c r="K670" s="47"/>
      <c r="L670" s="47"/>
      <c r="M670" s="47"/>
      <c r="N670" s="47"/>
    </row>
    <row r="671" spans="1:14" s="46" customFormat="1" x14ac:dyDescent="0.3">
      <c r="A671" s="47"/>
      <c r="B671" s="47"/>
      <c r="C671" s="47"/>
      <c r="D671" s="47"/>
      <c r="E671" s="47"/>
      <c r="F671" s="47"/>
      <c r="G671" s="47"/>
      <c r="H671" s="47"/>
      <c r="I671" s="47"/>
      <c r="J671" s="47"/>
      <c r="K671" s="47"/>
      <c r="L671" s="47"/>
      <c r="M671" s="47"/>
      <c r="N671" s="47"/>
    </row>
    <row r="672" spans="1:14" s="46" customFormat="1" x14ac:dyDescent="0.3">
      <c r="A672" s="47"/>
      <c r="B672" s="47"/>
      <c r="C672" s="47"/>
      <c r="D672" s="47"/>
      <c r="E672" s="47"/>
      <c r="F672" s="47"/>
      <c r="G672" s="47"/>
      <c r="H672" s="47"/>
      <c r="I672" s="47"/>
      <c r="J672" s="47"/>
      <c r="K672" s="47"/>
      <c r="L672" s="47"/>
      <c r="M672" s="47"/>
      <c r="N672" s="47"/>
    </row>
    <row r="673" spans="1:14" s="46" customFormat="1" x14ac:dyDescent="0.3">
      <c r="A673" s="47"/>
      <c r="B673" s="47"/>
      <c r="C673" s="47"/>
      <c r="D673" s="47"/>
      <c r="E673" s="47"/>
      <c r="F673" s="47"/>
      <c r="G673" s="47"/>
      <c r="H673" s="47"/>
      <c r="I673" s="47"/>
      <c r="J673" s="47"/>
      <c r="K673" s="47"/>
      <c r="L673" s="47"/>
      <c r="M673" s="47"/>
      <c r="N673" s="47"/>
    </row>
    <row r="674" spans="1:14" s="46" customFormat="1" x14ac:dyDescent="0.3">
      <c r="A674" s="47"/>
      <c r="B674" s="47"/>
      <c r="C674" s="47"/>
      <c r="D674" s="47"/>
      <c r="E674" s="47"/>
      <c r="F674" s="47"/>
      <c r="G674" s="47"/>
      <c r="H674" s="47"/>
      <c r="I674" s="47"/>
      <c r="J674" s="47"/>
      <c r="K674" s="47"/>
      <c r="L674" s="47"/>
      <c r="M674" s="47"/>
      <c r="N674" s="47"/>
    </row>
    <row r="675" spans="1:14" s="46" customFormat="1" x14ac:dyDescent="0.3">
      <c r="A675" s="47"/>
      <c r="B675" s="47"/>
      <c r="C675" s="47"/>
      <c r="D675" s="47"/>
      <c r="E675" s="47"/>
      <c r="F675" s="47"/>
      <c r="G675" s="47"/>
      <c r="H675" s="47"/>
      <c r="I675" s="47"/>
      <c r="J675" s="47"/>
      <c r="K675" s="47"/>
      <c r="L675" s="47"/>
      <c r="M675" s="47"/>
      <c r="N675" s="47"/>
    </row>
    <row r="676" spans="1:14" s="46" customFormat="1" x14ac:dyDescent="0.3">
      <c r="A676" s="47"/>
      <c r="B676" s="47"/>
      <c r="C676" s="47"/>
      <c r="D676" s="47"/>
      <c r="E676" s="47"/>
      <c r="F676" s="47"/>
      <c r="G676" s="47"/>
      <c r="H676" s="47"/>
      <c r="I676" s="47"/>
      <c r="J676" s="47"/>
      <c r="K676" s="47"/>
      <c r="L676" s="47"/>
      <c r="M676" s="47"/>
      <c r="N676" s="47"/>
    </row>
    <row r="677" spans="1:14" s="46" customFormat="1" x14ac:dyDescent="0.3">
      <c r="A677" s="47"/>
      <c r="B677" s="47"/>
      <c r="C677" s="47"/>
      <c r="D677" s="47"/>
      <c r="E677" s="47"/>
      <c r="F677" s="47"/>
      <c r="G677" s="47"/>
      <c r="H677" s="47"/>
      <c r="I677" s="47"/>
      <c r="J677" s="47"/>
      <c r="K677" s="47"/>
      <c r="L677" s="47"/>
      <c r="M677" s="47"/>
      <c r="N677" s="47"/>
    </row>
    <row r="678" spans="1:14" s="46" customFormat="1" x14ac:dyDescent="0.3">
      <c r="A678" s="47"/>
      <c r="B678" s="47"/>
      <c r="C678" s="47"/>
      <c r="D678" s="47"/>
      <c r="E678" s="47"/>
      <c r="F678" s="47"/>
      <c r="G678" s="47"/>
      <c r="H678" s="47"/>
      <c r="I678" s="47"/>
      <c r="J678" s="47"/>
      <c r="K678" s="47"/>
      <c r="L678" s="47"/>
      <c r="M678" s="47"/>
      <c r="N678" s="47"/>
    </row>
    <row r="679" spans="1:14" s="46" customFormat="1" x14ac:dyDescent="0.3">
      <c r="A679" s="47"/>
      <c r="B679" s="47"/>
      <c r="C679" s="47"/>
      <c r="D679" s="47"/>
      <c r="E679" s="47"/>
      <c r="F679" s="47"/>
      <c r="G679" s="47"/>
      <c r="H679" s="47"/>
      <c r="I679" s="47"/>
      <c r="J679" s="47"/>
      <c r="K679" s="47"/>
      <c r="L679" s="47"/>
      <c r="M679" s="47"/>
      <c r="N679" s="47"/>
    </row>
    <row r="680" spans="1:14" s="46" customFormat="1" x14ac:dyDescent="0.3">
      <c r="A680" s="47"/>
      <c r="B680" s="47"/>
      <c r="C680" s="47"/>
      <c r="D680" s="47"/>
      <c r="E680" s="47"/>
      <c r="F680" s="47"/>
      <c r="G680" s="47"/>
      <c r="H680" s="47"/>
      <c r="I680" s="47"/>
      <c r="J680" s="47"/>
      <c r="K680" s="47"/>
      <c r="L680" s="47"/>
      <c r="M680" s="47"/>
      <c r="N680" s="47"/>
    </row>
    <row r="681" spans="1:14" s="46" customFormat="1" x14ac:dyDescent="0.3">
      <c r="A681" s="47"/>
      <c r="B681" s="47"/>
      <c r="C681" s="47"/>
      <c r="D681" s="47"/>
      <c r="E681" s="47"/>
      <c r="F681" s="47"/>
      <c r="G681" s="47"/>
      <c r="H681" s="47"/>
      <c r="I681" s="47"/>
      <c r="J681" s="47"/>
      <c r="K681" s="47"/>
      <c r="L681" s="47"/>
      <c r="M681" s="47"/>
      <c r="N681" s="47"/>
    </row>
    <row r="682" spans="1:14" s="46" customFormat="1" x14ac:dyDescent="0.3">
      <c r="A682" s="47"/>
      <c r="B682" s="47"/>
      <c r="C682" s="47"/>
      <c r="D682" s="47"/>
      <c r="E682" s="47"/>
      <c r="F682" s="47"/>
      <c r="G682" s="47"/>
      <c r="H682" s="47"/>
      <c r="I682" s="47"/>
      <c r="J682" s="47"/>
      <c r="K682" s="47"/>
      <c r="L682" s="47"/>
      <c r="M682" s="47"/>
      <c r="N682" s="47"/>
    </row>
    <row r="683" spans="1:14" s="46" customFormat="1" x14ac:dyDescent="0.3">
      <c r="A683" s="47"/>
      <c r="B683" s="47"/>
      <c r="C683" s="47"/>
      <c r="D683" s="47"/>
      <c r="E683" s="47"/>
      <c r="F683" s="47"/>
      <c r="G683" s="47"/>
      <c r="H683" s="47"/>
      <c r="I683" s="47"/>
      <c r="J683" s="47"/>
      <c r="K683" s="47"/>
      <c r="L683" s="47"/>
      <c r="M683" s="47"/>
      <c r="N683" s="47"/>
    </row>
    <row r="684" spans="1:14" s="46" customFormat="1" x14ac:dyDescent="0.3">
      <c r="A684" s="47"/>
      <c r="B684" s="47"/>
      <c r="C684" s="47"/>
      <c r="D684" s="47"/>
      <c r="E684" s="47"/>
      <c r="F684" s="47"/>
      <c r="G684" s="47"/>
      <c r="H684" s="47"/>
      <c r="I684" s="47"/>
      <c r="J684" s="47"/>
      <c r="K684" s="47"/>
      <c r="L684" s="47"/>
      <c r="M684" s="47"/>
      <c r="N684" s="47"/>
    </row>
    <row r="685" spans="1:14" s="46" customFormat="1" x14ac:dyDescent="0.3">
      <c r="A685" s="47"/>
      <c r="B685" s="47"/>
      <c r="C685" s="47"/>
      <c r="D685" s="47"/>
      <c r="E685" s="47"/>
      <c r="F685" s="47"/>
      <c r="G685" s="47"/>
      <c r="H685" s="47"/>
      <c r="I685" s="47"/>
      <c r="J685" s="47"/>
      <c r="K685" s="47"/>
      <c r="L685" s="47"/>
      <c r="M685" s="47"/>
      <c r="N685" s="47"/>
    </row>
    <row r="686" spans="1:14" s="46" customFormat="1" x14ac:dyDescent="0.3">
      <c r="A686" s="47"/>
      <c r="B686" s="47"/>
      <c r="C686" s="47"/>
      <c r="D686" s="47"/>
      <c r="E686" s="47"/>
      <c r="F686" s="47"/>
      <c r="G686" s="47"/>
      <c r="H686" s="47"/>
      <c r="I686" s="47"/>
      <c r="J686" s="47"/>
      <c r="K686" s="47"/>
      <c r="L686" s="47"/>
      <c r="M686" s="47"/>
      <c r="N686" s="47"/>
    </row>
    <row r="687" spans="1:14" s="46" customFormat="1" x14ac:dyDescent="0.3">
      <c r="A687" s="47"/>
      <c r="B687" s="47"/>
      <c r="C687" s="47"/>
      <c r="D687" s="47"/>
      <c r="E687" s="47"/>
      <c r="F687" s="47"/>
      <c r="G687" s="47"/>
      <c r="H687" s="47"/>
      <c r="I687" s="47"/>
      <c r="J687" s="47"/>
      <c r="K687" s="47"/>
      <c r="L687" s="47"/>
      <c r="M687" s="47"/>
      <c r="N687" s="47"/>
    </row>
    <row r="688" spans="1:14" s="46" customFormat="1" x14ac:dyDescent="0.3">
      <c r="A688" s="47"/>
      <c r="B688" s="47"/>
      <c r="C688" s="47"/>
      <c r="D688" s="47"/>
      <c r="E688" s="47"/>
      <c r="F688" s="47"/>
      <c r="G688" s="47"/>
      <c r="H688" s="47"/>
      <c r="I688" s="47"/>
      <c r="J688" s="47"/>
      <c r="K688" s="47"/>
      <c r="L688" s="47"/>
      <c r="M688" s="47"/>
      <c r="N688" s="47"/>
    </row>
  </sheetData>
  <mergeCells count="20">
    <mergeCell ref="J16:K16"/>
    <mergeCell ref="L16:M16"/>
    <mergeCell ref="N16:N17"/>
    <mergeCell ref="O16:O17"/>
    <mergeCell ref="F7:O7"/>
    <mergeCell ref="F16:F17"/>
    <mergeCell ref="G16:G17"/>
    <mergeCell ref="H16:H17"/>
    <mergeCell ref="I16:I17"/>
    <mergeCell ref="A16:A17"/>
    <mergeCell ref="B16:B17"/>
    <mergeCell ref="C16:C17"/>
    <mergeCell ref="D16:D17"/>
    <mergeCell ref="E16:E17"/>
    <mergeCell ref="F6:O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19"/>
  <sheetViews>
    <sheetView showGridLines="0" zoomScaleNormal="100" workbookViewId="0">
      <selection activeCell="F7" sqref="F7:K7"/>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46"/>
    <col min="59" max="16384" width="11.42578125" style="1"/>
  </cols>
  <sheetData>
    <row r="1" spans="1:11" ht="15.75" customHeight="1" x14ac:dyDescent="0.2">
      <c r="A1" s="492">
        <f>+[7]PPNE1!B1</f>
        <v>0</v>
      </c>
      <c r="B1" s="493"/>
      <c r="C1" s="493"/>
      <c r="D1" s="493"/>
      <c r="E1" s="493"/>
      <c r="F1" s="493"/>
      <c r="G1" s="493"/>
      <c r="H1" s="493"/>
      <c r="I1" s="493"/>
      <c r="J1" s="493"/>
      <c r="K1" s="494"/>
    </row>
    <row r="2" spans="1:11" ht="15.75" customHeight="1" x14ac:dyDescent="0.25">
      <c r="A2" s="495" t="s">
        <v>270</v>
      </c>
      <c r="B2" s="485"/>
      <c r="C2" s="485"/>
      <c r="D2" s="485"/>
      <c r="E2" s="485"/>
      <c r="F2" s="485"/>
      <c r="G2" s="485"/>
      <c r="H2" s="485"/>
      <c r="I2" s="485"/>
      <c r="J2" s="485"/>
      <c r="K2" s="496"/>
    </row>
    <row r="3" spans="1:11" ht="15.75" customHeight="1" x14ac:dyDescent="0.25">
      <c r="A3" s="497" t="s">
        <v>271</v>
      </c>
      <c r="B3" s="487"/>
      <c r="C3" s="487"/>
      <c r="D3" s="487"/>
      <c r="E3" s="487"/>
      <c r="F3" s="487"/>
      <c r="G3" s="487"/>
      <c r="H3" s="487"/>
      <c r="I3" s="487"/>
      <c r="J3" s="487"/>
      <c r="K3" s="498"/>
    </row>
    <row r="4" spans="1:11" ht="15.75" customHeight="1" x14ac:dyDescent="0.2">
      <c r="A4" s="488" t="s">
        <v>211</v>
      </c>
      <c r="B4" s="489"/>
      <c r="C4" s="489"/>
      <c r="D4" s="489"/>
      <c r="E4" s="489"/>
      <c r="F4" s="489"/>
      <c r="G4" s="489"/>
      <c r="H4" s="489"/>
      <c r="I4" s="489"/>
      <c r="J4" s="489"/>
      <c r="K4" s="499"/>
    </row>
    <row r="5" spans="1:11" ht="15.75" customHeight="1" x14ac:dyDescent="0.2">
      <c r="A5" s="488">
        <f>+[7]PPNE1!C5</f>
        <v>2024</v>
      </c>
      <c r="B5" s="489"/>
      <c r="C5" s="489"/>
      <c r="D5" s="489"/>
      <c r="E5" s="489"/>
      <c r="F5" s="489"/>
      <c r="G5" s="489"/>
      <c r="H5" s="489"/>
      <c r="I5" s="489"/>
      <c r="J5" s="489"/>
      <c r="K5" s="499"/>
    </row>
    <row r="6" spans="1:11" ht="15.75" customHeight="1" x14ac:dyDescent="0.2">
      <c r="A6" s="15" t="s">
        <v>214</v>
      </c>
      <c r="B6" s="5"/>
      <c r="C6" s="5"/>
      <c r="D6" s="5"/>
      <c r="E6" s="5"/>
      <c r="F6" s="490" t="str">
        <f>+[7]PPNE1!B6</f>
        <v>Metropolitano</v>
      </c>
      <c r="G6" s="490"/>
      <c r="H6" s="490"/>
      <c r="I6" s="490"/>
      <c r="J6" s="490"/>
      <c r="K6" s="491"/>
    </row>
    <row r="7" spans="1:11" ht="15.75" customHeight="1" x14ac:dyDescent="0.2">
      <c r="A7" s="17" t="s">
        <v>213</v>
      </c>
      <c r="B7" s="18"/>
      <c r="C7" s="18"/>
      <c r="D7" s="16"/>
      <c r="E7" s="18"/>
      <c r="F7" s="505" t="s">
        <v>1673</v>
      </c>
      <c r="G7" s="505"/>
      <c r="H7" s="505"/>
      <c r="I7" s="505"/>
      <c r="J7" s="505"/>
      <c r="K7" s="506"/>
    </row>
    <row r="8" spans="1:11" ht="15.75" customHeight="1" x14ac:dyDescent="0.2">
      <c r="A8" s="21" t="s">
        <v>46</v>
      </c>
      <c r="B8" s="22"/>
      <c r="C8" s="22"/>
      <c r="D8" s="22"/>
      <c r="E8" s="22"/>
      <c r="F8" s="22"/>
      <c r="G8" s="22"/>
      <c r="H8" s="22"/>
      <c r="I8" s="22"/>
      <c r="J8" s="22"/>
      <c r="K8" s="23"/>
    </row>
    <row r="9" spans="1:11" ht="13.5" x14ac:dyDescent="0.25">
      <c r="A9" s="34" t="s">
        <v>212</v>
      </c>
      <c r="B9" s="3"/>
      <c r="C9" s="3"/>
      <c r="D9" s="3"/>
      <c r="E9" s="35"/>
      <c r="F9" s="36"/>
      <c r="G9" s="44">
        <v>107040002.09999999</v>
      </c>
      <c r="H9" s="33"/>
      <c r="I9" s="33"/>
      <c r="J9" s="33"/>
      <c r="K9" s="37"/>
    </row>
    <row r="10" spans="1:11" ht="13.5" x14ac:dyDescent="0.25">
      <c r="A10" s="34" t="s">
        <v>41</v>
      </c>
      <c r="B10" s="3"/>
      <c r="C10" s="3"/>
      <c r="D10" s="3"/>
      <c r="E10" s="35"/>
      <c r="F10" s="36"/>
      <c r="G10" s="44">
        <v>143152428.36000001</v>
      </c>
      <c r="H10" s="33"/>
      <c r="I10" s="33"/>
      <c r="J10" s="33"/>
      <c r="K10" s="37"/>
    </row>
    <row r="11" spans="1:11" ht="13.5" x14ac:dyDescent="0.25">
      <c r="A11" s="34" t="s">
        <v>287</v>
      </c>
      <c r="B11" s="3"/>
      <c r="C11" s="3"/>
      <c r="D11" s="3"/>
      <c r="E11" s="35"/>
      <c r="F11" s="36"/>
      <c r="G11" s="44">
        <v>680858376.83000004</v>
      </c>
      <c r="H11" s="33"/>
      <c r="I11" s="33"/>
      <c r="J11" s="33"/>
      <c r="K11" s="37"/>
    </row>
    <row r="12" spans="1:11" ht="13.5" x14ac:dyDescent="0.25">
      <c r="A12" s="34" t="s">
        <v>42</v>
      </c>
      <c r="B12" s="3"/>
      <c r="C12" s="3"/>
      <c r="D12" s="3"/>
      <c r="E12" s="35"/>
      <c r="F12" s="36"/>
      <c r="G12" s="44">
        <v>35000000</v>
      </c>
      <c r="H12" s="33"/>
      <c r="I12" s="33"/>
      <c r="J12" s="33"/>
      <c r="K12" s="37"/>
    </row>
    <row r="13" spans="1:11" ht="13.5" x14ac:dyDescent="0.25">
      <c r="A13" s="316" t="s">
        <v>52</v>
      </c>
      <c r="B13" s="3"/>
      <c r="C13" s="3"/>
      <c r="D13" s="3"/>
      <c r="E13" s="35"/>
      <c r="F13" s="36"/>
      <c r="G13" s="45">
        <f>+[7]PPNE3!F18</f>
        <v>0</v>
      </c>
      <c r="H13" s="33"/>
      <c r="I13" s="33"/>
      <c r="J13" s="33"/>
      <c r="K13" s="37"/>
    </row>
    <row r="14" spans="1:11" ht="14.25" thickBot="1" x14ac:dyDescent="0.3">
      <c r="A14" s="26" t="s">
        <v>63</v>
      </c>
      <c r="B14" s="27"/>
      <c r="C14" s="27"/>
      <c r="D14" s="27"/>
      <c r="E14" s="28"/>
      <c r="F14" s="29"/>
      <c r="G14" s="30">
        <f>SUM(G9:G13)</f>
        <v>966050807.29000008</v>
      </c>
      <c r="H14" s="31"/>
      <c r="I14" s="31"/>
      <c r="J14" s="31"/>
      <c r="K14" s="32"/>
    </row>
    <row r="15" spans="1:11" ht="15.75" customHeight="1" thickTop="1" x14ac:dyDescent="0.2">
      <c r="A15" s="24" t="s">
        <v>48</v>
      </c>
      <c r="B15" s="19"/>
      <c r="C15" s="19"/>
      <c r="D15" s="19"/>
      <c r="E15" s="19"/>
      <c r="F15" s="19"/>
      <c r="G15" s="19"/>
      <c r="H15" s="19"/>
      <c r="I15" s="19"/>
      <c r="J15" s="19"/>
      <c r="K15" s="25"/>
    </row>
    <row r="16" spans="1:11" ht="19.5" customHeight="1" x14ac:dyDescent="0.2">
      <c r="A16" s="500" t="s">
        <v>64</v>
      </c>
      <c r="B16" s="500" t="s">
        <v>49</v>
      </c>
      <c r="C16" s="500" t="s">
        <v>4</v>
      </c>
      <c r="D16" s="500" t="s">
        <v>50</v>
      </c>
      <c r="E16" s="500" t="s">
        <v>20</v>
      </c>
      <c r="F16" s="507" t="s">
        <v>54</v>
      </c>
      <c r="G16" s="502" t="s">
        <v>51</v>
      </c>
      <c r="H16" s="502" t="s">
        <v>33</v>
      </c>
      <c r="I16" s="502" t="s">
        <v>288</v>
      </c>
      <c r="J16" s="503" t="s">
        <v>231</v>
      </c>
      <c r="K16" s="503" t="s">
        <v>19</v>
      </c>
    </row>
    <row r="17" spans="1:11" ht="44.25" customHeight="1" x14ac:dyDescent="0.2">
      <c r="A17" s="500"/>
      <c r="B17" s="500"/>
      <c r="C17" s="500"/>
      <c r="D17" s="500"/>
      <c r="E17" s="500"/>
      <c r="F17" s="508"/>
      <c r="G17" s="502"/>
      <c r="H17" s="502"/>
      <c r="I17" s="502"/>
      <c r="J17" s="504"/>
      <c r="K17" s="504"/>
    </row>
    <row r="18" spans="1:11" ht="12.75" x14ac:dyDescent="0.2">
      <c r="A18" s="356">
        <v>2</v>
      </c>
      <c r="B18" s="357"/>
      <c r="C18" s="357"/>
      <c r="D18" s="357"/>
      <c r="E18" s="357"/>
      <c r="F18" s="358" t="s">
        <v>10</v>
      </c>
      <c r="G18" s="359">
        <f>+G19+G67+G170+G254+G270+G323</f>
        <v>112846002.09999999</v>
      </c>
      <c r="H18" s="359">
        <f>+H19+H67+H170+H254+H270+H323</f>
        <v>172346428.36000001</v>
      </c>
      <c r="I18" s="359">
        <f>+I19+I67+I170+I254+I270+I323</f>
        <v>680858376.83000004</v>
      </c>
      <c r="J18" s="359">
        <f>+J19+J67+J170+J254+J270+J323</f>
        <v>966050807.29000008</v>
      </c>
      <c r="K18" s="359">
        <f>+K19+K67+K170+K254+K270+K323</f>
        <v>100</v>
      </c>
    </row>
    <row r="19" spans="1:11" ht="12.75" x14ac:dyDescent="0.2">
      <c r="A19" s="360">
        <v>2</v>
      </c>
      <c r="B19" s="361">
        <v>1</v>
      </c>
      <c r="C19" s="361"/>
      <c r="D19" s="361"/>
      <c r="E19" s="361"/>
      <c r="F19" s="272" t="s">
        <v>232</v>
      </c>
      <c r="G19" s="362">
        <f>+G20+G42+G54+G58</f>
        <v>0</v>
      </c>
      <c r="H19" s="362">
        <f>+H20+H42+H54+H58</f>
        <v>34934202.759999998</v>
      </c>
      <c r="I19" s="362">
        <f>+I20+I42+I54+I58</f>
        <v>680858376.83000004</v>
      </c>
      <c r="J19" s="362">
        <f>+J20+J42+J54+J58</f>
        <v>715792579.59000003</v>
      </c>
      <c r="K19" s="362">
        <f>+K20+K42+K54+K58</f>
        <v>74.094713672251544</v>
      </c>
    </row>
    <row r="20" spans="1:11" ht="12.75" x14ac:dyDescent="0.2">
      <c r="A20" s="363">
        <v>2</v>
      </c>
      <c r="B20" s="364">
        <v>1</v>
      </c>
      <c r="C20" s="364">
        <v>1</v>
      </c>
      <c r="D20" s="364"/>
      <c r="E20" s="364"/>
      <c r="F20" s="273" t="s">
        <v>65</v>
      </c>
      <c r="G20" s="365">
        <f>+G21+G26+G33+G35+G37</f>
        <v>0</v>
      </c>
      <c r="H20" s="365">
        <f>+H21+H26+H33+H35+H37</f>
        <v>18528900</v>
      </c>
      <c r="I20" s="365">
        <f>+I21+I26+I33+I35+I37</f>
        <v>680858376.83000004</v>
      </c>
      <c r="J20" s="365">
        <f>+J21+J26+J33+J35+J37</f>
        <v>699387276.83000004</v>
      </c>
      <c r="K20" s="365">
        <f>+K21+K26+K33+K35+K37</f>
        <v>72.396531481811607</v>
      </c>
    </row>
    <row r="21" spans="1:11" ht="12.75" x14ac:dyDescent="0.2">
      <c r="A21" s="366">
        <v>2</v>
      </c>
      <c r="B21" s="367">
        <v>1</v>
      </c>
      <c r="C21" s="367">
        <v>1</v>
      </c>
      <c r="D21" s="367">
        <v>1</v>
      </c>
      <c r="E21" s="367"/>
      <c r="F21" s="274" t="s">
        <v>66</v>
      </c>
      <c r="G21" s="368">
        <f>SUM(G22:G25)</f>
        <v>0</v>
      </c>
      <c r="H21" s="368">
        <f>SUM(H22:H25)</f>
        <v>17103600</v>
      </c>
      <c r="I21" s="368">
        <f>SUM(I22:I25)</f>
        <v>680858376.83000004</v>
      </c>
      <c r="J21" s="368">
        <f>SUM(J22:J25)</f>
        <v>697961976.83000004</v>
      </c>
      <c r="K21" s="368">
        <f>SUM(K22:K25)</f>
        <v>72.248992657844539</v>
      </c>
    </row>
    <row r="22" spans="1:11" ht="12.75" x14ac:dyDescent="0.2">
      <c r="A22" s="369">
        <v>2</v>
      </c>
      <c r="B22" s="370">
        <v>1</v>
      </c>
      <c r="C22" s="370">
        <v>1</v>
      </c>
      <c r="D22" s="370">
        <v>1</v>
      </c>
      <c r="E22" s="370" t="s">
        <v>202</v>
      </c>
      <c r="F22" s="371" t="s">
        <v>233</v>
      </c>
      <c r="G22" s="372"/>
      <c r="H22" s="335">
        <v>17103600</v>
      </c>
      <c r="I22" s="335">
        <v>680858376.83000004</v>
      </c>
      <c r="J22" s="336">
        <f t="shared" ref="J22:J32" si="0">SUBTOTAL(9,G22:I22)</f>
        <v>697961976.83000004</v>
      </c>
      <c r="K22" s="337">
        <f>IFERROR(J22/$J$18*100,"0.00")</f>
        <v>72.248992657844539</v>
      </c>
    </row>
    <row r="23" spans="1:11" ht="12.75" x14ac:dyDescent="0.2">
      <c r="A23" s="369">
        <v>2</v>
      </c>
      <c r="B23" s="370">
        <v>1</v>
      </c>
      <c r="C23" s="370">
        <v>1</v>
      </c>
      <c r="D23" s="370">
        <v>1</v>
      </c>
      <c r="E23" s="370" t="s">
        <v>203</v>
      </c>
      <c r="F23" s="275" t="s">
        <v>67</v>
      </c>
      <c r="G23" s="372"/>
      <c r="H23" s="335"/>
      <c r="I23" s="335"/>
      <c r="J23" s="336">
        <f t="shared" si="0"/>
        <v>0</v>
      </c>
      <c r="K23" s="337">
        <f t="shared" ref="K23:K34" si="1">IFERROR(J23/$J$18*100,"0.00")</f>
        <v>0</v>
      </c>
    </row>
    <row r="24" spans="1:11" ht="12.75" x14ac:dyDescent="0.2">
      <c r="A24" s="369">
        <v>2</v>
      </c>
      <c r="B24" s="370">
        <v>1</v>
      </c>
      <c r="C24" s="370">
        <v>1</v>
      </c>
      <c r="D24" s="370">
        <v>1</v>
      </c>
      <c r="E24" s="370" t="s">
        <v>208</v>
      </c>
      <c r="F24" s="275" t="s">
        <v>68</v>
      </c>
      <c r="G24" s="372"/>
      <c r="H24" s="335"/>
      <c r="I24" s="335"/>
      <c r="J24" s="336">
        <f t="shared" si="0"/>
        <v>0</v>
      </c>
      <c r="K24" s="337">
        <f t="shared" si="1"/>
        <v>0</v>
      </c>
    </row>
    <row r="25" spans="1:11" ht="12.75" x14ac:dyDescent="0.2">
      <c r="A25" s="369">
        <v>2</v>
      </c>
      <c r="B25" s="370">
        <v>1</v>
      </c>
      <c r="C25" s="370">
        <v>1</v>
      </c>
      <c r="D25" s="370">
        <v>1</v>
      </c>
      <c r="E25" s="370" t="s">
        <v>234</v>
      </c>
      <c r="F25" s="275" t="s">
        <v>235</v>
      </c>
      <c r="G25" s="372"/>
      <c r="H25" s="335"/>
      <c r="I25" s="335"/>
      <c r="J25" s="336">
        <f t="shared" si="0"/>
        <v>0</v>
      </c>
      <c r="K25" s="337">
        <f t="shared" si="1"/>
        <v>0</v>
      </c>
    </row>
    <row r="26" spans="1:11" ht="12.75" x14ac:dyDescent="0.2">
      <c r="A26" s="366">
        <v>2</v>
      </c>
      <c r="B26" s="367">
        <v>1</v>
      </c>
      <c r="C26" s="367">
        <v>1</v>
      </c>
      <c r="D26" s="367">
        <v>2</v>
      </c>
      <c r="E26" s="367"/>
      <c r="F26" s="274" t="s">
        <v>69</v>
      </c>
      <c r="G26" s="368">
        <f>SUM(G27:G32)</f>
        <v>0</v>
      </c>
      <c r="H26" s="368">
        <f>SUM(H27:H32)</f>
        <v>0</v>
      </c>
      <c r="I26" s="368">
        <f>SUM(I27:I32)</f>
        <v>0</v>
      </c>
      <c r="J26" s="368">
        <f>SUM(J27:J32)</f>
        <v>0</v>
      </c>
      <c r="K26" s="343">
        <f>SUM(K27:K32)</f>
        <v>0</v>
      </c>
    </row>
    <row r="27" spans="1:11" ht="12.75" x14ac:dyDescent="0.2">
      <c r="A27" s="369">
        <v>2</v>
      </c>
      <c r="B27" s="370">
        <v>1</v>
      </c>
      <c r="C27" s="370">
        <v>1</v>
      </c>
      <c r="D27" s="370">
        <v>2</v>
      </c>
      <c r="E27" s="370" t="s">
        <v>204</v>
      </c>
      <c r="F27" s="275" t="s">
        <v>34</v>
      </c>
      <c r="G27" s="372"/>
      <c r="H27" s="335"/>
      <c r="I27" s="335"/>
      <c r="J27" s="336">
        <f t="shared" si="0"/>
        <v>0</v>
      </c>
      <c r="K27" s="337">
        <f t="shared" si="1"/>
        <v>0</v>
      </c>
    </row>
    <row r="28" spans="1:11" ht="12.75" x14ac:dyDescent="0.2">
      <c r="A28" s="369">
        <v>2</v>
      </c>
      <c r="B28" s="370">
        <v>1</v>
      </c>
      <c r="C28" s="370">
        <v>1</v>
      </c>
      <c r="D28" s="370">
        <v>2</v>
      </c>
      <c r="E28" s="370" t="s">
        <v>208</v>
      </c>
      <c r="F28" s="275" t="s">
        <v>70</v>
      </c>
      <c r="G28" s="372"/>
      <c r="H28" s="338"/>
      <c r="I28" s="338"/>
      <c r="J28" s="336">
        <f t="shared" si="0"/>
        <v>0</v>
      </c>
      <c r="K28" s="337">
        <f t="shared" si="1"/>
        <v>0</v>
      </c>
    </row>
    <row r="29" spans="1:11" ht="12.75" x14ac:dyDescent="0.2">
      <c r="A29" s="369">
        <v>2</v>
      </c>
      <c r="B29" s="370">
        <v>1</v>
      </c>
      <c r="C29" s="370">
        <v>1</v>
      </c>
      <c r="D29" s="370">
        <v>2</v>
      </c>
      <c r="E29" s="370" t="s">
        <v>234</v>
      </c>
      <c r="F29" s="275" t="s">
        <v>71</v>
      </c>
      <c r="G29" s="372"/>
      <c r="H29" s="335"/>
      <c r="I29" s="335"/>
      <c r="J29" s="336">
        <f t="shared" si="0"/>
        <v>0</v>
      </c>
      <c r="K29" s="337">
        <f t="shared" si="1"/>
        <v>0</v>
      </c>
    </row>
    <row r="30" spans="1:11" ht="12.75" x14ac:dyDescent="0.2">
      <c r="A30" s="373">
        <v>2</v>
      </c>
      <c r="B30" s="374">
        <v>1</v>
      </c>
      <c r="C30" s="374">
        <v>1</v>
      </c>
      <c r="D30" s="374">
        <v>2</v>
      </c>
      <c r="E30" s="374" t="s">
        <v>240</v>
      </c>
      <c r="F30" s="276" t="s">
        <v>1021</v>
      </c>
      <c r="G30" s="372"/>
      <c r="H30" s="335"/>
      <c r="I30" s="335"/>
      <c r="J30" s="336">
        <f>SUBTOTAL(9,G30:I30)</f>
        <v>0</v>
      </c>
      <c r="K30" s="337">
        <f t="shared" si="1"/>
        <v>0</v>
      </c>
    </row>
    <row r="31" spans="1:11" ht="12.75" x14ac:dyDescent="0.2">
      <c r="A31" s="373">
        <v>2</v>
      </c>
      <c r="B31" s="374">
        <v>1</v>
      </c>
      <c r="C31" s="374">
        <v>1</v>
      </c>
      <c r="D31" s="374">
        <v>2</v>
      </c>
      <c r="E31" s="374" t="s">
        <v>241</v>
      </c>
      <c r="F31" s="276" t="s">
        <v>1022</v>
      </c>
      <c r="G31" s="372"/>
      <c r="H31" s="335"/>
      <c r="I31" s="335"/>
      <c r="J31" s="336">
        <f t="shared" si="0"/>
        <v>0</v>
      </c>
      <c r="K31" s="337">
        <f t="shared" si="1"/>
        <v>0</v>
      </c>
    </row>
    <row r="32" spans="1:11" ht="12.75" x14ac:dyDescent="0.2">
      <c r="A32" s="373">
        <v>2</v>
      </c>
      <c r="B32" s="374">
        <v>1</v>
      </c>
      <c r="C32" s="374">
        <v>1</v>
      </c>
      <c r="D32" s="374">
        <v>2</v>
      </c>
      <c r="E32" s="374" t="s">
        <v>1023</v>
      </c>
      <c r="F32" s="276" t="s">
        <v>1024</v>
      </c>
      <c r="G32" s="372"/>
      <c r="H32" s="335"/>
      <c r="I32" s="335"/>
      <c r="J32" s="336">
        <f t="shared" si="0"/>
        <v>0</v>
      </c>
      <c r="K32" s="337">
        <f t="shared" si="1"/>
        <v>0</v>
      </c>
    </row>
    <row r="33" spans="1:11" ht="12.75" x14ac:dyDescent="0.2">
      <c r="A33" s="366">
        <v>2</v>
      </c>
      <c r="B33" s="367">
        <v>1</v>
      </c>
      <c r="C33" s="367">
        <v>1</v>
      </c>
      <c r="D33" s="367">
        <v>3</v>
      </c>
      <c r="E33" s="367"/>
      <c r="F33" s="274" t="s">
        <v>72</v>
      </c>
      <c r="G33" s="368">
        <f>G34</f>
        <v>0</v>
      </c>
      <c r="H33" s="368">
        <f>H34</f>
        <v>0</v>
      </c>
      <c r="I33" s="368">
        <f>I34</f>
        <v>0</v>
      </c>
      <c r="J33" s="368">
        <f>J34</f>
        <v>0</v>
      </c>
      <c r="K33" s="343">
        <f>K34</f>
        <v>0</v>
      </c>
    </row>
    <row r="34" spans="1:11" ht="12.75" x14ac:dyDescent="0.2">
      <c r="A34" s="369">
        <v>2</v>
      </c>
      <c r="B34" s="370">
        <v>1</v>
      </c>
      <c r="C34" s="370">
        <v>1</v>
      </c>
      <c r="D34" s="370">
        <v>3</v>
      </c>
      <c r="E34" s="370" t="s">
        <v>202</v>
      </c>
      <c r="F34" s="275" t="s">
        <v>72</v>
      </c>
      <c r="G34" s="372"/>
      <c r="H34" s="335"/>
      <c r="I34" s="335"/>
      <c r="J34" s="336">
        <f>SUBTOTAL(9,G34:I34)</f>
        <v>0</v>
      </c>
      <c r="K34" s="337">
        <f t="shared" si="1"/>
        <v>0</v>
      </c>
    </row>
    <row r="35" spans="1:11" ht="12.75" x14ac:dyDescent="0.2">
      <c r="A35" s="366">
        <v>2</v>
      </c>
      <c r="B35" s="367">
        <v>1</v>
      </c>
      <c r="C35" s="367">
        <v>1</v>
      </c>
      <c r="D35" s="367">
        <v>4</v>
      </c>
      <c r="E35" s="367"/>
      <c r="F35" s="274" t="s">
        <v>237</v>
      </c>
      <c r="G35" s="368">
        <f>G36</f>
        <v>0</v>
      </c>
      <c r="H35" s="368">
        <f>H36</f>
        <v>1425300</v>
      </c>
      <c r="I35" s="368">
        <f>I36</f>
        <v>0</v>
      </c>
      <c r="J35" s="368">
        <f>J36</f>
        <v>1425300</v>
      </c>
      <c r="K35" s="343">
        <f>K36</f>
        <v>0.14753882396706464</v>
      </c>
    </row>
    <row r="36" spans="1:11" ht="12.75" x14ac:dyDescent="0.2">
      <c r="A36" s="369">
        <v>2</v>
      </c>
      <c r="B36" s="370">
        <v>1</v>
      </c>
      <c r="C36" s="370">
        <v>1</v>
      </c>
      <c r="D36" s="370">
        <v>4</v>
      </c>
      <c r="E36" s="370" t="s">
        <v>202</v>
      </c>
      <c r="F36" s="275" t="s">
        <v>237</v>
      </c>
      <c r="G36" s="372"/>
      <c r="H36" s="372">
        <v>1425300</v>
      </c>
      <c r="I36" s="372"/>
      <c r="J36" s="375">
        <f>SUBTOTAL(9,G36:I36)</f>
        <v>1425300</v>
      </c>
      <c r="K36" s="337">
        <f t="shared" ref="K36:K41" si="2">IFERROR(J36/$J$18*100,"0.00")</f>
        <v>0.14753882396706464</v>
      </c>
    </row>
    <row r="37" spans="1:11" ht="12.75" x14ac:dyDescent="0.2">
      <c r="A37" s="366">
        <v>2</v>
      </c>
      <c r="B37" s="367">
        <v>1</v>
      </c>
      <c r="C37" s="367">
        <v>1</v>
      </c>
      <c r="D37" s="367">
        <v>5</v>
      </c>
      <c r="E37" s="367"/>
      <c r="F37" s="274" t="s">
        <v>238</v>
      </c>
      <c r="G37" s="368">
        <f>SUM(G38:G41)</f>
        <v>0</v>
      </c>
      <c r="H37" s="368">
        <f>SUM(H38:H41)</f>
        <v>0</v>
      </c>
      <c r="I37" s="368">
        <f>SUM(I38:I41)</f>
        <v>0</v>
      </c>
      <c r="J37" s="368">
        <f>SUM(J38:J41)</f>
        <v>0</v>
      </c>
      <c r="K37" s="343">
        <f>SUM(K38:K41)</f>
        <v>0</v>
      </c>
    </row>
    <row r="38" spans="1:11" ht="12.75" x14ac:dyDescent="0.2">
      <c r="A38" s="369">
        <v>2</v>
      </c>
      <c r="B38" s="370">
        <v>1</v>
      </c>
      <c r="C38" s="370">
        <v>1</v>
      </c>
      <c r="D38" s="370">
        <v>5</v>
      </c>
      <c r="E38" s="370" t="s">
        <v>202</v>
      </c>
      <c r="F38" s="277" t="s">
        <v>238</v>
      </c>
      <c r="G38" s="372"/>
      <c r="H38" s="372"/>
      <c r="I38" s="372"/>
      <c r="J38" s="375">
        <f>SUBTOTAL(9,G38:I38)</f>
        <v>0</v>
      </c>
      <c r="K38" s="337">
        <f t="shared" si="2"/>
        <v>0</v>
      </c>
    </row>
    <row r="39" spans="1:11" ht="12.75" x14ac:dyDescent="0.2">
      <c r="A39" s="369">
        <v>2</v>
      </c>
      <c r="B39" s="370">
        <v>1</v>
      </c>
      <c r="C39" s="370">
        <v>1</v>
      </c>
      <c r="D39" s="370">
        <v>5</v>
      </c>
      <c r="E39" s="370" t="s">
        <v>203</v>
      </c>
      <c r="F39" s="275" t="s">
        <v>73</v>
      </c>
      <c r="G39" s="372"/>
      <c r="H39" s="372"/>
      <c r="I39" s="372"/>
      <c r="J39" s="375">
        <f>SUBTOTAL(9,G39:I39)</f>
        <v>0</v>
      </c>
      <c r="K39" s="337">
        <f t="shared" si="2"/>
        <v>0</v>
      </c>
    </row>
    <row r="40" spans="1:11" ht="12.75" x14ac:dyDescent="0.2">
      <c r="A40" s="369">
        <v>2</v>
      </c>
      <c r="B40" s="370">
        <v>1</v>
      </c>
      <c r="C40" s="370">
        <v>1</v>
      </c>
      <c r="D40" s="370">
        <v>5</v>
      </c>
      <c r="E40" s="370" t="s">
        <v>204</v>
      </c>
      <c r="F40" s="275" t="s">
        <v>239</v>
      </c>
      <c r="G40" s="372"/>
      <c r="H40" s="372"/>
      <c r="I40" s="372"/>
      <c r="J40" s="375">
        <f>SUBTOTAL(9,G40:I40)</f>
        <v>0</v>
      </c>
      <c r="K40" s="337">
        <f t="shared" si="2"/>
        <v>0</v>
      </c>
    </row>
    <row r="41" spans="1:11" ht="12.75" x14ac:dyDescent="0.2">
      <c r="A41" s="369">
        <v>2</v>
      </c>
      <c r="B41" s="370">
        <v>1</v>
      </c>
      <c r="C41" s="370">
        <v>1</v>
      </c>
      <c r="D41" s="370">
        <v>5</v>
      </c>
      <c r="E41" s="370" t="s">
        <v>205</v>
      </c>
      <c r="F41" s="275" t="s">
        <v>206</v>
      </c>
      <c r="G41" s="372"/>
      <c r="H41" s="372"/>
      <c r="I41" s="372"/>
      <c r="J41" s="375">
        <f>SUBTOTAL(9,G41:I41)</f>
        <v>0</v>
      </c>
      <c r="K41" s="337">
        <f t="shared" si="2"/>
        <v>0</v>
      </c>
    </row>
    <row r="42" spans="1:11" ht="12.75" x14ac:dyDescent="0.2">
      <c r="A42" s="363">
        <v>2</v>
      </c>
      <c r="B42" s="364">
        <v>1</v>
      </c>
      <c r="C42" s="364">
        <v>2</v>
      </c>
      <c r="D42" s="364"/>
      <c r="E42" s="364"/>
      <c r="F42" s="273" t="s">
        <v>21</v>
      </c>
      <c r="G42" s="365">
        <f>+G43+G45</f>
        <v>0</v>
      </c>
      <c r="H42" s="365">
        <f>+H43+H45</f>
        <v>14315242.84</v>
      </c>
      <c r="I42" s="365">
        <f>+I43+I45</f>
        <v>0</v>
      </c>
      <c r="J42" s="365">
        <f>+J43+J45</f>
        <v>14315242.84</v>
      </c>
      <c r="K42" s="365">
        <f>+K43+K45</f>
        <v>1.4818312589746316</v>
      </c>
    </row>
    <row r="43" spans="1:11" ht="12.75" x14ac:dyDescent="0.2">
      <c r="A43" s="366">
        <v>2</v>
      </c>
      <c r="B43" s="367">
        <v>1</v>
      </c>
      <c r="C43" s="367">
        <v>2</v>
      </c>
      <c r="D43" s="367">
        <v>1</v>
      </c>
      <c r="E43" s="367"/>
      <c r="F43" s="274" t="s">
        <v>74</v>
      </c>
      <c r="G43" s="368">
        <f>G44</f>
        <v>0</v>
      </c>
      <c r="H43" s="368">
        <f>H44</f>
        <v>0</v>
      </c>
      <c r="I43" s="368">
        <f>I44</f>
        <v>0</v>
      </c>
      <c r="J43" s="368">
        <f>J44</f>
        <v>0</v>
      </c>
      <c r="K43" s="343">
        <f>K44</f>
        <v>0</v>
      </c>
    </row>
    <row r="44" spans="1:11" ht="12.75" x14ac:dyDescent="0.2">
      <c r="A44" s="369">
        <v>2</v>
      </c>
      <c r="B44" s="370">
        <v>1</v>
      </c>
      <c r="C44" s="370">
        <v>2</v>
      </c>
      <c r="D44" s="370">
        <v>1</v>
      </c>
      <c r="E44" s="370" t="s">
        <v>202</v>
      </c>
      <c r="F44" s="275" t="s">
        <v>74</v>
      </c>
      <c r="G44" s="372"/>
      <c r="H44" s="335"/>
      <c r="I44" s="335"/>
      <c r="J44" s="336">
        <f>SUBTOTAL(9,G44:I44)</f>
        <v>0</v>
      </c>
      <c r="K44" s="337">
        <f>IFERROR(J44/$J$18*100,"0.00")</f>
        <v>0</v>
      </c>
    </row>
    <row r="45" spans="1:11" ht="12.75" x14ac:dyDescent="0.2">
      <c r="A45" s="366">
        <v>2</v>
      </c>
      <c r="B45" s="367">
        <v>1</v>
      </c>
      <c r="C45" s="367">
        <v>2</v>
      </c>
      <c r="D45" s="367">
        <v>2</v>
      </c>
      <c r="E45" s="367"/>
      <c r="F45" s="274" t="s">
        <v>75</v>
      </c>
      <c r="G45" s="368">
        <f>SUM(G46:G53)</f>
        <v>0</v>
      </c>
      <c r="H45" s="368">
        <f>SUM(H46:H53)</f>
        <v>14315242.84</v>
      </c>
      <c r="I45" s="368">
        <f>SUM(I46:I53)</f>
        <v>0</v>
      </c>
      <c r="J45" s="368">
        <f>SUM(J46:J53)</f>
        <v>14315242.84</v>
      </c>
      <c r="K45" s="343">
        <f>SUM(K46:K53)</f>
        <v>1.4818312589746316</v>
      </c>
    </row>
    <row r="46" spans="1:11" ht="22.5" x14ac:dyDescent="0.2">
      <c r="A46" s="369">
        <v>2</v>
      </c>
      <c r="B46" s="370">
        <v>1</v>
      </c>
      <c r="C46" s="370">
        <v>2</v>
      </c>
      <c r="D46" s="370">
        <v>2</v>
      </c>
      <c r="E46" s="370" t="s">
        <v>204</v>
      </c>
      <c r="F46" s="275" t="s">
        <v>76</v>
      </c>
      <c r="G46" s="372"/>
      <c r="H46" s="372"/>
      <c r="I46" s="372"/>
      <c r="J46" s="375">
        <f t="shared" ref="J46:J53" si="3">SUBTOTAL(9,G46:I46)</f>
        <v>0</v>
      </c>
      <c r="K46" s="337">
        <f t="shared" ref="K46:K52" si="4">IFERROR(J46/$J$18*100,"0.00")</f>
        <v>0</v>
      </c>
    </row>
    <row r="47" spans="1:11" ht="12.75" x14ac:dyDescent="0.2">
      <c r="A47" s="369">
        <v>2</v>
      </c>
      <c r="B47" s="370">
        <v>1</v>
      </c>
      <c r="C47" s="370">
        <v>2</v>
      </c>
      <c r="D47" s="370">
        <v>2</v>
      </c>
      <c r="E47" s="370" t="s">
        <v>205</v>
      </c>
      <c r="F47" s="275" t="s">
        <v>77</v>
      </c>
      <c r="G47" s="372"/>
      <c r="H47" s="372"/>
      <c r="I47" s="372"/>
      <c r="J47" s="375">
        <f t="shared" si="3"/>
        <v>0</v>
      </c>
      <c r="K47" s="337">
        <f>IFERROR(J47/$J$18*100,"0.00")</f>
        <v>0</v>
      </c>
    </row>
    <row r="48" spans="1:11" ht="12.75" x14ac:dyDescent="0.2">
      <c r="A48" s="369">
        <v>2</v>
      </c>
      <c r="B48" s="370">
        <v>1</v>
      </c>
      <c r="C48" s="370">
        <v>2</v>
      </c>
      <c r="D48" s="370">
        <v>2</v>
      </c>
      <c r="E48" s="370" t="s">
        <v>208</v>
      </c>
      <c r="F48" s="275" t="s">
        <v>78</v>
      </c>
      <c r="G48" s="372"/>
      <c r="H48" s="372"/>
      <c r="I48" s="372"/>
      <c r="J48" s="375">
        <f t="shared" si="3"/>
        <v>0</v>
      </c>
      <c r="K48" s="337">
        <f>IFERROR(J48/$J$18*100,"0.00")</f>
        <v>0</v>
      </c>
    </row>
    <row r="49" spans="1:11" ht="12.75" x14ac:dyDescent="0.2">
      <c r="A49" s="369">
        <v>2</v>
      </c>
      <c r="B49" s="370">
        <v>1</v>
      </c>
      <c r="C49" s="370">
        <v>2</v>
      </c>
      <c r="D49" s="370">
        <v>2</v>
      </c>
      <c r="E49" s="370" t="s">
        <v>234</v>
      </c>
      <c r="F49" s="275" t="s">
        <v>1025</v>
      </c>
      <c r="G49" s="372"/>
      <c r="H49" s="372">
        <v>14315242.84</v>
      </c>
      <c r="I49" s="372"/>
      <c r="J49" s="375">
        <f t="shared" si="3"/>
        <v>14315242.84</v>
      </c>
      <c r="K49" s="337">
        <f t="shared" si="4"/>
        <v>1.4818312589746316</v>
      </c>
    </row>
    <row r="50" spans="1:11" ht="12.75" x14ac:dyDescent="0.2">
      <c r="A50" s="369">
        <v>2</v>
      </c>
      <c r="B50" s="370">
        <v>1</v>
      </c>
      <c r="C50" s="370">
        <v>2</v>
      </c>
      <c r="D50" s="370">
        <v>2</v>
      </c>
      <c r="E50" s="370" t="s">
        <v>236</v>
      </c>
      <c r="F50" s="275" t="s">
        <v>79</v>
      </c>
      <c r="G50" s="372"/>
      <c r="H50" s="372"/>
      <c r="I50" s="372"/>
      <c r="J50" s="375">
        <f t="shared" si="3"/>
        <v>0</v>
      </c>
      <c r="K50" s="337">
        <f t="shared" si="4"/>
        <v>0</v>
      </c>
    </row>
    <row r="51" spans="1:11" ht="12.75" x14ac:dyDescent="0.2">
      <c r="A51" s="369">
        <v>2</v>
      </c>
      <c r="B51" s="370">
        <v>1</v>
      </c>
      <c r="C51" s="370">
        <v>2</v>
      </c>
      <c r="D51" s="370">
        <v>2</v>
      </c>
      <c r="E51" s="370" t="s">
        <v>240</v>
      </c>
      <c r="F51" s="275" t="s">
        <v>80</v>
      </c>
      <c r="G51" s="372"/>
      <c r="H51" s="372"/>
      <c r="I51" s="372"/>
      <c r="J51" s="375">
        <f t="shared" si="3"/>
        <v>0</v>
      </c>
      <c r="K51" s="337">
        <f t="shared" si="4"/>
        <v>0</v>
      </c>
    </row>
    <row r="52" spans="1:11" ht="12.75" x14ac:dyDescent="0.2">
      <c r="A52" s="369">
        <v>2</v>
      </c>
      <c r="B52" s="370">
        <v>1</v>
      </c>
      <c r="C52" s="370">
        <v>2</v>
      </c>
      <c r="D52" s="370">
        <v>2</v>
      </c>
      <c r="E52" s="370" t="s">
        <v>241</v>
      </c>
      <c r="F52" s="275" t="s">
        <v>81</v>
      </c>
      <c r="G52" s="372"/>
      <c r="H52" s="372"/>
      <c r="I52" s="372"/>
      <c r="J52" s="375">
        <f t="shared" si="3"/>
        <v>0</v>
      </c>
      <c r="K52" s="337">
        <f t="shared" si="4"/>
        <v>0</v>
      </c>
    </row>
    <row r="53" spans="1:11" ht="12.75" x14ac:dyDescent="0.2">
      <c r="A53" s="369">
        <v>2</v>
      </c>
      <c r="B53" s="370">
        <v>1</v>
      </c>
      <c r="C53" s="370">
        <v>2</v>
      </c>
      <c r="D53" s="370">
        <v>2</v>
      </c>
      <c r="E53" s="370" t="s">
        <v>242</v>
      </c>
      <c r="F53" s="275" t="s">
        <v>1026</v>
      </c>
      <c r="G53" s="372"/>
      <c r="H53" s="372"/>
      <c r="I53" s="372"/>
      <c r="J53" s="375">
        <f t="shared" si="3"/>
        <v>0</v>
      </c>
      <c r="K53" s="337">
        <f>IFERROR(J53/$J$18*100,"0.00")</f>
        <v>0</v>
      </c>
    </row>
    <row r="54" spans="1:11" ht="12.75" x14ac:dyDescent="0.2">
      <c r="A54" s="363">
        <v>2</v>
      </c>
      <c r="B54" s="364">
        <v>1</v>
      </c>
      <c r="C54" s="364">
        <v>3</v>
      </c>
      <c r="D54" s="364"/>
      <c r="E54" s="364"/>
      <c r="F54" s="273" t="s">
        <v>35</v>
      </c>
      <c r="G54" s="365">
        <f>+G55</f>
        <v>0</v>
      </c>
      <c r="H54" s="365">
        <f>+H55</f>
        <v>0</v>
      </c>
      <c r="I54" s="365">
        <f>+I55</f>
        <v>0</v>
      </c>
      <c r="J54" s="365">
        <f>+J55</f>
        <v>0</v>
      </c>
      <c r="K54" s="365">
        <f>+K55</f>
        <v>0</v>
      </c>
    </row>
    <row r="55" spans="1:11" ht="12.75" x14ac:dyDescent="0.2">
      <c r="A55" s="366">
        <v>2</v>
      </c>
      <c r="B55" s="367">
        <v>1</v>
      </c>
      <c r="C55" s="367">
        <v>3</v>
      </c>
      <c r="D55" s="367">
        <v>2</v>
      </c>
      <c r="E55" s="367"/>
      <c r="F55" s="376" t="s">
        <v>82</v>
      </c>
      <c r="G55" s="368">
        <f>SUM(G56:G57)</f>
        <v>0</v>
      </c>
      <c r="H55" s="368">
        <f>SUM(H56:H57)</f>
        <v>0</v>
      </c>
      <c r="I55" s="368">
        <f>SUM(I56:I57)</f>
        <v>0</v>
      </c>
      <c r="J55" s="368">
        <f>SUM(J56:J57)</f>
        <v>0</v>
      </c>
      <c r="K55" s="343">
        <f>SUM(K56:K57)</f>
        <v>0</v>
      </c>
    </row>
    <row r="56" spans="1:11" ht="12.75" x14ac:dyDescent="0.2">
      <c r="A56" s="369">
        <v>2</v>
      </c>
      <c r="B56" s="370">
        <v>1</v>
      </c>
      <c r="C56" s="370">
        <v>3</v>
      </c>
      <c r="D56" s="370">
        <v>2</v>
      </c>
      <c r="E56" s="370" t="s">
        <v>202</v>
      </c>
      <c r="F56" s="275" t="s">
        <v>83</v>
      </c>
      <c r="G56" s="372"/>
      <c r="H56" s="335"/>
      <c r="I56" s="335"/>
      <c r="J56" s="336">
        <f>SUBTOTAL(9,G56:I56)</f>
        <v>0</v>
      </c>
      <c r="K56" s="337">
        <f>IFERROR(J56/$J$18*100,"0.00")</f>
        <v>0</v>
      </c>
    </row>
    <row r="57" spans="1:11" ht="12.75" x14ac:dyDescent="0.2">
      <c r="A57" s="369">
        <v>2</v>
      </c>
      <c r="B57" s="370">
        <v>1</v>
      </c>
      <c r="C57" s="370">
        <v>3</v>
      </c>
      <c r="D57" s="370">
        <v>2</v>
      </c>
      <c r="E57" s="370" t="s">
        <v>203</v>
      </c>
      <c r="F57" s="275" t="s">
        <v>84</v>
      </c>
      <c r="G57" s="372"/>
      <c r="H57" s="335"/>
      <c r="I57" s="335"/>
      <c r="J57" s="336">
        <f>SUBTOTAL(9,G57:I57)</f>
        <v>0</v>
      </c>
      <c r="K57" s="337">
        <f>IFERROR(J57/$J$18*100,"0.00")</f>
        <v>0</v>
      </c>
    </row>
    <row r="58" spans="1:11" ht="12.75" x14ac:dyDescent="0.2">
      <c r="A58" s="363">
        <v>2</v>
      </c>
      <c r="B58" s="364">
        <v>1</v>
      </c>
      <c r="C58" s="364">
        <v>5</v>
      </c>
      <c r="D58" s="364"/>
      <c r="E58" s="364"/>
      <c r="F58" s="273" t="s">
        <v>243</v>
      </c>
      <c r="G58" s="365">
        <f>G59+G61+G63+G65</f>
        <v>0</v>
      </c>
      <c r="H58" s="365">
        <f>H59+H61+H63+H65</f>
        <v>2090059.92</v>
      </c>
      <c r="I58" s="365">
        <f>I59+I61+I63+I65</f>
        <v>0</v>
      </c>
      <c r="J58" s="365">
        <f>J59+J61+J63+J65</f>
        <v>2090059.92</v>
      </c>
      <c r="K58" s="365">
        <f>K59+K61+K63+K65</f>
        <v>0.21635093146530354</v>
      </c>
    </row>
    <row r="59" spans="1:11" ht="12.75" x14ac:dyDescent="0.2">
      <c r="A59" s="366">
        <v>2</v>
      </c>
      <c r="B59" s="367">
        <v>1</v>
      </c>
      <c r="C59" s="367">
        <v>5</v>
      </c>
      <c r="D59" s="367">
        <v>1</v>
      </c>
      <c r="E59" s="367"/>
      <c r="F59" s="274" t="s">
        <v>85</v>
      </c>
      <c r="G59" s="368">
        <f>G60</f>
        <v>0</v>
      </c>
      <c r="H59" s="368">
        <f>H60</f>
        <v>1461930.21</v>
      </c>
      <c r="I59" s="368">
        <f>I60</f>
        <v>0</v>
      </c>
      <c r="J59" s="368">
        <f>J60</f>
        <v>1461930.21</v>
      </c>
      <c r="K59" s="343">
        <f>K60</f>
        <v>0.15133057174301817</v>
      </c>
    </row>
    <row r="60" spans="1:11" ht="12.75" x14ac:dyDescent="0.2">
      <c r="A60" s="369">
        <v>2</v>
      </c>
      <c r="B60" s="370">
        <v>1</v>
      </c>
      <c r="C60" s="370">
        <v>5</v>
      </c>
      <c r="D60" s="370">
        <v>1</v>
      </c>
      <c r="E60" s="370" t="s">
        <v>202</v>
      </c>
      <c r="F60" s="275" t="s">
        <v>85</v>
      </c>
      <c r="G60" s="372"/>
      <c r="H60" s="335">
        <v>1461930.21</v>
      </c>
      <c r="I60" s="335"/>
      <c r="J60" s="336">
        <f>SUBTOTAL(9,G60:I60)</f>
        <v>1461930.21</v>
      </c>
      <c r="K60" s="337">
        <f>IFERROR(J60/$J$18*100,"0.00")</f>
        <v>0.15133057174301817</v>
      </c>
    </row>
    <row r="61" spans="1:11" ht="12.75" x14ac:dyDescent="0.2">
      <c r="A61" s="366">
        <v>2</v>
      </c>
      <c r="B61" s="367">
        <v>1</v>
      </c>
      <c r="C61" s="367">
        <v>5</v>
      </c>
      <c r="D61" s="367">
        <v>2</v>
      </c>
      <c r="E61" s="367"/>
      <c r="F61" s="376" t="s">
        <v>86</v>
      </c>
      <c r="G61" s="368">
        <f>G62</f>
        <v>0</v>
      </c>
      <c r="H61" s="330">
        <f>H62</f>
        <v>0</v>
      </c>
      <c r="I61" s="330">
        <f>I62</f>
        <v>0</v>
      </c>
      <c r="J61" s="330">
        <f>J62</f>
        <v>0</v>
      </c>
      <c r="K61" s="343">
        <f>K62</f>
        <v>0</v>
      </c>
    </row>
    <row r="62" spans="1:11" ht="12.75" x14ac:dyDescent="0.2">
      <c r="A62" s="369">
        <v>2</v>
      </c>
      <c r="B62" s="370">
        <v>1</v>
      </c>
      <c r="C62" s="370">
        <v>5</v>
      </c>
      <c r="D62" s="370">
        <v>2</v>
      </c>
      <c r="E62" s="370" t="s">
        <v>202</v>
      </c>
      <c r="F62" s="275" t="s">
        <v>86</v>
      </c>
      <c r="G62" s="372"/>
      <c r="H62" s="335"/>
      <c r="I62" s="335"/>
      <c r="J62" s="336">
        <f>SUBTOTAL(9,G62:I62)</f>
        <v>0</v>
      </c>
      <c r="K62" s="337">
        <f>IFERROR(J62/$J$18*100,"0.00")</f>
        <v>0</v>
      </c>
    </row>
    <row r="63" spans="1:11" ht="12.75" x14ac:dyDescent="0.2">
      <c r="A63" s="366">
        <v>2</v>
      </c>
      <c r="B63" s="367">
        <v>1</v>
      </c>
      <c r="C63" s="367">
        <v>5</v>
      </c>
      <c r="D63" s="367">
        <v>3</v>
      </c>
      <c r="E63" s="367"/>
      <c r="F63" s="376" t="s">
        <v>87</v>
      </c>
      <c r="G63" s="368">
        <f>G64</f>
        <v>0</v>
      </c>
      <c r="H63" s="368">
        <f>H64</f>
        <v>628129.71</v>
      </c>
      <c r="I63" s="368">
        <f>I64</f>
        <v>0</v>
      </c>
      <c r="J63" s="368">
        <f>J64</f>
        <v>628129.71</v>
      </c>
      <c r="K63" s="343">
        <f>K64</f>
        <v>6.502035972228537E-2</v>
      </c>
    </row>
    <row r="64" spans="1:11" ht="12.75" x14ac:dyDescent="0.2">
      <c r="A64" s="369">
        <v>2</v>
      </c>
      <c r="B64" s="370">
        <v>1</v>
      </c>
      <c r="C64" s="370">
        <v>5</v>
      </c>
      <c r="D64" s="370">
        <v>3</v>
      </c>
      <c r="E64" s="370" t="s">
        <v>202</v>
      </c>
      <c r="F64" s="275" t="s">
        <v>87</v>
      </c>
      <c r="G64" s="372"/>
      <c r="H64" s="372">
        <v>628129.71</v>
      </c>
      <c r="I64" s="372"/>
      <c r="J64" s="375">
        <f>SUBTOTAL(9,G64:I64)</f>
        <v>628129.71</v>
      </c>
      <c r="K64" s="339">
        <f>IFERROR(J64/$J$18*100,"0.00")</f>
        <v>6.502035972228537E-2</v>
      </c>
    </row>
    <row r="65" spans="1:11" ht="12.75" x14ac:dyDescent="0.2">
      <c r="A65" s="366">
        <v>2</v>
      </c>
      <c r="B65" s="367">
        <v>1</v>
      </c>
      <c r="C65" s="367">
        <v>5</v>
      </c>
      <c r="D65" s="367">
        <v>4</v>
      </c>
      <c r="E65" s="367"/>
      <c r="F65" s="376" t="s">
        <v>88</v>
      </c>
      <c r="G65" s="368">
        <f>G66</f>
        <v>0</v>
      </c>
      <c r="H65" s="368">
        <f>H66</f>
        <v>0</v>
      </c>
      <c r="I65" s="368">
        <f>I66</f>
        <v>0</v>
      </c>
      <c r="J65" s="368">
        <f>J66</f>
        <v>0</v>
      </c>
      <c r="K65" s="343">
        <f>K66</f>
        <v>0</v>
      </c>
    </row>
    <row r="66" spans="1:11" ht="12.75" x14ac:dyDescent="0.2">
      <c r="A66" s="369">
        <v>2</v>
      </c>
      <c r="B66" s="370">
        <v>1</v>
      </c>
      <c r="C66" s="370">
        <v>5</v>
      </c>
      <c r="D66" s="370">
        <v>4</v>
      </c>
      <c r="E66" s="370" t="s">
        <v>202</v>
      </c>
      <c r="F66" s="275" t="s">
        <v>88</v>
      </c>
      <c r="G66" s="372"/>
      <c r="H66" s="335"/>
      <c r="I66" s="335"/>
      <c r="J66" s="336">
        <f>SUBTOTAL(9,G66:I66)</f>
        <v>0</v>
      </c>
      <c r="K66" s="339">
        <f t="shared" ref="K66:K129" si="5">IFERROR(J66/$J$18*100,"0.00")</f>
        <v>0</v>
      </c>
    </row>
    <row r="67" spans="1:11" ht="12.75" x14ac:dyDescent="0.2">
      <c r="A67" s="360">
        <v>2</v>
      </c>
      <c r="B67" s="361">
        <v>2</v>
      </c>
      <c r="C67" s="361"/>
      <c r="D67" s="361"/>
      <c r="E67" s="361"/>
      <c r="F67" s="272" t="s">
        <v>244</v>
      </c>
      <c r="G67" s="362">
        <f>+G68+G82+G87+G92+G99+G116+G125+G143</f>
        <v>17700800</v>
      </c>
      <c r="H67" s="362">
        <f>+H68+H82+H87+H92+H99+H116+H125+H143</f>
        <v>30686180</v>
      </c>
      <c r="I67" s="362">
        <f>+I68+I82+I87+I92+I99+I116+I125+I143</f>
        <v>0</v>
      </c>
      <c r="J67" s="362">
        <f>+J68+J82+J87+J92+J99+J116+J125+J143</f>
        <v>48386980</v>
      </c>
      <c r="K67" s="362">
        <f>+K68+K82+K87+K92+K99+K116+K125+K143</f>
        <v>5.0087407033732383</v>
      </c>
    </row>
    <row r="68" spans="1:11" ht="12.75" x14ac:dyDescent="0.2">
      <c r="A68" s="363">
        <v>2</v>
      </c>
      <c r="B68" s="364">
        <v>2</v>
      </c>
      <c r="C68" s="364">
        <v>1</v>
      </c>
      <c r="D68" s="364"/>
      <c r="E68" s="364"/>
      <c r="F68" s="273" t="s">
        <v>22</v>
      </c>
      <c r="G68" s="365">
        <f>+G69+G71+G73+G75+G78+G80</f>
        <v>5044800</v>
      </c>
      <c r="H68" s="365">
        <f>+H69+H71+H73+H75+H78+H80</f>
        <v>2800000</v>
      </c>
      <c r="I68" s="365">
        <f>+I69+I71+I73+I75+I78+I80</f>
        <v>0</v>
      </c>
      <c r="J68" s="365">
        <f>+J69+J71+J73+J75+J78+J80</f>
        <v>7844800</v>
      </c>
      <c r="K68" s="365">
        <f>+K69+K71+K73+K75+K78+K80</f>
        <v>0.8120483871864369</v>
      </c>
    </row>
    <row r="69" spans="1:11" ht="12.75" x14ac:dyDescent="0.2">
      <c r="A69" s="366">
        <v>2</v>
      </c>
      <c r="B69" s="367">
        <v>2</v>
      </c>
      <c r="C69" s="367">
        <v>1</v>
      </c>
      <c r="D69" s="367">
        <v>2</v>
      </c>
      <c r="E69" s="367"/>
      <c r="F69" s="274" t="s">
        <v>89</v>
      </c>
      <c r="G69" s="368">
        <f>G70</f>
        <v>0</v>
      </c>
      <c r="H69" s="368">
        <f>H70</f>
        <v>0</v>
      </c>
      <c r="I69" s="368">
        <f>I70</f>
        <v>0</v>
      </c>
      <c r="J69" s="368">
        <f>J70</f>
        <v>0</v>
      </c>
      <c r="K69" s="343">
        <f>K70</f>
        <v>0</v>
      </c>
    </row>
    <row r="70" spans="1:11" ht="12.75" x14ac:dyDescent="0.2">
      <c r="A70" s="369">
        <v>2</v>
      </c>
      <c r="B70" s="370">
        <v>2</v>
      </c>
      <c r="C70" s="370">
        <v>1</v>
      </c>
      <c r="D70" s="370">
        <v>2</v>
      </c>
      <c r="E70" s="370" t="s">
        <v>202</v>
      </c>
      <c r="F70" s="275" t="s">
        <v>89</v>
      </c>
      <c r="G70" s="372"/>
      <c r="H70" s="372"/>
      <c r="I70" s="372"/>
      <c r="J70" s="375">
        <f>SUBTOTAL(9,G70:I70)</f>
        <v>0</v>
      </c>
      <c r="K70" s="339">
        <f t="shared" si="5"/>
        <v>0</v>
      </c>
    </row>
    <row r="71" spans="1:11" ht="12.75" x14ac:dyDescent="0.2">
      <c r="A71" s="366">
        <v>2</v>
      </c>
      <c r="B71" s="367">
        <v>2</v>
      </c>
      <c r="C71" s="367">
        <v>1</v>
      </c>
      <c r="D71" s="367">
        <v>3</v>
      </c>
      <c r="E71" s="367"/>
      <c r="F71" s="274" t="s">
        <v>90</v>
      </c>
      <c r="G71" s="368">
        <f>G72</f>
        <v>0</v>
      </c>
      <c r="H71" s="368">
        <f>H72</f>
        <v>1600000</v>
      </c>
      <c r="I71" s="368">
        <f>I72</f>
        <v>0</v>
      </c>
      <c r="J71" s="368">
        <f>J72</f>
        <v>1600000</v>
      </c>
      <c r="K71" s="343">
        <f>K72</f>
        <v>0.16562275896113338</v>
      </c>
    </row>
    <row r="72" spans="1:11" ht="12.75" x14ac:dyDescent="0.2">
      <c r="A72" s="369">
        <v>2</v>
      </c>
      <c r="B72" s="370">
        <v>2</v>
      </c>
      <c r="C72" s="370">
        <v>1</v>
      </c>
      <c r="D72" s="370">
        <v>3</v>
      </c>
      <c r="E72" s="370" t="s">
        <v>202</v>
      </c>
      <c r="F72" s="275" t="s">
        <v>90</v>
      </c>
      <c r="G72" s="372"/>
      <c r="H72" s="335">
        <v>1600000</v>
      </c>
      <c r="I72" s="335"/>
      <c r="J72" s="336">
        <f>SUBTOTAL(9,G72:I72)</f>
        <v>1600000</v>
      </c>
      <c r="K72" s="339">
        <f t="shared" si="5"/>
        <v>0.16562275896113338</v>
      </c>
    </row>
    <row r="73" spans="1:11" ht="12.75" x14ac:dyDescent="0.2">
      <c r="A73" s="366">
        <v>2</v>
      </c>
      <c r="B73" s="367">
        <v>2</v>
      </c>
      <c r="C73" s="367">
        <v>1</v>
      </c>
      <c r="D73" s="367">
        <v>5</v>
      </c>
      <c r="E73" s="367"/>
      <c r="F73" s="274" t="s">
        <v>91</v>
      </c>
      <c r="G73" s="368">
        <f>G74</f>
        <v>0</v>
      </c>
      <c r="H73" s="368">
        <f>H74</f>
        <v>1200000</v>
      </c>
      <c r="I73" s="368">
        <f>I74</f>
        <v>0</v>
      </c>
      <c r="J73" s="368">
        <f>J74</f>
        <v>1200000</v>
      </c>
      <c r="K73" s="343">
        <f>K74</f>
        <v>0.12421706922085003</v>
      </c>
    </row>
    <row r="74" spans="1:11" ht="12.75" x14ac:dyDescent="0.2">
      <c r="A74" s="369">
        <v>2</v>
      </c>
      <c r="B74" s="370">
        <v>2</v>
      </c>
      <c r="C74" s="370">
        <v>1</v>
      </c>
      <c r="D74" s="370">
        <v>5</v>
      </c>
      <c r="E74" s="370" t="s">
        <v>202</v>
      </c>
      <c r="F74" s="275" t="s">
        <v>91</v>
      </c>
      <c r="G74" s="372"/>
      <c r="H74" s="335">
        <v>1200000</v>
      </c>
      <c r="I74" s="335"/>
      <c r="J74" s="336">
        <f>SUBTOTAL(9,G74:I74)</f>
        <v>1200000</v>
      </c>
      <c r="K74" s="339">
        <f t="shared" si="5"/>
        <v>0.12421706922085003</v>
      </c>
    </row>
    <row r="75" spans="1:11" ht="12.75" x14ac:dyDescent="0.2">
      <c r="A75" s="366">
        <v>2</v>
      </c>
      <c r="B75" s="367">
        <v>2</v>
      </c>
      <c r="C75" s="367">
        <v>1</v>
      </c>
      <c r="D75" s="367">
        <v>6</v>
      </c>
      <c r="E75" s="367"/>
      <c r="F75" s="274" t="s">
        <v>23</v>
      </c>
      <c r="G75" s="368">
        <f>G76+G77</f>
        <v>0</v>
      </c>
      <c r="H75" s="368">
        <f>H76+H77</f>
        <v>0</v>
      </c>
      <c r="I75" s="368">
        <f>I76+I77</f>
        <v>0</v>
      </c>
      <c r="J75" s="368">
        <f>J76+J77</f>
        <v>0</v>
      </c>
      <c r="K75" s="343">
        <f>K76+K77</f>
        <v>0</v>
      </c>
    </row>
    <row r="76" spans="1:11" ht="12.75" x14ac:dyDescent="0.2">
      <c r="A76" s="369">
        <v>2</v>
      </c>
      <c r="B76" s="370">
        <v>2</v>
      </c>
      <c r="C76" s="370">
        <v>1</v>
      </c>
      <c r="D76" s="370">
        <v>6</v>
      </c>
      <c r="E76" s="370" t="s">
        <v>202</v>
      </c>
      <c r="F76" s="275" t="s">
        <v>92</v>
      </c>
      <c r="G76" s="377"/>
      <c r="H76" s="335"/>
      <c r="I76" s="335"/>
      <c r="J76" s="336">
        <f>SUBTOTAL(9,G76:I76)</f>
        <v>0</v>
      </c>
      <c r="K76" s="339">
        <f t="shared" si="5"/>
        <v>0</v>
      </c>
    </row>
    <row r="77" spans="1:11" ht="12.75" x14ac:dyDescent="0.2">
      <c r="A77" s="369">
        <v>2</v>
      </c>
      <c r="B77" s="370">
        <v>2</v>
      </c>
      <c r="C77" s="370">
        <v>1</v>
      </c>
      <c r="D77" s="370">
        <v>6</v>
      </c>
      <c r="E77" s="370" t="s">
        <v>203</v>
      </c>
      <c r="F77" s="275" t="s">
        <v>93</v>
      </c>
      <c r="G77" s="377"/>
      <c r="H77" s="335"/>
      <c r="I77" s="335"/>
      <c r="J77" s="336">
        <f>SUBTOTAL(9,G77:I77)</f>
        <v>0</v>
      </c>
      <c r="K77" s="339">
        <f t="shared" si="5"/>
        <v>0</v>
      </c>
    </row>
    <row r="78" spans="1:11" ht="12.75" x14ac:dyDescent="0.2">
      <c r="A78" s="366">
        <v>2</v>
      </c>
      <c r="B78" s="367">
        <v>2</v>
      </c>
      <c r="C78" s="367">
        <v>1</v>
      </c>
      <c r="D78" s="367">
        <v>7</v>
      </c>
      <c r="E78" s="367"/>
      <c r="F78" s="274" t="s">
        <v>24</v>
      </c>
      <c r="G78" s="368">
        <f>G79</f>
        <v>748800</v>
      </c>
      <c r="H78" s="368">
        <f>H79</f>
        <v>0</v>
      </c>
      <c r="I78" s="368">
        <f>I79</f>
        <v>0</v>
      </c>
      <c r="J78" s="368">
        <f>J79</f>
        <v>748800</v>
      </c>
      <c r="K78" s="343">
        <f>K79</f>
        <v>7.7511451193810421E-2</v>
      </c>
    </row>
    <row r="79" spans="1:11" ht="12.75" x14ac:dyDescent="0.2">
      <c r="A79" s="369">
        <v>2</v>
      </c>
      <c r="B79" s="370">
        <v>2</v>
      </c>
      <c r="C79" s="370">
        <v>1</v>
      </c>
      <c r="D79" s="370">
        <v>7</v>
      </c>
      <c r="E79" s="370" t="s">
        <v>202</v>
      </c>
      <c r="F79" s="275" t="s">
        <v>24</v>
      </c>
      <c r="G79" s="372">
        <v>748800</v>
      </c>
      <c r="H79" s="338"/>
      <c r="I79" s="338"/>
      <c r="J79" s="338">
        <f>SUBTOTAL(9,G79:I79)</f>
        <v>748800</v>
      </c>
      <c r="K79" s="339">
        <f t="shared" si="5"/>
        <v>7.7511451193810421E-2</v>
      </c>
    </row>
    <row r="80" spans="1:11" ht="12.75" x14ac:dyDescent="0.2">
      <c r="A80" s="366">
        <v>2</v>
      </c>
      <c r="B80" s="367">
        <v>2</v>
      </c>
      <c r="C80" s="367">
        <v>1</v>
      </c>
      <c r="D80" s="367">
        <v>8</v>
      </c>
      <c r="E80" s="367"/>
      <c r="F80" s="274" t="s">
        <v>94</v>
      </c>
      <c r="G80" s="368">
        <f>G81</f>
        <v>4296000</v>
      </c>
      <c r="H80" s="368">
        <f>H81</f>
        <v>0</v>
      </c>
      <c r="I80" s="368">
        <f>I81</f>
        <v>0</v>
      </c>
      <c r="J80" s="368">
        <f>J81</f>
        <v>4296000</v>
      </c>
      <c r="K80" s="343">
        <f>K81</f>
        <v>0.44469710781064309</v>
      </c>
    </row>
    <row r="81" spans="1:11" ht="12.75" x14ac:dyDescent="0.2">
      <c r="A81" s="369">
        <v>2</v>
      </c>
      <c r="B81" s="370">
        <v>2</v>
      </c>
      <c r="C81" s="370">
        <v>1</v>
      </c>
      <c r="D81" s="370">
        <v>8</v>
      </c>
      <c r="E81" s="370" t="s">
        <v>202</v>
      </c>
      <c r="F81" s="275" t="s">
        <v>94</v>
      </c>
      <c r="G81" s="372">
        <v>4296000</v>
      </c>
      <c r="H81" s="330"/>
      <c r="I81" s="330"/>
      <c r="J81" s="338">
        <f>SUBTOTAL(9,G81:I81)</f>
        <v>4296000</v>
      </c>
      <c r="K81" s="339">
        <f t="shared" si="5"/>
        <v>0.44469710781064309</v>
      </c>
    </row>
    <row r="82" spans="1:11" ht="12.75" x14ac:dyDescent="0.2">
      <c r="A82" s="363">
        <v>2</v>
      </c>
      <c r="B82" s="364">
        <v>2</v>
      </c>
      <c r="C82" s="364">
        <v>2</v>
      </c>
      <c r="D82" s="364"/>
      <c r="E82" s="364"/>
      <c r="F82" s="273" t="s">
        <v>245</v>
      </c>
      <c r="G82" s="365">
        <f>+G83+G85</f>
        <v>2500000</v>
      </c>
      <c r="H82" s="365">
        <f>+H83+H85</f>
        <v>3577180</v>
      </c>
      <c r="I82" s="365">
        <f>+I83+I85</f>
        <v>0</v>
      </c>
      <c r="J82" s="365">
        <f>+J83+J85</f>
        <v>6077180</v>
      </c>
      <c r="K82" s="365">
        <f>+K83+K85</f>
        <v>0.62907457393963784</v>
      </c>
    </row>
    <row r="83" spans="1:11" ht="12.75" x14ac:dyDescent="0.2">
      <c r="A83" s="366">
        <v>2</v>
      </c>
      <c r="B83" s="367">
        <v>2</v>
      </c>
      <c r="C83" s="367">
        <v>2</v>
      </c>
      <c r="D83" s="367">
        <v>1</v>
      </c>
      <c r="E83" s="367"/>
      <c r="F83" s="274" t="s">
        <v>95</v>
      </c>
      <c r="G83" s="368">
        <f>G84</f>
        <v>0</v>
      </c>
      <c r="H83" s="368">
        <f>H84</f>
        <v>0</v>
      </c>
      <c r="I83" s="368">
        <f>I84</f>
        <v>0</v>
      </c>
      <c r="J83" s="368">
        <f>J84</f>
        <v>0</v>
      </c>
      <c r="K83" s="343">
        <f>K84</f>
        <v>0</v>
      </c>
    </row>
    <row r="84" spans="1:11" ht="12.75" x14ac:dyDescent="0.2">
      <c r="A84" s="369">
        <v>2</v>
      </c>
      <c r="B84" s="370">
        <v>2</v>
      </c>
      <c r="C84" s="370">
        <v>2</v>
      </c>
      <c r="D84" s="370">
        <v>1</v>
      </c>
      <c r="E84" s="370" t="s">
        <v>202</v>
      </c>
      <c r="F84" s="275" t="s">
        <v>95</v>
      </c>
      <c r="G84" s="372"/>
      <c r="H84" s="335"/>
      <c r="I84" s="335"/>
      <c r="J84" s="336">
        <f>SUBTOTAL(9,G84:I84)</f>
        <v>0</v>
      </c>
      <c r="K84" s="339">
        <f t="shared" si="5"/>
        <v>0</v>
      </c>
    </row>
    <row r="85" spans="1:11" ht="12.75" x14ac:dyDescent="0.2">
      <c r="A85" s="366">
        <v>2</v>
      </c>
      <c r="B85" s="367">
        <v>2</v>
      </c>
      <c r="C85" s="367">
        <v>2</v>
      </c>
      <c r="D85" s="367">
        <v>2</v>
      </c>
      <c r="E85" s="367"/>
      <c r="F85" s="274" t="s">
        <v>96</v>
      </c>
      <c r="G85" s="368">
        <f>G86</f>
        <v>2500000</v>
      </c>
      <c r="H85" s="330">
        <f>H86</f>
        <v>3577180</v>
      </c>
      <c r="I85" s="330">
        <f>I86</f>
        <v>0</v>
      </c>
      <c r="J85" s="330">
        <f>J86</f>
        <v>6077180</v>
      </c>
      <c r="K85" s="343">
        <f>K86</f>
        <v>0.62907457393963784</v>
      </c>
    </row>
    <row r="86" spans="1:11" ht="12.75" x14ac:dyDescent="0.2">
      <c r="A86" s="369">
        <v>2</v>
      </c>
      <c r="B86" s="370">
        <v>2</v>
      </c>
      <c r="C86" s="370">
        <v>2</v>
      </c>
      <c r="D86" s="370">
        <v>2</v>
      </c>
      <c r="E86" s="370" t="s">
        <v>202</v>
      </c>
      <c r="F86" s="275" t="s">
        <v>96</v>
      </c>
      <c r="G86" s="372">
        <v>2500000</v>
      </c>
      <c r="H86" s="335">
        <v>3577180</v>
      </c>
      <c r="I86" s="335"/>
      <c r="J86" s="336">
        <f>SUBTOTAL(9,G86:I86)</f>
        <v>6077180</v>
      </c>
      <c r="K86" s="339">
        <f t="shared" si="5"/>
        <v>0.62907457393963784</v>
      </c>
    </row>
    <row r="87" spans="1:11" ht="12.75" x14ac:dyDescent="0.2">
      <c r="A87" s="363">
        <v>2</v>
      </c>
      <c r="B87" s="364">
        <v>2</v>
      </c>
      <c r="C87" s="364">
        <v>3</v>
      </c>
      <c r="D87" s="364"/>
      <c r="E87" s="364"/>
      <c r="F87" s="273" t="s">
        <v>25</v>
      </c>
      <c r="G87" s="365">
        <f>+G88+G90</f>
        <v>0</v>
      </c>
      <c r="H87" s="365">
        <f>+H88+H90</f>
        <v>0</v>
      </c>
      <c r="I87" s="365">
        <f>+I88+I90</f>
        <v>0</v>
      </c>
      <c r="J87" s="365">
        <f>+J88+J90</f>
        <v>0</v>
      </c>
      <c r="K87" s="365">
        <f>+K88+K90</f>
        <v>0</v>
      </c>
    </row>
    <row r="88" spans="1:11" ht="12.75" x14ac:dyDescent="0.2">
      <c r="A88" s="366">
        <v>2</v>
      </c>
      <c r="B88" s="367">
        <v>2</v>
      </c>
      <c r="C88" s="367">
        <v>3</v>
      </c>
      <c r="D88" s="367">
        <v>1</v>
      </c>
      <c r="E88" s="367"/>
      <c r="F88" s="274" t="s">
        <v>97</v>
      </c>
      <c r="G88" s="368">
        <f>G89</f>
        <v>0</v>
      </c>
      <c r="H88" s="368">
        <f>H89</f>
        <v>0</v>
      </c>
      <c r="I88" s="368">
        <f>I89</f>
        <v>0</v>
      </c>
      <c r="J88" s="368">
        <f>J89</f>
        <v>0</v>
      </c>
      <c r="K88" s="343">
        <f>K89</f>
        <v>0</v>
      </c>
    </row>
    <row r="89" spans="1:11" ht="12.75" x14ac:dyDescent="0.2">
      <c r="A89" s="369">
        <v>2</v>
      </c>
      <c r="B89" s="370">
        <v>2</v>
      </c>
      <c r="C89" s="370">
        <v>3</v>
      </c>
      <c r="D89" s="370">
        <v>1</v>
      </c>
      <c r="E89" s="370" t="s">
        <v>202</v>
      </c>
      <c r="F89" s="275" t="s">
        <v>97</v>
      </c>
      <c r="G89" s="372"/>
      <c r="H89" s="372"/>
      <c r="I89" s="372"/>
      <c r="J89" s="375">
        <f>SUBTOTAL(9,G89:I89)</f>
        <v>0</v>
      </c>
      <c r="K89" s="339">
        <f t="shared" si="5"/>
        <v>0</v>
      </c>
    </row>
    <row r="90" spans="1:11" ht="12.75" x14ac:dyDescent="0.2">
      <c r="A90" s="366">
        <v>2</v>
      </c>
      <c r="B90" s="367">
        <v>2</v>
      </c>
      <c r="C90" s="367">
        <v>3</v>
      </c>
      <c r="D90" s="367">
        <v>2</v>
      </c>
      <c r="E90" s="367"/>
      <c r="F90" s="274" t="s">
        <v>98</v>
      </c>
      <c r="G90" s="368">
        <f>G91</f>
        <v>0</v>
      </c>
      <c r="H90" s="368">
        <f>H91</f>
        <v>0</v>
      </c>
      <c r="I90" s="368">
        <f>I91</f>
        <v>0</v>
      </c>
      <c r="J90" s="368">
        <f>J91</f>
        <v>0</v>
      </c>
      <c r="K90" s="343">
        <f>K91</f>
        <v>0</v>
      </c>
    </row>
    <row r="91" spans="1:11" ht="12.75" x14ac:dyDescent="0.2">
      <c r="A91" s="369">
        <v>2</v>
      </c>
      <c r="B91" s="370">
        <v>2</v>
      </c>
      <c r="C91" s="370">
        <v>3</v>
      </c>
      <c r="D91" s="370">
        <v>2</v>
      </c>
      <c r="E91" s="370" t="s">
        <v>202</v>
      </c>
      <c r="F91" s="275" t="s">
        <v>98</v>
      </c>
      <c r="G91" s="372"/>
      <c r="H91" s="372"/>
      <c r="I91" s="372"/>
      <c r="J91" s="375">
        <f>SUBTOTAL(9,G91:I91)</f>
        <v>0</v>
      </c>
      <c r="K91" s="339">
        <f t="shared" si="5"/>
        <v>0</v>
      </c>
    </row>
    <row r="92" spans="1:11" ht="12.75" x14ac:dyDescent="0.2">
      <c r="A92" s="363">
        <v>2</v>
      </c>
      <c r="B92" s="364">
        <v>2</v>
      </c>
      <c r="C92" s="364">
        <v>4</v>
      </c>
      <c r="D92" s="364"/>
      <c r="E92" s="364"/>
      <c r="F92" s="273" t="s">
        <v>99</v>
      </c>
      <c r="G92" s="365">
        <f>+G93+G95+G97</f>
        <v>0</v>
      </c>
      <c r="H92" s="365">
        <f>+H93+H95+H97</f>
        <v>960000</v>
      </c>
      <c r="I92" s="365">
        <f>+I93+I95+I97</f>
        <v>0</v>
      </c>
      <c r="J92" s="365">
        <f>+J93+J95+J97</f>
        <v>960000</v>
      </c>
      <c r="K92" s="365">
        <f>+K93+K95+K97</f>
        <v>9.9373655376680026E-2</v>
      </c>
    </row>
    <row r="93" spans="1:11" ht="12.75" x14ac:dyDescent="0.2">
      <c r="A93" s="366">
        <v>2</v>
      </c>
      <c r="B93" s="367">
        <v>2</v>
      </c>
      <c r="C93" s="367">
        <v>4</v>
      </c>
      <c r="D93" s="367">
        <v>1</v>
      </c>
      <c r="E93" s="367"/>
      <c r="F93" s="376" t="s">
        <v>1027</v>
      </c>
      <c r="G93" s="368">
        <f>G94</f>
        <v>0</v>
      </c>
      <c r="H93" s="368">
        <f>H94</f>
        <v>360000</v>
      </c>
      <c r="I93" s="368">
        <f>I94</f>
        <v>0</v>
      </c>
      <c r="J93" s="368">
        <f>J94</f>
        <v>360000</v>
      </c>
      <c r="K93" s="343">
        <f>K94</f>
        <v>3.726512076625501E-2</v>
      </c>
    </row>
    <row r="94" spans="1:11" ht="12.75" x14ac:dyDescent="0.2">
      <c r="A94" s="369">
        <v>2</v>
      </c>
      <c r="B94" s="370">
        <v>2</v>
      </c>
      <c r="C94" s="370">
        <v>4</v>
      </c>
      <c r="D94" s="370">
        <v>1</v>
      </c>
      <c r="E94" s="370" t="s">
        <v>202</v>
      </c>
      <c r="F94" s="371" t="s">
        <v>1027</v>
      </c>
      <c r="G94" s="372"/>
      <c r="H94" s="335">
        <v>360000</v>
      </c>
      <c r="I94" s="335"/>
      <c r="J94" s="336">
        <f>SUBTOTAL(9,G94:I94)</f>
        <v>360000</v>
      </c>
      <c r="K94" s="339">
        <f t="shared" si="5"/>
        <v>3.726512076625501E-2</v>
      </c>
    </row>
    <row r="95" spans="1:11" ht="12.75" x14ac:dyDescent="0.2">
      <c r="A95" s="366">
        <v>2</v>
      </c>
      <c r="B95" s="367">
        <v>2</v>
      </c>
      <c r="C95" s="367">
        <v>4</v>
      </c>
      <c r="D95" s="367">
        <v>2</v>
      </c>
      <c r="E95" s="367"/>
      <c r="F95" s="376" t="s">
        <v>26</v>
      </c>
      <c r="G95" s="368">
        <f>G96</f>
        <v>0</v>
      </c>
      <c r="H95" s="368">
        <f>H96</f>
        <v>600000</v>
      </c>
      <c r="I95" s="368">
        <f>I96</f>
        <v>0</v>
      </c>
      <c r="J95" s="368">
        <f>J96</f>
        <v>600000</v>
      </c>
      <c r="K95" s="343">
        <f>K96</f>
        <v>6.2108534610425016E-2</v>
      </c>
    </row>
    <row r="96" spans="1:11" ht="12.75" x14ac:dyDescent="0.2">
      <c r="A96" s="369">
        <v>2</v>
      </c>
      <c r="B96" s="370">
        <v>2</v>
      </c>
      <c r="C96" s="370">
        <v>4</v>
      </c>
      <c r="D96" s="370">
        <v>2</v>
      </c>
      <c r="E96" s="370" t="s">
        <v>202</v>
      </c>
      <c r="F96" s="275" t="s">
        <v>26</v>
      </c>
      <c r="G96" s="372"/>
      <c r="H96" s="335">
        <v>600000</v>
      </c>
      <c r="I96" s="335"/>
      <c r="J96" s="336">
        <f>SUBTOTAL(9,G96:I96)</f>
        <v>600000</v>
      </c>
      <c r="K96" s="339">
        <f t="shared" si="5"/>
        <v>6.2108534610425016E-2</v>
      </c>
    </row>
    <row r="97" spans="1:11" ht="12.75" x14ac:dyDescent="0.2">
      <c r="A97" s="366">
        <v>2</v>
      </c>
      <c r="B97" s="367">
        <v>2</v>
      </c>
      <c r="C97" s="367">
        <v>4</v>
      </c>
      <c r="D97" s="367">
        <v>4</v>
      </c>
      <c r="E97" s="367"/>
      <c r="F97" s="376" t="s">
        <v>100</v>
      </c>
      <c r="G97" s="368">
        <f>G98</f>
        <v>0</v>
      </c>
      <c r="H97" s="368">
        <f>H98</f>
        <v>0</v>
      </c>
      <c r="I97" s="368">
        <f>I98</f>
        <v>0</v>
      </c>
      <c r="J97" s="368">
        <f>J98</f>
        <v>0</v>
      </c>
      <c r="K97" s="343">
        <f>K98</f>
        <v>0</v>
      </c>
    </row>
    <row r="98" spans="1:11" ht="12.75" x14ac:dyDescent="0.2">
      <c r="A98" s="369">
        <v>2</v>
      </c>
      <c r="B98" s="370">
        <v>2</v>
      </c>
      <c r="C98" s="370">
        <v>4</v>
      </c>
      <c r="D98" s="370">
        <v>4</v>
      </c>
      <c r="E98" s="370" t="s">
        <v>202</v>
      </c>
      <c r="F98" s="275" t="s">
        <v>100</v>
      </c>
      <c r="G98" s="372"/>
      <c r="H98" s="335"/>
      <c r="I98" s="335"/>
      <c r="J98" s="336">
        <f>SUBTOTAL(9,G98:I98)</f>
        <v>0</v>
      </c>
      <c r="K98" s="343">
        <f t="shared" si="5"/>
        <v>0</v>
      </c>
    </row>
    <row r="99" spans="1:11" ht="12.75" x14ac:dyDescent="0.2">
      <c r="A99" s="363">
        <v>2</v>
      </c>
      <c r="B99" s="364">
        <v>2</v>
      </c>
      <c r="C99" s="364">
        <v>5</v>
      </c>
      <c r="D99" s="364"/>
      <c r="E99" s="364"/>
      <c r="F99" s="273" t="s">
        <v>101</v>
      </c>
      <c r="G99" s="365">
        <f>+G100+G102+G104+G110+G112+G114</f>
        <v>0</v>
      </c>
      <c r="H99" s="365">
        <f>+H100+H102+H104+H110+H112+H114</f>
        <v>963000</v>
      </c>
      <c r="I99" s="365">
        <f>+I100+I102+I104+I110+I112+I114</f>
        <v>0</v>
      </c>
      <c r="J99" s="365">
        <f>+J100+J102+J104+J110+J112+J114</f>
        <v>963000</v>
      </c>
      <c r="K99" s="365">
        <f>+K100+K102+K104+K110+K112</f>
        <v>9.9684198049732164E-2</v>
      </c>
    </row>
    <row r="100" spans="1:11" ht="12.75" x14ac:dyDescent="0.2">
      <c r="A100" s="366">
        <v>2</v>
      </c>
      <c r="B100" s="367">
        <v>2</v>
      </c>
      <c r="C100" s="367">
        <v>5</v>
      </c>
      <c r="D100" s="367">
        <v>1</v>
      </c>
      <c r="E100" s="367"/>
      <c r="F100" s="376" t="s">
        <v>102</v>
      </c>
      <c r="G100" s="368">
        <f>G101</f>
        <v>0</v>
      </c>
      <c r="H100" s="368">
        <f>H101</f>
        <v>0</v>
      </c>
      <c r="I100" s="368">
        <f>I101</f>
        <v>0</v>
      </c>
      <c r="J100" s="368">
        <f>J101</f>
        <v>0</v>
      </c>
      <c r="K100" s="343">
        <f>K101</f>
        <v>0</v>
      </c>
    </row>
    <row r="101" spans="1:11" ht="12.75" x14ac:dyDescent="0.2">
      <c r="A101" s="369">
        <v>2</v>
      </c>
      <c r="B101" s="370">
        <v>2</v>
      </c>
      <c r="C101" s="370">
        <v>5</v>
      </c>
      <c r="D101" s="370">
        <v>1</v>
      </c>
      <c r="E101" s="370" t="s">
        <v>202</v>
      </c>
      <c r="F101" s="275" t="s">
        <v>102</v>
      </c>
      <c r="G101" s="372"/>
      <c r="H101" s="349"/>
      <c r="I101" s="349"/>
      <c r="J101" s="336">
        <f>SUBTOTAL(9,G101:I101)</f>
        <v>0</v>
      </c>
      <c r="K101" s="339">
        <f t="shared" si="5"/>
        <v>0</v>
      </c>
    </row>
    <row r="102" spans="1:11" ht="12.75" x14ac:dyDescent="0.2">
      <c r="A102" s="366">
        <v>2</v>
      </c>
      <c r="B102" s="367">
        <v>2</v>
      </c>
      <c r="C102" s="367">
        <v>5</v>
      </c>
      <c r="D102" s="367">
        <v>2</v>
      </c>
      <c r="E102" s="367"/>
      <c r="F102" s="274" t="s">
        <v>1028</v>
      </c>
      <c r="G102" s="368">
        <f>G103</f>
        <v>0</v>
      </c>
      <c r="H102" s="368">
        <f>H103</f>
        <v>0</v>
      </c>
      <c r="I102" s="368">
        <f>I103</f>
        <v>0</v>
      </c>
      <c r="J102" s="368">
        <f>J103</f>
        <v>0</v>
      </c>
      <c r="K102" s="343">
        <f>K103</f>
        <v>0</v>
      </c>
    </row>
    <row r="103" spans="1:11" ht="12.75" x14ac:dyDescent="0.2">
      <c r="A103" s="369">
        <v>2</v>
      </c>
      <c r="B103" s="370">
        <v>2</v>
      </c>
      <c r="C103" s="370">
        <v>5</v>
      </c>
      <c r="D103" s="370">
        <v>2</v>
      </c>
      <c r="E103" s="370" t="s">
        <v>202</v>
      </c>
      <c r="F103" s="275" t="s">
        <v>1028</v>
      </c>
      <c r="G103" s="372"/>
      <c r="H103" s="335"/>
      <c r="I103" s="335"/>
      <c r="J103" s="336">
        <f>SUBTOTAL(9,G103:I103)</f>
        <v>0</v>
      </c>
      <c r="K103" s="339">
        <f t="shared" si="5"/>
        <v>0</v>
      </c>
    </row>
    <row r="104" spans="1:11" ht="12.75" x14ac:dyDescent="0.2">
      <c r="A104" s="366">
        <v>2</v>
      </c>
      <c r="B104" s="367">
        <v>2</v>
      </c>
      <c r="C104" s="367">
        <v>5</v>
      </c>
      <c r="D104" s="367">
        <v>3</v>
      </c>
      <c r="E104" s="367"/>
      <c r="F104" s="274" t="s">
        <v>1029</v>
      </c>
      <c r="G104" s="368">
        <f>SUM(G105:G109)</f>
        <v>0</v>
      </c>
      <c r="H104" s="368">
        <f>SUM(H105:H109)</f>
        <v>963000</v>
      </c>
      <c r="I104" s="368">
        <f>SUM(I105:I109)</f>
        <v>0</v>
      </c>
      <c r="J104" s="368">
        <f>SUM(J105:J109)</f>
        <v>963000</v>
      </c>
      <c r="K104" s="343">
        <f>SUM(K105:K109)</f>
        <v>9.9684198049732164E-2</v>
      </c>
    </row>
    <row r="105" spans="1:11" ht="12.75" x14ac:dyDescent="0.2">
      <c r="A105" s="369">
        <v>2</v>
      </c>
      <c r="B105" s="370">
        <v>2</v>
      </c>
      <c r="C105" s="370">
        <v>5</v>
      </c>
      <c r="D105" s="370">
        <v>3</v>
      </c>
      <c r="E105" s="370" t="s">
        <v>202</v>
      </c>
      <c r="F105" s="275" t="s">
        <v>103</v>
      </c>
      <c r="G105" s="372"/>
      <c r="H105" s="372"/>
      <c r="I105" s="372"/>
      <c r="J105" s="375">
        <f>SUBTOTAL(9,G105:I105)</f>
        <v>0</v>
      </c>
      <c r="K105" s="339">
        <f t="shared" si="5"/>
        <v>0</v>
      </c>
    </row>
    <row r="106" spans="1:11" ht="12.75" x14ac:dyDescent="0.2">
      <c r="A106" s="369">
        <v>2</v>
      </c>
      <c r="B106" s="370">
        <v>2</v>
      </c>
      <c r="C106" s="370">
        <v>5</v>
      </c>
      <c r="D106" s="370">
        <v>3</v>
      </c>
      <c r="E106" s="370" t="s">
        <v>203</v>
      </c>
      <c r="F106" s="275" t="s">
        <v>104</v>
      </c>
      <c r="G106" s="372"/>
      <c r="H106" s="372">
        <v>200000</v>
      </c>
      <c r="I106" s="372"/>
      <c r="J106" s="375">
        <f t="shared" ref="J106:J111" si="6">SUBTOTAL(9,G106:I106)</f>
        <v>200000</v>
      </c>
      <c r="K106" s="339">
        <f t="shared" si="5"/>
        <v>2.0702844870141672E-2</v>
      </c>
    </row>
    <row r="107" spans="1:11" ht="12.75" x14ac:dyDescent="0.2">
      <c r="A107" s="369">
        <v>2</v>
      </c>
      <c r="B107" s="370">
        <v>2</v>
      </c>
      <c r="C107" s="370">
        <v>5</v>
      </c>
      <c r="D107" s="370">
        <v>3</v>
      </c>
      <c r="E107" s="370" t="s">
        <v>204</v>
      </c>
      <c r="F107" s="275" t="s">
        <v>105</v>
      </c>
      <c r="G107" s="372"/>
      <c r="H107" s="372"/>
      <c r="I107" s="372"/>
      <c r="J107" s="375">
        <f t="shared" si="6"/>
        <v>0</v>
      </c>
      <c r="K107" s="339">
        <f t="shared" si="5"/>
        <v>0</v>
      </c>
    </row>
    <row r="108" spans="1:11" ht="12.75" x14ac:dyDescent="0.2">
      <c r="A108" s="369">
        <v>2</v>
      </c>
      <c r="B108" s="370">
        <v>2</v>
      </c>
      <c r="C108" s="370">
        <v>5</v>
      </c>
      <c r="D108" s="370">
        <v>3</v>
      </c>
      <c r="E108" s="370" t="s">
        <v>205</v>
      </c>
      <c r="F108" s="275" t="s">
        <v>106</v>
      </c>
      <c r="G108" s="372"/>
      <c r="H108" s="372"/>
      <c r="I108" s="372"/>
      <c r="J108" s="375">
        <f t="shared" si="6"/>
        <v>0</v>
      </c>
      <c r="K108" s="339">
        <f t="shared" si="5"/>
        <v>0</v>
      </c>
    </row>
    <row r="109" spans="1:11" ht="12.75" x14ac:dyDescent="0.2">
      <c r="A109" s="369">
        <v>2</v>
      </c>
      <c r="B109" s="370">
        <v>2</v>
      </c>
      <c r="C109" s="370">
        <v>5</v>
      </c>
      <c r="D109" s="370">
        <v>3</v>
      </c>
      <c r="E109" s="370" t="s">
        <v>208</v>
      </c>
      <c r="F109" s="275" t="s">
        <v>107</v>
      </c>
      <c r="G109" s="372"/>
      <c r="H109" s="372">
        <v>763000</v>
      </c>
      <c r="I109" s="372"/>
      <c r="J109" s="375">
        <f t="shared" si="6"/>
        <v>763000</v>
      </c>
      <c r="K109" s="339">
        <f t="shared" si="5"/>
        <v>7.8981353179590486E-2</v>
      </c>
    </row>
    <row r="110" spans="1:11" ht="12.75" x14ac:dyDescent="0.2">
      <c r="A110" s="366">
        <v>2</v>
      </c>
      <c r="B110" s="367">
        <v>2</v>
      </c>
      <c r="C110" s="367">
        <v>5</v>
      </c>
      <c r="D110" s="367">
        <v>4</v>
      </c>
      <c r="E110" s="367"/>
      <c r="F110" s="376" t="s">
        <v>108</v>
      </c>
      <c r="G110" s="368">
        <f>G111</f>
        <v>0</v>
      </c>
      <c r="H110" s="368">
        <f>H111</f>
        <v>0</v>
      </c>
      <c r="I110" s="368">
        <f>I111</f>
        <v>0</v>
      </c>
      <c r="J110" s="368">
        <f>J111</f>
        <v>0</v>
      </c>
      <c r="K110" s="343">
        <f>K111</f>
        <v>0</v>
      </c>
    </row>
    <row r="111" spans="1:11" ht="12.75" x14ac:dyDescent="0.2">
      <c r="A111" s="369">
        <v>2</v>
      </c>
      <c r="B111" s="370">
        <v>2</v>
      </c>
      <c r="C111" s="370">
        <v>5</v>
      </c>
      <c r="D111" s="370">
        <v>4</v>
      </c>
      <c r="E111" s="370" t="s">
        <v>202</v>
      </c>
      <c r="F111" s="275" t="s">
        <v>108</v>
      </c>
      <c r="G111" s="372"/>
      <c r="H111" s="372"/>
      <c r="I111" s="372"/>
      <c r="J111" s="375">
        <f t="shared" si="6"/>
        <v>0</v>
      </c>
      <c r="K111" s="339">
        <f t="shared" si="5"/>
        <v>0</v>
      </c>
    </row>
    <row r="112" spans="1:11" ht="12.75" x14ac:dyDescent="0.2">
      <c r="A112" s="366">
        <v>2</v>
      </c>
      <c r="B112" s="367">
        <v>2</v>
      </c>
      <c r="C112" s="367">
        <v>5</v>
      </c>
      <c r="D112" s="367">
        <v>8</v>
      </c>
      <c r="E112" s="367"/>
      <c r="F112" s="274" t="s">
        <v>109</v>
      </c>
      <c r="G112" s="368">
        <f>G113</f>
        <v>0</v>
      </c>
      <c r="H112" s="330">
        <f>H113</f>
        <v>0</v>
      </c>
      <c r="I112" s="330">
        <f>I113</f>
        <v>0</v>
      </c>
      <c r="J112" s="330">
        <f>J113</f>
        <v>0</v>
      </c>
      <c r="K112" s="339">
        <f t="shared" si="5"/>
        <v>0</v>
      </c>
    </row>
    <row r="113" spans="1:11" ht="12.75" x14ac:dyDescent="0.2">
      <c r="A113" s="369">
        <v>2</v>
      </c>
      <c r="B113" s="370">
        <v>2</v>
      </c>
      <c r="C113" s="370">
        <v>5</v>
      </c>
      <c r="D113" s="370">
        <v>8</v>
      </c>
      <c r="E113" s="370" t="s">
        <v>202</v>
      </c>
      <c r="F113" s="275" t="s">
        <v>109</v>
      </c>
      <c r="G113" s="372"/>
      <c r="H113" s="335"/>
      <c r="I113" s="335"/>
      <c r="J113" s="336">
        <f>SUBTOTAL(9,G113:I113)</f>
        <v>0</v>
      </c>
      <c r="K113" s="339">
        <f t="shared" si="5"/>
        <v>0</v>
      </c>
    </row>
    <row r="114" spans="1:11" ht="12.75" x14ac:dyDescent="0.2">
      <c r="A114" s="366">
        <v>2</v>
      </c>
      <c r="B114" s="367">
        <v>2</v>
      </c>
      <c r="C114" s="367">
        <v>5</v>
      </c>
      <c r="D114" s="367">
        <v>9</v>
      </c>
      <c r="E114" s="367"/>
      <c r="F114" s="274" t="s">
        <v>1073</v>
      </c>
      <c r="G114" s="378">
        <f>+G115</f>
        <v>0</v>
      </c>
      <c r="H114" s="378">
        <f>+H115</f>
        <v>0</v>
      </c>
      <c r="I114" s="378">
        <f>+I115</f>
        <v>0</v>
      </c>
      <c r="J114" s="378">
        <f>+J115</f>
        <v>0</v>
      </c>
      <c r="K114" s="343">
        <f>+K115</f>
        <v>0</v>
      </c>
    </row>
    <row r="115" spans="1:11" ht="12.75" x14ac:dyDescent="0.2">
      <c r="A115" s="369">
        <v>2</v>
      </c>
      <c r="B115" s="370">
        <v>2</v>
      </c>
      <c r="C115" s="370">
        <v>5</v>
      </c>
      <c r="D115" s="370">
        <v>9</v>
      </c>
      <c r="E115" s="370" t="s">
        <v>202</v>
      </c>
      <c r="F115" s="275" t="s">
        <v>1031</v>
      </c>
      <c r="G115" s="372"/>
      <c r="H115" s="335"/>
      <c r="I115" s="335"/>
      <c r="J115" s="336">
        <f>SUBTOTAL(9,G115:I115)</f>
        <v>0</v>
      </c>
      <c r="K115" s="339">
        <f t="shared" si="5"/>
        <v>0</v>
      </c>
    </row>
    <row r="116" spans="1:11" ht="12.75" x14ac:dyDescent="0.2">
      <c r="A116" s="363">
        <v>2</v>
      </c>
      <c r="B116" s="364">
        <v>2</v>
      </c>
      <c r="C116" s="364">
        <v>6</v>
      </c>
      <c r="D116" s="364"/>
      <c r="E116" s="364"/>
      <c r="F116" s="273" t="s">
        <v>110</v>
      </c>
      <c r="G116" s="365">
        <f>+G117+G119+G121+G123</f>
        <v>0</v>
      </c>
      <c r="H116" s="327">
        <f>+H117+H119+H121+H123</f>
        <v>1900000</v>
      </c>
      <c r="I116" s="327">
        <f>+I117+I119+I121+I123</f>
        <v>0</v>
      </c>
      <c r="J116" s="327">
        <f>+J117+J119+J121+J123</f>
        <v>1900000</v>
      </c>
      <c r="K116" s="327">
        <f>+K117+K119+K121+K123</f>
        <v>0.19667702626634589</v>
      </c>
    </row>
    <row r="117" spans="1:11" ht="12.75" x14ac:dyDescent="0.2">
      <c r="A117" s="366">
        <v>2</v>
      </c>
      <c r="B117" s="367">
        <v>2</v>
      </c>
      <c r="C117" s="367">
        <v>6</v>
      </c>
      <c r="D117" s="367">
        <v>1</v>
      </c>
      <c r="E117" s="367"/>
      <c r="F117" s="376" t="s">
        <v>246</v>
      </c>
      <c r="G117" s="368">
        <f>G118</f>
        <v>0</v>
      </c>
      <c r="H117" s="368">
        <f>H118</f>
        <v>900000</v>
      </c>
      <c r="I117" s="368">
        <f>I118</f>
        <v>0</v>
      </c>
      <c r="J117" s="368">
        <f>J118</f>
        <v>900000</v>
      </c>
      <c r="K117" s="343">
        <f>K118</f>
        <v>9.3162801915637528E-2</v>
      </c>
    </row>
    <row r="118" spans="1:11" ht="12.75" x14ac:dyDescent="0.2">
      <c r="A118" s="369">
        <v>2</v>
      </c>
      <c r="B118" s="370">
        <v>2</v>
      </c>
      <c r="C118" s="370">
        <v>6</v>
      </c>
      <c r="D118" s="370">
        <v>1</v>
      </c>
      <c r="E118" s="370" t="s">
        <v>202</v>
      </c>
      <c r="F118" s="275" t="s">
        <v>246</v>
      </c>
      <c r="G118" s="372"/>
      <c r="H118" s="335">
        <v>900000</v>
      </c>
      <c r="I118" s="335"/>
      <c r="J118" s="336">
        <f>SUBTOTAL(9,G118:I118)</f>
        <v>900000</v>
      </c>
      <c r="K118" s="339">
        <f t="shared" si="5"/>
        <v>9.3162801915637528E-2</v>
      </c>
    </row>
    <row r="119" spans="1:11" ht="12.75" x14ac:dyDescent="0.2">
      <c r="A119" s="366">
        <v>2</v>
      </c>
      <c r="B119" s="367">
        <v>2</v>
      </c>
      <c r="C119" s="367">
        <v>6</v>
      </c>
      <c r="D119" s="367">
        <v>2</v>
      </c>
      <c r="E119" s="367"/>
      <c r="F119" s="376" t="s">
        <v>111</v>
      </c>
      <c r="G119" s="368">
        <f>G120</f>
        <v>0</v>
      </c>
      <c r="H119" s="368">
        <f>H120</f>
        <v>0</v>
      </c>
      <c r="I119" s="368">
        <f>I120</f>
        <v>0</v>
      </c>
      <c r="J119" s="368">
        <f>J120</f>
        <v>0</v>
      </c>
      <c r="K119" s="343">
        <f>K120</f>
        <v>0</v>
      </c>
    </row>
    <row r="120" spans="1:11" ht="12.75" x14ac:dyDescent="0.2">
      <c r="A120" s="369">
        <v>2</v>
      </c>
      <c r="B120" s="370">
        <v>2</v>
      </c>
      <c r="C120" s="370">
        <v>6</v>
      </c>
      <c r="D120" s="370">
        <v>2</v>
      </c>
      <c r="E120" s="370" t="s">
        <v>202</v>
      </c>
      <c r="F120" s="275" t="s">
        <v>111</v>
      </c>
      <c r="G120" s="372"/>
      <c r="H120" s="335"/>
      <c r="I120" s="335"/>
      <c r="J120" s="336">
        <f>SUBTOTAL(9,G120:I120)</f>
        <v>0</v>
      </c>
      <c r="K120" s="339">
        <f t="shared" si="5"/>
        <v>0</v>
      </c>
    </row>
    <row r="121" spans="1:11" ht="12.75" x14ac:dyDescent="0.2">
      <c r="A121" s="366">
        <v>2</v>
      </c>
      <c r="B121" s="367">
        <v>2</v>
      </c>
      <c r="C121" s="367">
        <v>6</v>
      </c>
      <c r="D121" s="367">
        <v>3</v>
      </c>
      <c r="E121" s="367"/>
      <c r="F121" s="376" t="s">
        <v>112</v>
      </c>
      <c r="G121" s="368">
        <f>G122</f>
        <v>0</v>
      </c>
      <c r="H121" s="368">
        <f>H122</f>
        <v>1000000</v>
      </c>
      <c r="I121" s="368">
        <f>I122</f>
        <v>0</v>
      </c>
      <c r="J121" s="368">
        <f>J122</f>
        <v>1000000</v>
      </c>
      <c r="K121" s="343">
        <f>K122</f>
        <v>0.10351422435070837</v>
      </c>
    </row>
    <row r="122" spans="1:11" ht="12.75" x14ac:dyDescent="0.2">
      <c r="A122" s="369">
        <v>2</v>
      </c>
      <c r="B122" s="370">
        <v>2</v>
      </c>
      <c r="C122" s="370">
        <v>6</v>
      </c>
      <c r="D122" s="370">
        <v>3</v>
      </c>
      <c r="E122" s="370" t="s">
        <v>202</v>
      </c>
      <c r="F122" s="275" t="s">
        <v>112</v>
      </c>
      <c r="G122" s="372"/>
      <c r="H122" s="335">
        <v>1000000</v>
      </c>
      <c r="I122" s="335"/>
      <c r="J122" s="336">
        <f>SUBTOTAL(9,G122:I122)</f>
        <v>1000000</v>
      </c>
      <c r="K122" s="339">
        <f t="shared" si="5"/>
        <v>0.10351422435070837</v>
      </c>
    </row>
    <row r="123" spans="1:11" ht="12.75" x14ac:dyDescent="0.2">
      <c r="A123" s="366">
        <v>2</v>
      </c>
      <c r="B123" s="367">
        <v>2</v>
      </c>
      <c r="C123" s="367">
        <v>6</v>
      </c>
      <c r="D123" s="367">
        <v>9</v>
      </c>
      <c r="E123" s="367"/>
      <c r="F123" s="274" t="s">
        <v>207</v>
      </c>
      <c r="G123" s="378">
        <f>+G124</f>
        <v>0</v>
      </c>
      <c r="H123" s="378">
        <f>+H124</f>
        <v>0</v>
      </c>
      <c r="I123" s="378">
        <f>+I124</f>
        <v>0</v>
      </c>
      <c r="J123" s="378">
        <f>+J124</f>
        <v>0</v>
      </c>
      <c r="K123" s="343">
        <f>+K124</f>
        <v>0</v>
      </c>
    </row>
    <row r="124" spans="1:11" ht="12.75" x14ac:dyDescent="0.2">
      <c r="A124" s="369">
        <v>2</v>
      </c>
      <c r="B124" s="370">
        <v>2</v>
      </c>
      <c r="C124" s="370">
        <v>6</v>
      </c>
      <c r="D124" s="370">
        <v>9</v>
      </c>
      <c r="E124" s="370" t="s">
        <v>202</v>
      </c>
      <c r="F124" s="275" t="s">
        <v>207</v>
      </c>
      <c r="G124" s="372"/>
      <c r="H124" s="335"/>
      <c r="I124" s="335"/>
      <c r="J124" s="336">
        <f>SUBTOTAL(9,G124:I124)</f>
        <v>0</v>
      </c>
      <c r="K124" s="339">
        <f t="shared" si="5"/>
        <v>0</v>
      </c>
    </row>
    <row r="125" spans="1:11" ht="12.75" x14ac:dyDescent="0.2">
      <c r="A125" s="363">
        <v>2</v>
      </c>
      <c r="B125" s="364">
        <v>2</v>
      </c>
      <c r="C125" s="364">
        <v>7</v>
      </c>
      <c r="D125" s="364"/>
      <c r="E125" s="364"/>
      <c r="F125" s="273" t="s">
        <v>113</v>
      </c>
      <c r="G125" s="365">
        <f>+G126+G131+G141</f>
        <v>3500000</v>
      </c>
      <c r="H125" s="365">
        <f>+H126+H131+H141</f>
        <v>8100000</v>
      </c>
      <c r="I125" s="365">
        <f>+I126+I131+I141</f>
        <v>0</v>
      </c>
      <c r="J125" s="365">
        <f>+J126+J131+J141</f>
        <v>11600000</v>
      </c>
      <c r="K125" s="365">
        <f>+K126+K131+K141</f>
        <v>1.200765002468217</v>
      </c>
    </row>
    <row r="126" spans="1:11" ht="12.75" x14ac:dyDescent="0.2">
      <c r="A126" s="366">
        <v>2</v>
      </c>
      <c r="B126" s="367">
        <v>2</v>
      </c>
      <c r="C126" s="367">
        <v>7</v>
      </c>
      <c r="D126" s="367">
        <v>1</v>
      </c>
      <c r="E126" s="367"/>
      <c r="F126" s="274" t="s">
        <v>1032</v>
      </c>
      <c r="G126" s="368">
        <f>SUM(G127:G130)</f>
        <v>0</v>
      </c>
      <c r="H126" s="368">
        <f>SUM(H127:H130)</f>
        <v>4500000</v>
      </c>
      <c r="I126" s="368">
        <f>SUM(I127:I130)</f>
        <v>0</v>
      </c>
      <c r="J126" s="368">
        <f>SUM(J127:J130)</f>
        <v>4500000</v>
      </c>
      <c r="K126" s="343">
        <f>SUM(K127:K130)</f>
        <v>0.46581400957818764</v>
      </c>
    </row>
    <row r="127" spans="1:11" ht="12.75" x14ac:dyDescent="0.2">
      <c r="A127" s="369">
        <v>2</v>
      </c>
      <c r="B127" s="370">
        <v>2</v>
      </c>
      <c r="C127" s="370">
        <v>7</v>
      </c>
      <c r="D127" s="370">
        <v>1</v>
      </c>
      <c r="E127" s="370" t="s">
        <v>202</v>
      </c>
      <c r="F127" s="275" t="s">
        <v>1033</v>
      </c>
      <c r="G127" s="372"/>
      <c r="H127" s="372">
        <v>2200000</v>
      </c>
      <c r="I127" s="372"/>
      <c r="J127" s="336">
        <f>SUBTOTAL(9,G127:I127)</f>
        <v>2200000</v>
      </c>
      <c r="K127" s="339">
        <f t="shared" si="5"/>
        <v>0.22773129357155841</v>
      </c>
    </row>
    <row r="128" spans="1:11" ht="12.75" x14ac:dyDescent="0.2">
      <c r="A128" s="369">
        <v>2</v>
      </c>
      <c r="B128" s="370">
        <v>2</v>
      </c>
      <c r="C128" s="370">
        <v>7</v>
      </c>
      <c r="D128" s="370">
        <v>1</v>
      </c>
      <c r="E128" s="370" t="s">
        <v>234</v>
      </c>
      <c r="F128" s="275" t="s">
        <v>1034</v>
      </c>
      <c r="G128" s="372"/>
      <c r="H128" s="372">
        <v>1500000</v>
      </c>
      <c r="I128" s="372"/>
      <c r="J128" s="336">
        <f>SUBTOTAL(9,G128:I128)</f>
        <v>1500000</v>
      </c>
      <c r="K128" s="339">
        <f t="shared" si="5"/>
        <v>0.15527133652606254</v>
      </c>
    </row>
    <row r="129" spans="1:11" ht="12.75" x14ac:dyDescent="0.2">
      <c r="A129" s="369">
        <v>2</v>
      </c>
      <c r="B129" s="370">
        <v>2</v>
      </c>
      <c r="C129" s="370">
        <v>7</v>
      </c>
      <c r="D129" s="370">
        <v>1</v>
      </c>
      <c r="E129" s="370" t="s">
        <v>236</v>
      </c>
      <c r="F129" s="275" t="s">
        <v>1035</v>
      </c>
      <c r="G129" s="372"/>
      <c r="H129" s="372">
        <v>800000</v>
      </c>
      <c r="I129" s="372"/>
      <c r="J129" s="336">
        <f>SUBTOTAL(9,G129:I129)</f>
        <v>800000</v>
      </c>
      <c r="K129" s="339">
        <f t="shared" si="5"/>
        <v>8.2811379480566688E-2</v>
      </c>
    </row>
    <row r="130" spans="1:11" ht="22.5" x14ac:dyDescent="0.2">
      <c r="A130" s="369">
        <v>2</v>
      </c>
      <c r="B130" s="370">
        <v>2</v>
      </c>
      <c r="C130" s="370">
        <v>7</v>
      </c>
      <c r="D130" s="370">
        <v>1</v>
      </c>
      <c r="E130" s="370" t="s">
        <v>1036</v>
      </c>
      <c r="F130" s="275" t="s">
        <v>1037</v>
      </c>
      <c r="G130" s="372"/>
      <c r="H130" s="372"/>
      <c r="I130" s="372"/>
      <c r="J130" s="336">
        <f>SUBTOTAL(9,G130:I130)</f>
        <v>0</v>
      </c>
      <c r="K130" s="339">
        <f t="shared" ref="K130:K192" si="7">IFERROR(J130/$J$18*100,"0.00")</f>
        <v>0</v>
      </c>
    </row>
    <row r="131" spans="1:11" ht="12.75" x14ac:dyDescent="0.2">
      <c r="A131" s="366">
        <v>2</v>
      </c>
      <c r="B131" s="367">
        <v>2</v>
      </c>
      <c r="C131" s="367">
        <v>7</v>
      </c>
      <c r="D131" s="367">
        <v>2</v>
      </c>
      <c r="E131" s="367"/>
      <c r="F131" s="376" t="s">
        <v>247</v>
      </c>
      <c r="G131" s="368">
        <f>SUM(G132:G140)</f>
        <v>3500000</v>
      </c>
      <c r="H131" s="368">
        <f>SUM(H132:H140)</f>
        <v>3600000</v>
      </c>
      <c r="I131" s="368">
        <f>SUM(I132:I140)</f>
        <v>0</v>
      </c>
      <c r="J131" s="368">
        <f>SUM(J132:J140)</f>
        <v>7100000</v>
      </c>
      <c r="K131" s="343">
        <f>SUM(K132:K140)</f>
        <v>0.73495099289002941</v>
      </c>
    </row>
    <row r="132" spans="1:11" ht="12.75" x14ac:dyDescent="0.2">
      <c r="A132" s="369">
        <v>2</v>
      </c>
      <c r="B132" s="370">
        <v>2</v>
      </c>
      <c r="C132" s="370">
        <v>7</v>
      </c>
      <c r="D132" s="370">
        <v>2</v>
      </c>
      <c r="E132" s="370" t="s">
        <v>202</v>
      </c>
      <c r="F132" s="275" t="s">
        <v>1038</v>
      </c>
      <c r="G132" s="372"/>
      <c r="H132" s="372">
        <v>800000</v>
      </c>
      <c r="I132" s="372"/>
      <c r="J132" s="336">
        <f t="shared" ref="J132:J140" si="8">SUBTOTAL(9,G132:I132)</f>
        <v>800000</v>
      </c>
      <c r="K132" s="339">
        <f t="shared" si="7"/>
        <v>8.2811379480566688E-2</v>
      </c>
    </row>
    <row r="133" spans="1:11" ht="12.75" x14ac:dyDescent="0.2">
      <c r="A133" s="369">
        <v>2</v>
      </c>
      <c r="B133" s="370">
        <v>2</v>
      </c>
      <c r="C133" s="370">
        <v>7</v>
      </c>
      <c r="D133" s="370">
        <v>2</v>
      </c>
      <c r="E133" s="370" t="s">
        <v>203</v>
      </c>
      <c r="F133" s="275" t="s">
        <v>1039</v>
      </c>
      <c r="G133" s="372"/>
      <c r="H133" s="372"/>
      <c r="I133" s="372"/>
      <c r="J133" s="336">
        <f t="shared" si="8"/>
        <v>0</v>
      </c>
      <c r="K133" s="339">
        <f t="shared" si="7"/>
        <v>0</v>
      </c>
    </row>
    <row r="134" spans="1:11" ht="22.5" x14ac:dyDescent="0.2">
      <c r="A134" s="369">
        <v>2</v>
      </c>
      <c r="B134" s="370">
        <v>2</v>
      </c>
      <c r="C134" s="370">
        <v>7</v>
      </c>
      <c r="D134" s="370">
        <v>2</v>
      </c>
      <c r="E134" s="370" t="s">
        <v>204</v>
      </c>
      <c r="F134" s="275" t="s">
        <v>1040</v>
      </c>
      <c r="G134" s="372"/>
      <c r="H134" s="372"/>
      <c r="I134" s="372"/>
      <c r="J134" s="336">
        <f t="shared" si="8"/>
        <v>0</v>
      </c>
      <c r="K134" s="339">
        <f t="shared" si="7"/>
        <v>0</v>
      </c>
    </row>
    <row r="135" spans="1:11" ht="12.75" x14ac:dyDescent="0.2">
      <c r="A135" s="369">
        <v>2</v>
      </c>
      <c r="B135" s="370">
        <v>2</v>
      </c>
      <c r="C135" s="370">
        <v>7</v>
      </c>
      <c r="D135" s="370">
        <v>2</v>
      </c>
      <c r="E135" s="370" t="s">
        <v>205</v>
      </c>
      <c r="F135" s="275" t="s">
        <v>1041</v>
      </c>
      <c r="G135" s="372">
        <v>3500000</v>
      </c>
      <c r="H135" s="372">
        <v>2500000</v>
      </c>
      <c r="I135" s="372"/>
      <c r="J135" s="336">
        <f t="shared" si="8"/>
        <v>6000000</v>
      </c>
      <c r="K135" s="339">
        <f t="shared" si="7"/>
        <v>0.62108534610425015</v>
      </c>
    </row>
    <row r="136" spans="1:11" ht="12.75" x14ac:dyDescent="0.2">
      <c r="A136" s="369">
        <v>2</v>
      </c>
      <c r="B136" s="370">
        <v>2</v>
      </c>
      <c r="C136" s="370">
        <v>7</v>
      </c>
      <c r="D136" s="370">
        <v>2</v>
      </c>
      <c r="E136" s="370" t="s">
        <v>208</v>
      </c>
      <c r="F136" s="275" t="s">
        <v>209</v>
      </c>
      <c r="G136" s="372"/>
      <c r="H136" s="372">
        <v>150000</v>
      </c>
      <c r="I136" s="372"/>
      <c r="J136" s="336">
        <f t="shared" si="8"/>
        <v>150000</v>
      </c>
      <c r="K136" s="339">
        <f t="shared" si="7"/>
        <v>1.5527133652606254E-2</v>
      </c>
    </row>
    <row r="137" spans="1:11" ht="12.75" x14ac:dyDescent="0.2">
      <c r="A137" s="369">
        <v>2</v>
      </c>
      <c r="B137" s="370">
        <v>2</v>
      </c>
      <c r="C137" s="370">
        <v>7</v>
      </c>
      <c r="D137" s="370">
        <v>2</v>
      </c>
      <c r="E137" s="370" t="s">
        <v>234</v>
      </c>
      <c r="F137" s="371" t="s">
        <v>116</v>
      </c>
      <c r="G137" s="372"/>
      <c r="H137" s="372">
        <v>150000</v>
      </c>
      <c r="I137" s="372"/>
      <c r="J137" s="336">
        <f t="shared" si="8"/>
        <v>150000</v>
      </c>
      <c r="K137" s="339">
        <f t="shared" si="7"/>
        <v>1.5527133652606254E-2</v>
      </c>
    </row>
    <row r="138" spans="1:11" ht="12.75" x14ac:dyDescent="0.2">
      <c r="A138" s="369">
        <v>2</v>
      </c>
      <c r="B138" s="370">
        <v>2</v>
      </c>
      <c r="C138" s="370">
        <v>7</v>
      </c>
      <c r="D138" s="370">
        <v>2</v>
      </c>
      <c r="E138" s="370" t="s">
        <v>236</v>
      </c>
      <c r="F138" s="371" t="s">
        <v>1042</v>
      </c>
      <c r="G138" s="372"/>
      <c r="H138" s="372"/>
      <c r="I138" s="372"/>
      <c r="J138" s="336">
        <f t="shared" si="8"/>
        <v>0</v>
      </c>
      <c r="K138" s="339">
        <f t="shared" si="7"/>
        <v>0</v>
      </c>
    </row>
    <row r="139" spans="1:11" ht="12.75" x14ac:dyDescent="0.2">
      <c r="A139" s="369">
        <v>2</v>
      </c>
      <c r="B139" s="370">
        <v>2</v>
      </c>
      <c r="C139" s="370">
        <v>7</v>
      </c>
      <c r="D139" s="370">
        <v>2</v>
      </c>
      <c r="E139" s="370" t="s">
        <v>240</v>
      </c>
      <c r="F139" s="371" t="s">
        <v>1074</v>
      </c>
      <c r="G139" s="372"/>
      <c r="H139" s="372"/>
      <c r="I139" s="372"/>
      <c r="J139" s="336">
        <f t="shared" si="8"/>
        <v>0</v>
      </c>
      <c r="K139" s="339">
        <f t="shared" si="7"/>
        <v>0</v>
      </c>
    </row>
    <row r="140" spans="1:11" ht="22.5" x14ac:dyDescent="0.2">
      <c r="A140" s="369">
        <v>2</v>
      </c>
      <c r="B140" s="370">
        <v>2</v>
      </c>
      <c r="C140" s="370">
        <v>7</v>
      </c>
      <c r="D140" s="370">
        <v>2</v>
      </c>
      <c r="E140" s="370" t="s">
        <v>1036</v>
      </c>
      <c r="F140" s="371" t="s">
        <v>1075</v>
      </c>
      <c r="G140" s="372"/>
      <c r="H140" s="372"/>
      <c r="I140" s="372"/>
      <c r="J140" s="336">
        <f t="shared" si="8"/>
        <v>0</v>
      </c>
      <c r="K140" s="339">
        <f t="shared" si="7"/>
        <v>0</v>
      </c>
    </row>
    <row r="141" spans="1:11" ht="12.75" x14ac:dyDescent="0.2">
      <c r="A141" s="366">
        <v>2</v>
      </c>
      <c r="B141" s="367">
        <v>2</v>
      </c>
      <c r="C141" s="367">
        <v>7</v>
      </c>
      <c r="D141" s="367">
        <v>3</v>
      </c>
      <c r="E141" s="367"/>
      <c r="F141" s="376" t="s">
        <v>117</v>
      </c>
      <c r="G141" s="368">
        <f>G142</f>
        <v>0</v>
      </c>
      <c r="H141" s="368">
        <f>H142</f>
        <v>0</v>
      </c>
      <c r="I141" s="368">
        <f>I142</f>
        <v>0</v>
      </c>
      <c r="J141" s="368">
        <f>J142</f>
        <v>0</v>
      </c>
      <c r="K141" s="343">
        <f>K142</f>
        <v>0</v>
      </c>
    </row>
    <row r="142" spans="1:11" ht="12.75" x14ac:dyDescent="0.2">
      <c r="A142" s="369">
        <v>2</v>
      </c>
      <c r="B142" s="370">
        <v>2</v>
      </c>
      <c r="C142" s="370">
        <v>7</v>
      </c>
      <c r="D142" s="370">
        <v>3</v>
      </c>
      <c r="E142" s="370" t="s">
        <v>202</v>
      </c>
      <c r="F142" s="371" t="s">
        <v>117</v>
      </c>
      <c r="G142" s="372"/>
      <c r="H142" s="372"/>
      <c r="I142" s="372"/>
      <c r="J142" s="336">
        <f>SUBTOTAL(9,G142:I142)</f>
        <v>0</v>
      </c>
      <c r="K142" s="339">
        <f t="shared" si="7"/>
        <v>0</v>
      </c>
    </row>
    <row r="143" spans="1:11" ht="12.75" x14ac:dyDescent="0.2">
      <c r="A143" s="363">
        <v>2</v>
      </c>
      <c r="B143" s="364">
        <v>2</v>
      </c>
      <c r="C143" s="364">
        <v>8</v>
      </c>
      <c r="D143" s="364"/>
      <c r="E143" s="364"/>
      <c r="F143" s="273" t="s">
        <v>248</v>
      </c>
      <c r="G143" s="365">
        <f>+G144+G146+G148+G150+G154+G157+G164+G167</f>
        <v>6656000</v>
      </c>
      <c r="H143" s="365">
        <f>+H144+H146+H148+H150+H154+H157+H164+H167</f>
        <v>12386000</v>
      </c>
      <c r="I143" s="365">
        <f>+I144+I146+I148+I150+I154+I157+I164+I167</f>
        <v>0</v>
      </c>
      <c r="J143" s="365">
        <f>+J144+J146+J148+J150+J154+J157+J164+J167</f>
        <v>19042000</v>
      </c>
      <c r="K143" s="365">
        <f>+K144+K146+K148+K150+K154+K157+K164</f>
        <v>1.9711178600861885</v>
      </c>
    </row>
    <row r="144" spans="1:11" ht="12.75" x14ac:dyDescent="0.2">
      <c r="A144" s="366">
        <v>2</v>
      </c>
      <c r="B144" s="367">
        <v>2</v>
      </c>
      <c r="C144" s="367">
        <v>8</v>
      </c>
      <c r="D144" s="367">
        <v>1</v>
      </c>
      <c r="E144" s="367"/>
      <c r="F144" s="376" t="s">
        <v>1045</v>
      </c>
      <c r="G144" s="368">
        <f>G145</f>
        <v>0</v>
      </c>
      <c r="H144" s="368">
        <f>H145</f>
        <v>90000</v>
      </c>
      <c r="I144" s="368">
        <f>I145</f>
        <v>0</v>
      </c>
      <c r="J144" s="368">
        <f>J145</f>
        <v>90000</v>
      </c>
      <c r="K144" s="343">
        <f>K145</f>
        <v>9.3162801915637524E-3</v>
      </c>
    </row>
    <row r="145" spans="1:11" ht="12.75" x14ac:dyDescent="0.2">
      <c r="A145" s="369">
        <v>2</v>
      </c>
      <c r="B145" s="370">
        <v>2</v>
      </c>
      <c r="C145" s="370">
        <v>8</v>
      </c>
      <c r="D145" s="370">
        <v>1</v>
      </c>
      <c r="E145" s="370" t="s">
        <v>202</v>
      </c>
      <c r="F145" s="371" t="s">
        <v>1045</v>
      </c>
      <c r="G145" s="372"/>
      <c r="H145" s="335">
        <v>90000</v>
      </c>
      <c r="I145" s="335"/>
      <c r="J145" s="336">
        <f>SUBTOTAL(9,G145:I145)</f>
        <v>90000</v>
      </c>
      <c r="K145" s="339">
        <f t="shared" si="7"/>
        <v>9.3162801915637524E-3</v>
      </c>
    </row>
    <row r="146" spans="1:11" ht="12.75" x14ac:dyDescent="0.2">
      <c r="A146" s="366">
        <v>2</v>
      </c>
      <c r="B146" s="367">
        <v>2</v>
      </c>
      <c r="C146" s="367">
        <v>8</v>
      </c>
      <c r="D146" s="367">
        <v>2</v>
      </c>
      <c r="E146" s="367"/>
      <c r="F146" s="376" t="s">
        <v>1046</v>
      </c>
      <c r="G146" s="368">
        <f>G147</f>
        <v>176000</v>
      </c>
      <c r="H146" s="368">
        <f>H147</f>
        <v>176000</v>
      </c>
      <c r="I146" s="368">
        <f>I147</f>
        <v>0</v>
      </c>
      <c r="J146" s="368">
        <f>J147</f>
        <v>352000</v>
      </c>
      <c r="K146" s="343">
        <f>K147</f>
        <v>3.6437006971449346E-2</v>
      </c>
    </row>
    <row r="147" spans="1:11" ht="12.75" x14ac:dyDescent="0.2">
      <c r="A147" s="369">
        <v>2</v>
      </c>
      <c r="B147" s="370">
        <v>2</v>
      </c>
      <c r="C147" s="370">
        <v>8</v>
      </c>
      <c r="D147" s="370">
        <v>2</v>
      </c>
      <c r="E147" s="370" t="s">
        <v>202</v>
      </c>
      <c r="F147" s="371" t="s">
        <v>1047</v>
      </c>
      <c r="G147" s="372">
        <v>176000</v>
      </c>
      <c r="H147" s="372">
        <v>176000</v>
      </c>
      <c r="I147" s="372"/>
      <c r="J147" s="375">
        <f>SUBTOTAL(9,G147:I147)</f>
        <v>352000</v>
      </c>
      <c r="K147" s="339">
        <f t="shared" si="7"/>
        <v>3.6437006971449346E-2</v>
      </c>
    </row>
    <row r="148" spans="1:11" ht="12.75" x14ac:dyDescent="0.2">
      <c r="A148" s="366">
        <v>2</v>
      </c>
      <c r="B148" s="367">
        <v>2</v>
      </c>
      <c r="C148" s="367">
        <v>8</v>
      </c>
      <c r="D148" s="367">
        <v>4</v>
      </c>
      <c r="E148" s="367"/>
      <c r="F148" s="376" t="s">
        <v>118</v>
      </c>
      <c r="G148" s="368">
        <f>G149</f>
        <v>0</v>
      </c>
      <c r="H148" s="368">
        <f>H149</f>
        <v>0</v>
      </c>
      <c r="I148" s="368">
        <f>I149</f>
        <v>0</v>
      </c>
      <c r="J148" s="368">
        <f>J149</f>
        <v>0</v>
      </c>
      <c r="K148" s="343">
        <f>K149</f>
        <v>0</v>
      </c>
    </row>
    <row r="149" spans="1:11" ht="12.75" x14ac:dyDescent="0.2">
      <c r="A149" s="369">
        <v>2</v>
      </c>
      <c r="B149" s="370">
        <v>2</v>
      </c>
      <c r="C149" s="370">
        <v>8</v>
      </c>
      <c r="D149" s="367">
        <v>4</v>
      </c>
      <c r="E149" s="370" t="s">
        <v>202</v>
      </c>
      <c r="F149" s="371" t="s">
        <v>118</v>
      </c>
      <c r="G149" s="372"/>
      <c r="H149" s="372"/>
      <c r="I149" s="372"/>
      <c r="J149" s="375">
        <f>SUBTOTAL(9,G149:I149)</f>
        <v>0</v>
      </c>
      <c r="K149" s="339">
        <f t="shared" si="7"/>
        <v>0</v>
      </c>
    </row>
    <row r="150" spans="1:11" ht="12.75" x14ac:dyDescent="0.2">
      <c r="A150" s="366">
        <v>2</v>
      </c>
      <c r="B150" s="367">
        <v>2</v>
      </c>
      <c r="C150" s="367">
        <v>8</v>
      </c>
      <c r="D150" s="367">
        <v>4</v>
      </c>
      <c r="E150" s="367"/>
      <c r="F150" s="376" t="s">
        <v>119</v>
      </c>
      <c r="G150" s="368">
        <f>SUM(G151:G153)</f>
        <v>6480000</v>
      </c>
      <c r="H150" s="368">
        <f>SUM(H151:H153)</f>
        <v>6620000</v>
      </c>
      <c r="I150" s="368">
        <f>SUM(I151:I153)</f>
        <v>0</v>
      </c>
      <c r="J150" s="368">
        <f>SUM(J151:J153)</f>
        <v>13100000</v>
      </c>
      <c r="K150" s="343">
        <f>SUM(K151:K153)</f>
        <v>1.3560363389942796</v>
      </c>
    </row>
    <row r="151" spans="1:11" ht="12.75" x14ac:dyDescent="0.2">
      <c r="A151" s="369">
        <v>2</v>
      </c>
      <c r="B151" s="370">
        <v>2</v>
      </c>
      <c r="C151" s="370">
        <v>8</v>
      </c>
      <c r="D151" s="367">
        <v>4</v>
      </c>
      <c r="E151" s="370" t="s">
        <v>202</v>
      </c>
      <c r="F151" s="371" t="s">
        <v>120</v>
      </c>
      <c r="G151" s="372">
        <v>6480000</v>
      </c>
      <c r="H151" s="372">
        <v>120000</v>
      </c>
      <c r="I151" s="372"/>
      <c r="J151" s="375">
        <f>SUBTOTAL(9,G151:I151)</f>
        <v>6600000</v>
      </c>
      <c r="K151" s="339">
        <f t="shared" si="7"/>
        <v>0.68319388071467524</v>
      </c>
    </row>
    <row r="152" spans="1:11" ht="12.75" x14ac:dyDescent="0.2">
      <c r="A152" s="369">
        <v>2</v>
      </c>
      <c r="B152" s="370">
        <v>2</v>
      </c>
      <c r="C152" s="370">
        <v>8</v>
      </c>
      <c r="D152" s="367">
        <v>4</v>
      </c>
      <c r="E152" s="370" t="s">
        <v>203</v>
      </c>
      <c r="F152" s="371" t="s">
        <v>121</v>
      </c>
      <c r="G152" s="372"/>
      <c r="H152" s="335">
        <v>1000000</v>
      </c>
      <c r="I152" s="335"/>
      <c r="J152" s="375">
        <f t="shared" ref="J152:J165" si="9">SUBTOTAL(9,G152:I152)</f>
        <v>1000000</v>
      </c>
      <c r="K152" s="339">
        <f t="shared" si="7"/>
        <v>0.10351422435070837</v>
      </c>
    </row>
    <row r="153" spans="1:11" ht="12.75" x14ac:dyDescent="0.2">
      <c r="A153" s="369">
        <v>2</v>
      </c>
      <c r="B153" s="370">
        <v>2</v>
      </c>
      <c r="C153" s="370">
        <v>8</v>
      </c>
      <c r="D153" s="367">
        <v>4</v>
      </c>
      <c r="E153" s="370" t="s">
        <v>204</v>
      </c>
      <c r="F153" s="371" t="s">
        <v>210</v>
      </c>
      <c r="G153" s="372"/>
      <c r="H153" s="372">
        <v>5500000</v>
      </c>
      <c r="I153" s="372"/>
      <c r="J153" s="375">
        <f>SUBTOTAL(9,G153:I153)</f>
        <v>5500000</v>
      </c>
      <c r="K153" s="339">
        <f>IFERROR(J153/$J$18*100,"0.00")</f>
        <v>0.56932823392889598</v>
      </c>
    </row>
    <row r="154" spans="1:11" ht="12.75" x14ac:dyDescent="0.2">
      <c r="A154" s="366">
        <v>2</v>
      </c>
      <c r="B154" s="367">
        <v>2</v>
      </c>
      <c r="C154" s="367">
        <v>8</v>
      </c>
      <c r="D154" s="367">
        <v>4</v>
      </c>
      <c r="E154" s="367"/>
      <c r="F154" s="376" t="s">
        <v>1048</v>
      </c>
      <c r="G154" s="368">
        <f>SUM(G155:G156)</f>
        <v>0</v>
      </c>
      <c r="H154" s="368">
        <f>SUM(H155:H156)</f>
        <v>2800000</v>
      </c>
      <c r="I154" s="368">
        <f>SUM(I155:I156)</f>
        <v>0</v>
      </c>
      <c r="J154" s="378">
        <f>SUBTOTAL(9,G154:I154)</f>
        <v>2800000</v>
      </c>
      <c r="K154" s="343">
        <f t="shared" si="7"/>
        <v>0.28983982818198345</v>
      </c>
    </row>
    <row r="155" spans="1:11" ht="12.75" x14ac:dyDescent="0.2">
      <c r="A155" s="369">
        <v>2</v>
      </c>
      <c r="B155" s="370">
        <v>2</v>
      </c>
      <c r="C155" s="370">
        <v>8</v>
      </c>
      <c r="D155" s="367">
        <v>4</v>
      </c>
      <c r="E155" s="370" t="s">
        <v>202</v>
      </c>
      <c r="F155" s="371" t="s">
        <v>453</v>
      </c>
      <c r="G155" s="372"/>
      <c r="H155" s="372">
        <v>1800000</v>
      </c>
      <c r="I155" s="372"/>
      <c r="J155" s="375">
        <f t="shared" si="9"/>
        <v>1800000</v>
      </c>
      <c r="K155" s="339">
        <f t="shared" si="7"/>
        <v>0.18632560383127506</v>
      </c>
    </row>
    <row r="156" spans="1:11" ht="12.75" x14ac:dyDescent="0.2">
      <c r="A156" s="369">
        <v>2</v>
      </c>
      <c r="B156" s="370">
        <v>2</v>
      </c>
      <c r="C156" s="370">
        <v>8</v>
      </c>
      <c r="D156" s="367">
        <v>4</v>
      </c>
      <c r="E156" s="370" t="s">
        <v>203</v>
      </c>
      <c r="F156" s="371" t="s">
        <v>122</v>
      </c>
      <c r="G156" s="372"/>
      <c r="H156" s="335">
        <v>1000000</v>
      </c>
      <c r="I156" s="335"/>
      <c r="J156" s="375">
        <f t="shared" si="9"/>
        <v>1000000</v>
      </c>
      <c r="K156" s="339">
        <f t="shared" si="7"/>
        <v>0.10351422435070837</v>
      </c>
    </row>
    <row r="157" spans="1:11" ht="12.75" x14ac:dyDescent="0.2">
      <c r="A157" s="366">
        <v>2</v>
      </c>
      <c r="B157" s="367">
        <v>2</v>
      </c>
      <c r="C157" s="367">
        <v>8</v>
      </c>
      <c r="D157" s="367">
        <v>4</v>
      </c>
      <c r="E157" s="367"/>
      <c r="F157" s="376" t="s">
        <v>123</v>
      </c>
      <c r="G157" s="368">
        <f>SUM(G158:G163)</f>
        <v>0</v>
      </c>
      <c r="H157" s="368">
        <f>SUM(H158:H163)</f>
        <v>2700000</v>
      </c>
      <c r="I157" s="368">
        <f>SUM(I158:I163)</f>
        <v>0</v>
      </c>
      <c r="J157" s="368">
        <f>SUM(J158:J163)</f>
        <v>2700000</v>
      </c>
      <c r="K157" s="343">
        <f t="shared" si="7"/>
        <v>0.27948840574691258</v>
      </c>
    </row>
    <row r="158" spans="1:11" ht="12.75" x14ac:dyDescent="0.2">
      <c r="A158" s="369">
        <v>2</v>
      </c>
      <c r="B158" s="370">
        <v>2</v>
      </c>
      <c r="C158" s="370">
        <v>8</v>
      </c>
      <c r="D158" s="367">
        <v>4</v>
      </c>
      <c r="E158" s="370" t="s">
        <v>202</v>
      </c>
      <c r="F158" s="371" t="s">
        <v>123</v>
      </c>
      <c r="G158" s="372"/>
      <c r="H158" s="372">
        <v>1500000</v>
      </c>
      <c r="I158" s="372"/>
      <c r="J158" s="375">
        <f>SUBTOTAL(9,G158:I158)</f>
        <v>1500000</v>
      </c>
      <c r="K158" s="339">
        <f t="shared" si="7"/>
        <v>0.15527133652606254</v>
      </c>
    </row>
    <row r="159" spans="1:11" ht="12.75" x14ac:dyDescent="0.2">
      <c r="A159" s="369">
        <v>2</v>
      </c>
      <c r="B159" s="370">
        <v>2</v>
      </c>
      <c r="C159" s="370">
        <v>8</v>
      </c>
      <c r="D159" s="367">
        <v>4</v>
      </c>
      <c r="E159" s="370" t="s">
        <v>203</v>
      </c>
      <c r="F159" s="371" t="s">
        <v>124</v>
      </c>
      <c r="G159" s="372"/>
      <c r="H159" s="372"/>
      <c r="I159" s="372"/>
      <c r="J159" s="375">
        <f t="shared" si="9"/>
        <v>0</v>
      </c>
      <c r="K159" s="339">
        <f t="shared" si="7"/>
        <v>0</v>
      </c>
    </row>
    <row r="160" spans="1:11" ht="12.75" x14ac:dyDescent="0.2">
      <c r="A160" s="369">
        <v>2</v>
      </c>
      <c r="B160" s="370">
        <v>2</v>
      </c>
      <c r="C160" s="370">
        <v>8</v>
      </c>
      <c r="D160" s="367">
        <v>4</v>
      </c>
      <c r="E160" s="370" t="s">
        <v>204</v>
      </c>
      <c r="F160" s="371" t="s">
        <v>125</v>
      </c>
      <c r="G160" s="372"/>
      <c r="H160" s="372"/>
      <c r="I160" s="372"/>
      <c r="J160" s="375">
        <f t="shared" si="9"/>
        <v>0</v>
      </c>
      <c r="K160" s="339">
        <f t="shared" si="7"/>
        <v>0</v>
      </c>
    </row>
    <row r="161" spans="1:11" ht="12.75" x14ac:dyDescent="0.2">
      <c r="A161" s="369">
        <v>2</v>
      </c>
      <c r="B161" s="370">
        <v>2</v>
      </c>
      <c r="C161" s="370">
        <v>8</v>
      </c>
      <c r="D161" s="367">
        <v>4</v>
      </c>
      <c r="E161" s="370" t="s">
        <v>205</v>
      </c>
      <c r="F161" s="371" t="s">
        <v>126</v>
      </c>
      <c r="G161" s="372"/>
      <c r="H161" s="372">
        <v>1200000</v>
      </c>
      <c r="I161" s="372"/>
      <c r="J161" s="375">
        <f t="shared" si="9"/>
        <v>1200000</v>
      </c>
      <c r="K161" s="339">
        <f t="shared" si="7"/>
        <v>0.12421706922085003</v>
      </c>
    </row>
    <row r="162" spans="1:11" ht="12.75" x14ac:dyDescent="0.2">
      <c r="A162" s="369">
        <v>2</v>
      </c>
      <c r="B162" s="370">
        <v>2</v>
      </c>
      <c r="C162" s="370">
        <v>8</v>
      </c>
      <c r="D162" s="367">
        <v>4</v>
      </c>
      <c r="E162" s="370" t="s">
        <v>208</v>
      </c>
      <c r="F162" s="371" t="s">
        <v>127</v>
      </c>
      <c r="G162" s="372"/>
      <c r="H162" s="372"/>
      <c r="I162" s="372"/>
      <c r="J162" s="375">
        <f t="shared" si="9"/>
        <v>0</v>
      </c>
      <c r="K162" s="339">
        <f t="shared" si="7"/>
        <v>0</v>
      </c>
    </row>
    <row r="163" spans="1:11" ht="12.75" x14ac:dyDescent="0.2">
      <c r="A163" s="369">
        <v>2</v>
      </c>
      <c r="B163" s="370">
        <v>2</v>
      </c>
      <c r="C163" s="370">
        <v>8</v>
      </c>
      <c r="D163" s="367">
        <v>4</v>
      </c>
      <c r="E163" s="370" t="s">
        <v>234</v>
      </c>
      <c r="F163" s="371" t="s">
        <v>128</v>
      </c>
      <c r="G163" s="372"/>
      <c r="H163" s="372"/>
      <c r="I163" s="372"/>
      <c r="J163" s="375">
        <f t="shared" si="9"/>
        <v>0</v>
      </c>
      <c r="K163" s="339">
        <f t="shared" si="7"/>
        <v>0</v>
      </c>
    </row>
    <row r="164" spans="1:11" ht="12.75" x14ac:dyDescent="0.2">
      <c r="A164" s="366">
        <v>2</v>
      </c>
      <c r="B164" s="367">
        <v>2</v>
      </c>
      <c r="C164" s="367">
        <v>8</v>
      </c>
      <c r="D164" s="367">
        <v>4</v>
      </c>
      <c r="E164" s="367"/>
      <c r="F164" s="376" t="s">
        <v>129</v>
      </c>
      <c r="G164" s="368">
        <f>SUM(G165:G166)</f>
        <v>0</v>
      </c>
      <c r="H164" s="368">
        <f>SUM(H165:H166)</f>
        <v>0</v>
      </c>
      <c r="I164" s="368">
        <f>SUM(I165:I166)</f>
        <v>0</v>
      </c>
      <c r="J164" s="368">
        <f>SUM(J165:J166)</f>
        <v>0</v>
      </c>
      <c r="K164" s="343">
        <f>SUM(K165:K166)</f>
        <v>0</v>
      </c>
    </row>
    <row r="165" spans="1:11" ht="12.75" x14ac:dyDescent="0.2">
      <c r="A165" s="369">
        <v>2</v>
      </c>
      <c r="B165" s="370">
        <v>2</v>
      </c>
      <c r="C165" s="370">
        <v>8</v>
      </c>
      <c r="D165" s="367">
        <v>4</v>
      </c>
      <c r="E165" s="370" t="s">
        <v>202</v>
      </c>
      <c r="F165" s="371" t="s">
        <v>130</v>
      </c>
      <c r="G165" s="372"/>
      <c r="H165" s="372"/>
      <c r="I165" s="372"/>
      <c r="J165" s="375">
        <f t="shared" si="9"/>
        <v>0</v>
      </c>
      <c r="K165" s="339">
        <f t="shared" si="7"/>
        <v>0</v>
      </c>
    </row>
    <row r="166" spans="1:11" ht="12.75" x14ac:dyDescent="0.2">
      <c r="A166" s="369">
        <v>2</v>
      </c>
      <c r="B166" s="370">
        <v>2</v>
      </c>
      <c r="C166" s="370">
        <v>8</v>
      </c>
      <c r="D166" s="367">
        <v>4</v>
      </c>
      <c r="E166" s="370" t="s">
        <v>203</v>
      </c>
      <c r="F166" s="371" t="s">
        <v>131</v>
      </c>
      <c r="G166" s="372"/>
      <c r="H166" s="372"/>
      <c r="I166" s="372"/>
      <c r="J166" s="338">
        <f>SUBTOTAL(9,G166:I166)</f>
        <v>0</v>
      </c>
      <c r="K166" s="339">
        <f t="shared" si="7"/>
        <v>0</v>
      </c>
    </row>
    <row r="167" spans="1:11" ht="12.75" x14ac:dyDescent="0.2">
      <c r="A167" s="366">
        <v>2</v>
      </c>
      <c r="B167" s="367">
        <v>2</v>
      </c>
      <c r="C167" s="367">
        <v>9</v>
      </c>
      <c r="D167" s="367">
        <v>4</v>
      </c>
      <c r="E167" s="370"/>
      <c r="F167" s="376" t="s">
        <v>1049</v>
      </c>
      <c r="G167" s="368">
        <f>+G168+G169</f>
        <v>0</v>
      </c>
      <c r="H167" s="368">
        <f>+H168+H169</f>
        <v>0</v>
      </c>
      <c r="I167" s="368">
        <f>+I168+I169</f>
        <v>0</v>
      </c>
      <c r="J167" s="342">
        <f>SUBTOTAL(9,G167:I167)</f>
        <v>0</v>
      </c>
      <c r="K167" s="343">
        <f>SUBTOTAL(9,H167:J167)</f>
        <v>0</v>
      </c>
    </row>
    <row r="168" spans="1:11" ht="12.75" x14ac:dyDescent="0.2">
      <c r="A168" s="369">
        <v>2</v>
      </c>
      <c r="B168" s="370">
        <v>2</v>
      </c>
      <c r="C168" s="370">
        <v>9</v>
      </c>
      <c r="D168" s="367">
        <v>4</v>
      </c>
      <c r="E168" s="370" t="s">
        <v>1009</v>
      </c>
      <c r="F168" s="371" t="s">
        <v>1049</v>
      </c>
      <c r="G168" s="379"/>
      <c r="H168" s="335"/>
      <c r="I168" s="335"/>
      <c r="J168" s="336">
        <f>SUBTOTAL(9,G168:I168)</f>
        <v>0</v>
      </c>
      <c r="K168" s="339">
        <f t="shared" si="7"/>
        <v>0</v>
      </c>
    </row>
    <row r="169" spans="1:11" ht="12.75" x14ac:dyDescent="0.2">
      <c r="A169" s="369">
        <v>2</v>
      </c>
      <c r="B169" s="370">
        <v>2</v>
      </c>
      <c r="C169" s="370">
        <v>9</v>
      </c>
      <c r="D169" s="367">
        <v>4</v>
      </c>
      <c r="E169" s="370" t="s">
        <v>204</v>
      </c>
      <c r="F169" s="371" t="s">
        <v>1051</v>
      </c>
      <c r="G169" s="372"/>
      <c r="H169" s="335"/>
      <c r="I169" s="335"/>
      <c r="J169" s="336">
        <f>SUBTOTAL(9,G169:I169)</f>
        <v>0</v>
      </c>
      <c r="K169" s="339">
        <f t="shared" si="7"/>
        <v>0</v>
      </c>
    </row>
    <row r="170" spans="1:11" ht="12.75" x14ac:dyDescent="0.2">
      <c r="A170" s="360">
        <v>2</v>
      </c>
      <c r="B170" s="361">
        <v>3</v>
      </c>
      <c r="C170" s="361"/>
      <c r="D170" s="361"/>
      <c r="E170" s="361"/>
      <c r="F170" s="272" t="s">
        <v>27</v>
      </c>
      <c r="G170" s="362">
        <f>+G171+G179+G188+G197+G200+G209+G224+G237</f>
        <v>95145202.099999994</v>
      </c>
      <c r="H170" s="362">
        <f>+H171+H179+H188+H197+H200+H209+H224+H237</f>
        <v>79620321.390000001</v>
      </c>
      <c r="I170" s="362">
        <f>+I171+I179+I188+I197+I200+I209+I224+I237</f>
        <v>0</v>
      </c>
      <c r="J170" s="362">
        <f>+J171+J179+J188+J197+J200+J209+J224+J237</f>
        <v>174765523.49000001</v>
      </c>
      <c r="K170" s="362">
        <f>+K171+K179+K188+K197+K200+K209+K224+K237</f>
        <v>18.090717607312854</v>
      </c>
    </row>
    <row r="171" spans="1:11" ht="12.75" x14ac:dyDescent="0.2">
      <c r="A171" s="363">
        <v>2</v>
      </c>
      <c r="B171" s="364">
        <v>3</v>
      </c>
      <c r="C171" s="364">
        <v>1</v>
      </c>
      <c r="D171" s="364"/>
      <c r="E171" s="364"/>
      <c r="F171" s="273" t="s">
        <v>28</v>
      </c>
      <c r="G171" s="365">
        <f>+G172+G174+G177</f>
        <v>12765148.960000001</v>
      </c>
      <c r="H171" s="365">
        <f>+H172+H174+H177</f>
        <v>18348316.989999998</v>
      </c>
      <c r="I171" s="365">
        <f>+I172+I174+I177</f>
        <v>0</v>
      </c>
      <c r="J171" s="365">
        <f>+J172+J174+J177</f>
        <v>31113465.949999999</v>
      </c>
      <c r="K171" s="365">
        <f>+K172+K174+K177</f>
        <v>3.2206862946764252</v>
      </c>
    </row>
    <row r="172" spans="1:11" ht="12.75" x14ac:dyDescent="0.2">
      <c r="A172" s="366">
        <v>2</v>
      </c>
      <c r="B172" s="367">
        <v>3</v>
      </c>
      <c r="C172" s="367">
        <v>1</v>
      </c>
      <c r="D172" s="367">
        <v>1</v>
      </c>
      <c r="E172" s="367"/>
      <c r="F172" s="376" t="s">
        <v>133</v>
      </c>
      <c r="G172" s="368">
        <f>+G173</f>
        <v>12765148.960000001</v>
      </c>
      <c r="H172" s="368">
        <f>+H173</f>
        <v>18348316.989999998</v>
      </c>
      <c r="I172" s="368">
        <f>+I173</f>
        <v>0</v>
      </c>
      <c r="J172" s="368">
        <f>+J173</f>
        <v>31113465.949999999</v>
      </c>
      <c r="K172" s="343">
        <f>+K173</f>
        <v>3.2206862946764252</v>
      </c>
    </row>
    <row r="173" spans="1:11" ht="12.75" x14ac:dyDescent="0.2">
      <c r="A173" s="369">
        <v>2</v>
      </c>
      <c r="B173" s="370">
        <v>3</v>
      </c>
      <c r="C173" s="370">
        <v>1</v>
      </c>
      <c r="D173" s="370">
        <v>1</v>
      </c>
      <c r="E173" s="370" t="s">
        <v>202</v>
      </c>
      <c r="F173" s="371" t="s">
        <v>133</v>
      </c>
      <c r="G173" s="372">
        <v>12765148.960000001</v>
      </c>
      <c r="H173" s="335">
        <v>18348316.989999998</v>
      </c>
      <c r="I173" s="335"/>
      <c r="J173" s="336">
        <f>SUBTOTAL(9,G173:I173)</f>
        <v>31113465.949999999</v>
      </c>
      <c r="K173" s="339">
        <f t="shared" si="7"/>
        <v>3.2206862946764252</v>
      </c>
    </row>
    <row r="174" spans="1:11" ht="12.75" x14ac:dyDescent="0.2">
      <c r="A174" s="366">
        <v>2</v>
      </c>
      <c r="B174" s="367">
        <v>3</v>
      </c>
      <c r="C174" s="367">
        <v>1</v>
      </c>
      <c r="D174" s="367">
        <v>3</v>
      </c>
      <c r="E174" s="367"/>
      <c r="F174" s="376" t="s">
        <v>134</v>
      </c>
      <c r="G174" s="368">
        <f>SUM(G175:G176)</f>
        <v>0</v>
      </c>
      <c r="H174" s="368">
        <f>SUM(H175:H176)</f>
        <v>0</v>
      </c>
      <c r="I174" s="368">
        <f>SUM(I175:I176)</f>
        <v>0</v>
      </c>
      <c r="J174" s="368">
        <f>SUM(J175:J176)</f>
        <v>0</v>
      </c>
      <c r="K174" s="343">
        <f>SUM(K175:K176)</f>
        <v>0</v>
      </c>
    </row>
    <row r="175" spans="1:11" ht="12.75" x14ac:dyDescent="0.2">
      <c r="A175" s="369">
        <v>2</v>
      </c>
      <c r="B175" s="370">
        <v>3</v>
      </c>
      <c r="C175" s="370">
        <v>1</v>
      </c>
      <c r="D175" s="370">
        <v>3</v>
      </c>
      <c r="E175" s="370" t="s">
        <v>203</v>
      </c>
      <c r="F175" s="371" t="s">
        <v>135</v>
      </c>
      <c r="G175" s="372"/>
      <c r="H175" s="335"/>
      <c r="I175" s="335"/>
      <c r="J175" s="336">
        <f t="shared" ref="J175:J181" si="10">SUBTOTAL(9,G175:I175)</f>
        <v>0</v>
      </c>
      <c r="K175" s="339">
        <f t="shared" si="7"/>
        <v>0</v>
      </c>
    </row>
    <row r="176" spans="1:11" ht="12.75" x14ac:dyDescent="0.2">
      <c r="A176" s="369">
        <v>2</v>
      </c>
      <c r="B176" s="370">
        <v>3</v>
      </c>
      <c r="C176" s="370">
        <v>1</v>
      </c>
      <c r="D176" s="370">
        <v>3</v>
      </c>
      <c r="E176" s="370" t="s">
        <v>204</v>
      </c>
      <c r="F176" s="371" t="s">
        <v>136</v>
      </c>
      <c r="G176" s="377"/>
      <c r="H176" s="335"/>
      <c r="I176" s="335"/>
      <c r="J176" s="336">
        <f t="shared" si="10"/>
        <v>0</v>
      </c>
      <c r="K176" s="339">
        <f t="shared" si="7"/>
        <v>0</v>
      </c>
    </row>
    <row r="177" spans="1:11" ht="12.75" x14ac:dyDescent="0.2">
      <c r="A177" s="366">
        <v>2</v>
      </c>
      <c r="B177" s="367">
        <v>3</v>
      </c>
      <c r="C177" s="367">
        <v>1</v>
      </c>
      <c r="D177" s="367">
        <v>4</v>
      </c>
      <c r="E177" s="367"/>
      <c r="F177" s="376" t="s">
        <v>137</v>
      </c>
      <c r="G177" s="378">
        <f>+G178</f>
        <v>0</v>
      </c>
      <c r="H177" s="378">
        <f>+H178</f>
        <v>0</v>
      </c>
      <c r="I177" s="378">
        <f>+I178</f>
        <v>0</v>
      </c>
      <c r="J177" s="378">
        <f>+J178</f>
        <v>0</v>
      </c>
      <c r="K177" s="343">
        <f>+K178</f>
        <v>0</v>
      </c>
    </row>
    <row r="178" spans="1:11" ht="12.75" x14ac:dyDescent="0.2">
      <c r="A178" s="369">
        <v>2</v>
      </c>
      <c r="B178" s="370">
        <v>3</v>
      </c>
      <c r="C178" s="370">
        <v>1</v>
      </c>
      <c r="D178" s="370">
        <v>4</v>
      </c>
      <c r="E178" s="370" t="s">
        <v>202</v>
      </c>
      <c r="F178" s="371" t="s">
        <v>137</v>
      </c>
      <c r="G178" s="377"/>
      <c r="H178" s="335"/>
      <c r="I178" s="335"/>
      <c r="J178" s="336">
        <f t="shared" si="10"/>
        <v>0</v>
      </c>
      <c r="K178" s="339">
        <f t="shared" si="7"/>
        <v>0</v>
      </c>
    </row>
    <row r="179" spans="1:11" ht="12.75" x14ac:dyDescent="0.2">
      <c r="A179" s="363">
        <v>2</v>
      </c>
      <c r="B179" s="364">
        <v>3</v>
      </c>
      <c r="C179" s="364">
        <v>2</v>
      </c>
      <c r="D179" s="364"/>
      <c r="E179" s="364"/>
      <c r="F179" s="273" t="s">
        <v>29</v>
      </c>
      <c r="G179" s="365">
        <f>+G180+G182+G184+G186</f>
        <v>0</v>
      </c>
      <c r="H179" s="365">
        <f>+H180+H182+H184+H186</f>
        <v>1820000</v>
      </c>
      <c r="I179" s="365">
        <f>+I180+I182+I184+I186</f>
        <v>0</v>
      </c>
      <c r="J179" s="365">
        <f>+J180+J182+J184+J186</f>
        <v>1820000</v>
      </c>
      <c r="K179" s="365">
        <f>+K180+K182+K184+K186</f>
        <v>0.18839588831828921</v>
      </c>
    </row>
    <row r="180" spans="1:11" ht="12.75" x14ac:dyDescent="0.2">
      <c r="A180" s="366">
        <v>2</v>
      </c>
      <c r="B180" s="367">
        <v>3</v>
      </c>
      <c r="C180" s="367">
        <v>2</v>
      </c>
      <c r="D180" s="367">
        <v>1</v>
      </c>
      <c r="E180" s="367"/>
      <c r="F180" s="376" t="s">
        <v>1052</v>
      </c>
      <c r="G180" s="378">
        <f>+G181</f>
        <v>0</v>
      </c>
      <c r="H180" s="378">
        <f>+H181</f>
        <v>20000</v>
      </c>
      <c r="I180" s="378">
        <f>+I181</f>
        <v>0</v>
      </c>
      <c r="J180" s="378">
        <f>+J181</f>
        <v>20000</v>
      </c>
      <c r="K180" s="343">
        <f>+K181</f>
        <v>2.0702844870141676E-3</v>
      </c>
    </row>
    <row r="181" spans="1:11" ht="12.75" x14ac:dyDescent="0.2">
      <c r="A181" s="369">
        <v>2</v>
      </c>
      <c r="B181" s="370">
        <v>3</v>
      </c>
      <c r="C181" s="370">
        <v>2</v>
      </c>
      <c r="D181" s="370">
        <v>1</v>
      </c>
      <c r="E181" s="370" t="s">
        <v>202</v>
      </c>
      <c r="F181" s="371" t="s">
        <v>1052</v>
      </c>
      <c r="G181" s="377"/>
      <c r="H181" s="372">
        <v>20000</v>
      </c>
      <c r="I181" s="377"/>
      <c r="J181" s="338">
        <f t="shared" si="10"/>
        <v>20000</v>
      </c>
      <c r="K181" s="339">
        <f t="shared" si="7"/>
        <v>2.0702844870141676E-3</v>
      </c>
    </row>
    <row r="182" spans="1:11" ht="12.75" x14ac:dyDescent="0.2">
      <c r="A182" s="366">
        <v>2</v>
      </c>
      <c r="B182" s="367">
        <v>3</v>
      </c>
      <c r="C182" s="367">
        <v>2</v>
      </c>
      <c r="D182" s="367">
        <v>2</v>
      </c>
      <c r="E182" s="367"/>
      <c r="F182" s="376" t="s">
        <v>138</v>
      </c>
      <c r="G182" s="378">
        <f>+G183</f>
        <v>0</v>
      </c>
      <c r="H182" s="378">
        <f>+H183</f>
        <v>1800000</v>
      </c>
      <c r="I182" s="378">
        <f>+I183</f>
        <v>0</v>
      </c>
      <c r="J182" s="378">
        <f>+J183</f>
        <v>1800000</v>
      </c>
      <c r="K182" s="343">
        <f>+K183</f>
        <v>0.18632560383127506</v>
      </c>
    </row>
    <row r="183" spans="1:11" ht="12.75" x14ac:dyDescent="0.2">
      <c r="A183" s="369">
        <v>2</v>
      </c>
      <c r="B183" s="370">
        <v>3</v>
      </c>
      <c r="C183" s="370">
        <v>2</v>
      </c>
      <c r="D183" s="370">
        <v>2</v>
      </c>
      <c r="E183" s="370" t="s">
        <v>202</v>
      </c>
      <c r="F183" s="371" t="s">
        <v>138</v>
      </c>
      <c r="G183" s="377"/>
      <c r="H183" s="377">
        <v>1800000</v>
      </c>
      <c r="I183" s="377"/>
      <c r="J183" s="336">
        <f>SUBTOTAL(9,G183:I183)</f>
        <v>1800000</v>
      </c>
      <c r="K183" s="339">
        <f t="shared" si="7"/>
        <v>0.18632560383127506</v>
      </c>
    </row>
    <row r="184" spans="1:11" ht="12.75" x14ac:dyDescent="0.2">
      <c r="A184" s="366">
        <v>2</v>
      </c>
      <c r="B184" s="367">
        <v>3</v>
      </c>
      <c r="C184" s="367">
        <v>2</v>
      </c>
      <c r="D184" s="367">
        <v>3</v>
      </c>
      <c r="E184" s="367"/>
      <c r="F184" s="376" t="s">
        <v>139</v>
      </c>
      <c r="G184" s="378">
        <f>+G185</f>
        <v>0</v>
      </c>
      <c r="H184" s="378">
        <f>+H185</f>
        <v>0</v>
      </c>
      <c r="I184" s="378">
        <f>+I185</f>
        <v>0</v>
      </c>
      <c r="J184" s="378">
        <f>+J185</f>
        <v>0</v>
      </c>
      <c r="K184" s="343">
        <f>+K185</f>
        <v>0</v>
      </c>
    </row>
    <row r="185" spans="1:11" ht="12.75" x14ac:dyDescent="0.2">
      <c r="A185" s="369">
        <v>2</v>
      </c>
      <c r="B185" s="370">
        <v>3</v>
      </c>
      <c r="C185" s="370">
        <v>2</v>
      </c>
      <c r="D185" s="370">
        <v>3</v>
      </c>
      <c r="E185" s="370" t="s">
        <v>202</v>
      </c>
      <c r="F185" s="371" t="s">
        <v>139</v>
      </c>
      <c r="G185" s="377"/>
      <c r="H185" s="335"/>
      <c r="I185" s="335"/>
      <c r="J185" s="336">
        <f>SUBTOTAL(9,G185:I185)</f>
        <v>0</v>
      </c>
      <c r="K185" s="339">
        <f t="shared" si="7"/>
        <v>0</v>
      </c>
    </row>
    <row r="186" spans="1:11" ht="12.75" x14ac:dyDescent="0.2">
      <c r="A186" s="366">
        <v>2</v>
      </c>
      <c r="B186" s="367">
        <v>3</v>
      </c>
      <c r="C186" s="367">
        <v>2</v>
      </c>
      <c r="D186" s="367">
        <v>4</v>
      </c>
      <c r="E186" s="367"/>
      <c r="F186" s="376" t="s">
        <v>30</v>
      </c>
      <c r="G186" s="378">
        <f>+G187</f>
        <v>0</v>
      </c>
      <c r="H186" s="378">
        <f>+H187</f>
        <v>0</v>
      </c>
      <c r="I186" s="378">
        <f>+I187</f>
        <v>0</v>
      </c>
      <c r="J186" s="378">
        <f>+J187</f>
        <v>0</v>
      </c>
      <c r="K186" s="343">
        <f>+K187</f>
        <v>0</v>
      </c>
    </row>
    <row r="187" spans="1:11" ht="12.75" x14ac:dyDescent="0.2">
      <c r="A187" s="369">
        <v>2</v>
      </c>
      <c r="B187" s="370">
        <v>3</v>
      </c>
      <c r="C187" s="370">
        <v>2</v>
      </c>
      <c r="D187" s="370">
        <v>4</v>
      </c>
      <c r="E187" s="370" t="s">
        <v>202</v>
      </c>
      <c r="F187" s="371" t="s">
        <v>30</v>
      </c>
      <c r="G187" s="377"/>
      <c r="H187" s="335"/>
      <c r="I187" s="335"/>
      <c r="J187" s="336">
        <f>SUBTOTAL(9,G187:I187)</f>
        <v>0</v>
      </c>
      <c r="K187" s="339">
        <f t="shared" si="7"/>
        <v>0</v>
      </c>
    </row>
    <row r="188" spans="1:11" ht="12.75" x14ac:dyDescent="0.2">
      <c r="A188" s="363">
        <v>2</v>
      </c>
      <c r="B188" s="364">
        <v>3</v>
      </c>
      <c r="C188" s="364">
        <v>3</v>
      </c>
      <c r="D188" s="364"/>
      <c r="E188" s="364"/>
      <c r="F188" s="273" t="s">
        <v>250</v>
      </c>
      <c r="G188" s="365">
        <f>+G189+G191+G193+G195</f>
        <v>3522000</v>
      </c>
      <c r="H188" s="365">
        <f>+H189+H191+H193+H195</f>
        <v>1500000</v>
      </c>
      <c r="I188" s="365">
        <f>+I189+I191+I193+I195</f>
        <v>0</v>
      </c>
      <c r="J188" s="365">
        <f>+J189+J191+J193+J195</f>
        <v>5022000</v>
      </c>
      <c r="K188" s="365">
        <f>+K189+K191+K193+K195</f>
        <v>0.51984843468925745</v>
      </c>
    </row>
    <row r="189" spans="1:11" ht="12.75" x14ac:dyDescent="0.2">
      <c r="A189" s="366">
        <v>2</v>
      </c>
      <c r="B189" s="367">
        <v>3</v>
      </c>
      <c r="C189" s="367">
        <v>3</v>
      </c>
      <c r="D189" s="367">
        <v>1</v>
      </c>
      <c r="E189" s="367"/>
      <c r="F189" s="376" t="s">
        <v>140</v>
      </c>
      <c r="G189" s="368">
        <f>G190</f>
        <v>3522000</v>
      </c>
      <c r="H189" s="368">
        <f>H190</f>
        <v>1150000</v>
      </c>
      <c r="I189" s="368">
        <f>I190</f>
        <v>0</v>
      </c>
      <c r="J189" s="368">
        <f>J190</f>
        <v>4672000</v>
      </c>
      <c r="K189" s="343">
        <f>K190</f>
        <v>0.4836184561665095</v>
      </c>
    </row>
    <row r="190" spans="1:11" ht="12.75" x14ac:dyDescent="0.2">
      <c r="A190" s="369">
        <v>2</v>
      </c>
      <c r="B190" s="370">
        <v>3</v>
      </c>
      <c r="C190" s="370">
        <v>3</v>
      </c>
      <c r="D190" s="370">
        <v>1</v>
      </c>
      <c r="E190" s="370" t="s">
        <v>202</v>
      </c>
      <c r="F190" s="371" t="s">
        <v>140</v>
      </c>
      <c r="G190" s="372">
        <v>3522000</v>
      </c>
      <c r="H190" s="372">
        <v>1150000</v>
      </c>
      <c r="I190" s="372"/>
      <c r="J190" s="338">
        <f>SUBTOTAL(9,G190:I190)</f>
        <v>4672000</v>
      </c>
      <c r="K190" s="339">
        <f t="shared" si="7"/>
        <v>0.4836184561665095</v>
      </c>
    </row>
    <row r="191" spans="1:11" ht="12.75" x14ac:dyDescent="0.2">
      <c r="A191" s="366">
        <v>2</v>
      </c>
      <c r="B191" s="367">
        <v>3</v>
      </c>
      <c r="C191" s="367">
        <v>3</v>
      </c>
      <c r="D191" s="367">
        <v>2</v>
      </c>
      <c r="E191" s="367"/>
      <c r="F191" s="376" t="s">
        <v>141</v>
      </c>
      <c r="G191" s="378">
        <f>+G192</f>
        <v>0</v>
      </c>
      <c r="H191" s="378">
        <f>+H192</f>
        <v>0</v>
      </c>
      <c r="I191" s="378">
        <f>+I192</f>
        <v>0</v>
      </c>
      <c r="J191" s="378">
        <f>+J192</f>
        <v>0</v>
      </c>
      <c r="K191" s="343">
        <f>+K192</f>
        <v>0</v>
      </c>
    </row>
    <row r="192" spans="1:11" ht="12.75" x14ac:dyDescent="0.2">
      <c r="A192" s="369">
        <v>2</v>
      </c>
      <c r="B192" s="370">
        <v>3</v>
      </c>
      <c r="C192" s="370">
        <v>3</v>
      </c>
      <c r="D192" s="370">
        <v>2</v>
      </c>
      <c r="E192" s="370" t="s">
        <v>202</v>
      </c>
      <c r="F192" s="371" t="s">
        <v>141</v>
      </c>
      <c r="G192" s="372"/>
      <c r="H192" s="372"/>
      <c r="I192" s="372"/>
      <c r="J192" s="338">
        <f>SUBTOTAL(9,G192:I192)</f>
        <v>0</v>
      </c>
      <c r="K192" s="339">
        <f t="shared" si="7"/>
        <v>0</v>
      </c>
    </row>
    <row r="193" spans="1:11" ht="12.75" x14ac:dyDescent="0.2">
      <c r="A193" s="366">
        <v>2</v>
      </c>
      <c r="B193" s="367">
        <v>3</v>
      </c>
      <c r="C193" s="367">
        <v>3</v>
      </c>
      <c r="D193" s="367">
        <v>3</v>
      </c>
      <c r="E193" s="367"/>
      <c r="F193" s="376" t="s">
        <v>142</v>
      </c>
      <c r="G193" s="378">
        <f>+G194</f>
        <v>0</v>
      </c>
      <c r="H193" s="378">
        <f>+H194</f>
        <v>350000</v>
      </c>
      <c r="I193" s="378">
        <f>+I194</f>
        <v>0</v>
      </c>
      <c r="J193" s="378">
        <f>+J194</f>
        <v>350000</v>
      </c>
      <c r="K193" s="343">
        <f>IFERROR(J193/$J$18*100,"0.00")</f>
        <v>3.6229978522747931E-2</v>
      </c>
    </row>
    <row r="194" spans="1:11" ht="12.75" x14ac:dyDescent="0.2">
      <c r="A194" s="369">
        <v>2</v>
      </c>
      <c r="B194" s="370">
        <v>3</v>
      </c>
      <c r="C194" s="370">
        <v>3</v>
      </c>
      <c r="D194" s="370">
        <v>3</v>
      </c>
      <c r="E194" s="370" t="s">
        <v>202</v>
      </c>
      <c r="F194" s="371" t="s">
        <v>142</v>
      </c>
      <c r="G194" s="372"/>
      <c r="H194" s="335">
        <v>350000</v>
      </c>
      <c r="I194" s="335"/>
      <c r="J194" s="338">
        <f>SUBTOTAL(9,G194:I194)</f>
        <v>350000</v>
      </c>
      <c r="K194" s="339">
        <f t="shared" ref="K194:K257" si="11">IFERROR(J194/$J$18*100,"0.00")</f>
        <v>3.6229978522747931E-2</v>
      </c>
    </row>
    <row r="195" spans="1:11" ht="12.75" x14ac:dyDescent="0.2">
      <c r="A195" s="366">
        <v>2</v>
      </c>
      <c r="B195" s="367">
        <v>3</v>
      </c>
      <c r="C195" s="367">
        <v>3</v>
      </c>
      <c r="D195" s="367">
        <v>4</v>
      </c>
      <c r="E195" s="367"/>
      <c r="F195" s="376" t="s">
        <v>143</v>
      </c>
      <c r="G195" s="378">
        <f>+G196</f>
        <v>0</v>
      </c>
      <c r="H195" s="378">
        <f>+H196</f>
        <v>0</v>
      </c>
      <c r="I195" s="378">
        <f>+I196</f>
        <v>0</v>
      </c>
      <c r="J195" s="378">
        <f>+J196</f>
        <v>0</v>
      </c>
      <c r="K195" s="343">
        <f>+K196</f>
        <v>0</v>
      </c>
    </row>
    <row r="196" spans="1:11" ht="12.75" x14ac:dyDescent="0.2">
      <c r="A196" s="369">
        <v>2</v>
      </c>
      <c r="B196" s="370">
        <v>3</v>
      </c>
      <c r="C196" s="370">
        <v>3</v>
      </c>
      <c r="D196" s="370">
        <v>4</v>
      </c>
      <c r="E196" s="370" t="s">
        <v>202</v>
      </c>
      <c r="F196" s="371" t="s">
        <v>143</v>
      </c>
      <c r="G196" s="377"/>
      <c r="H196" s="377"/>
      <c r="I196" s="377"/>
      <c r="J196" s="338">
        <f>SUBTOTAL(9,G196:I196)</f>
        <v>0</v>
      </c>
      <c r="K196" s="339">
        <f t="shared" si="11"/>
        <v>0</v>
      </c>
    </row>
    <row r="197" spans="1:11" ht="12.75" x14ac:dyDescent="0.2">
      <c r="A197" s="363">
        <v>2</v>
      </c>
      <c r="B197" s="364">
        <v>3</v>
      </c>
      <c r="C197" s="364">
        <v>4</v>
      </c>
      <c r="D197" s="364"/>
      <c r="E197" s="364"/>
      <c r="F197" s="273" t="s">
        <v>251</v>
      </c>
      <c r="G197" s="365">
        <f t="shared" ref="G197:K198" si="12">+G198</f>
        <v>18000000</v>
      </c>
      <c r="H197" s="365">
        <f t="shared" si="12"/>
        <v>21439277.68</v>
      </c>
      <c r="I197" s="365">
        <f t="shared" si="12"/>
        <v>0</v>
      </c>
      <c r="J197" s="365">
        <f t="shared" si="12"/>
        <v>39439277.68</v>
      </c>
      <c r="K197" s="380">
        <f t="shared" si="12"/>
        <v>4.0825262379974046</v>
      </c>
    </row>
    <row r="198" spans="1:11" ht="12.75" x14ac:dyDescent="0.2">
      <c r="A198" s="366">
        <v>2</v>
      </c>
      <c r="B198" s="367">
        <v>3</v>
      </c>
      <c r="C198" s="367">
        <v>4</v>
      </c>
      <c r="D198" s="367">
        <v>1</v>
      </c>
      <c r="E198" s="367"/>
      <c r="F198" s="376" t="s">
        <v>144</v>
      </c>
      <c r="G198" s="378">
        <f t="shared" si="12"/>
        <v>18000000</v>
      </c>
      <c r="H198" s="378">
        <f t="shared" si="12"/>
        <v>21439277.68</v>
      </c>
      <c r="I198" s="378">
        <f t="shared" si="12"/>
        <v>0</v>
      </c>
      <c r="J198" s="378">
        <f t="shared" si="12"/>
        <v>39439277.68</v>
      </c>
      <c r="K198" s="343">
        <f t="shared" si="12"/>
        <v>4.0825262379974046</v>
      </c>
    </row>
    <row r="199" spans="1:11" ht="12.75" x14ac:dyDescent="0.2">
      <c r="A199" s="369">
        <v>2</v>
      </c>
      <c r="B199" s="370">
        <v>3</v>
      </c>
      <c r="C199" s="370">
        <v>4</v>
      </c>
      <c r="D199" s="370">
        <v>1</v>
      </c>
      <c r="E199" s="370" t="s">
        <v>202</v>
      </c>
      <c r="F199" s="371" t="s">
        <v>144</v>
      </c>
      <c r="G199" s="372">
        <v>18000000</v>
      </c>
      <c r="H199" s="335">
        <v>21439277.68</v>
      </c>
      <c r="I199" s="335"/>
      <c r="J199" s="338">
        <f>SUBTOTAL(9,G199:I199)</f>
        <v>39439277.68</v>
      </c>
      <c r="K199" s="339">
        <f t="shared" si="11"/>
        <v>4.0825262379974046</v>
      </c>
    </row>
    <row r="200" spans="1:11" ht="12.75" x14ac:dyDescent="0.2">
      <c r="A200" s="363">
        <v>2</v>
      </c>
      <c r="B200" s="364">
        <v>3</v>
      </c>
      <c r="C200" s="364">
        <v>5</v>
      </c>
      <c r="D200" s="364"/>
      <c r="E200" s="364"/>
      <c r="F200" s="273" t="s">
        <v>146</v>
      </c>
      <c r="G200" s="365">
        <f>+G201+G203+G205+G207</f>
        <v>5232933.12</v>
      </c>
      <c r="H200" s="365">
        <f>+H201+H203+H205+H207</f>
        <v>5637000</v>
      </c>
      <c r="I200" s="365">
        <f>+I201+I203+I205+I207</f>
        <v>0</v>
      </c>
      <c r="J200" s="365">
        <f>+J201+J203+J205+J207</f>
        <v>10869933.120000001</v>
      </c>
      <c r="K200" s="365">
        <f>+K201+K203+K205+K207</f>
        <v>1.1251926956608755</v>
      </c>
    </row>
    <row r="201" spans="1:11" ht="12.75" x14ac:dyDescent="0.2">
      <c r="A201" s="366">
        <v>2</v>
      </c>
      <c r="B201" s="367">
        <v>3</v>
      </c>
      <c r="C201" s="367">
        <v>5</v>
      </c>
      <c r="D201" s="367">
        <v>2</v>
      </c>
      <c r="E201" s="367"/>
      <c r="F201" s="376" t="s">
        <v>1053</v>
      </c>
      <c r="G201" s="378">
        <f>+G202</f>
        <v>0</v>
      </c>
      <c r="H201" s="378">
        <f>+H202</f>
        <v>0</v>
      </c>
      <c r="I201" s="378">
        <f>+I202</f>
        <v>0</v>
      </c>
      <c r="J201" s="378">
        <f>+J202</f>
        <v>0</v>
      </c>
      <c r="K201" s="343">
        <f>+K202</f>
        <v>0</v>
      </c>
    </row>
    <row r="202" spans="1:11" ht="12.75" x14ac:dyDescent="0.2">
      <c r="A202" s="369">
        <v>2</v>
      </c>
      <c r="B202" s="370">
        <v>3</v>
      </c>
      <c r="C202" s="370">
        <v>5</v>
      </c>
      <c r="D202" s="370">
        <v>2</v>
      </c>
      <c r="E202" s="370" t="s">
        <v>202</v>
      </c>
      <c r="F202" s="371" t="s">
        <v>1053</v>
      </c>
      <c r="G202" s="377"/>
      <c r="H202" s="335"/>
      <c r="I202" s="335"/>
      <c r="J202" s="338">
        <f>SUBTOTAL(9,G202:I202)</f>
        <v>0</v>
      </c>
      <c r="K202" s="339">
        <f t="shared" si="11"/>
        <v>0</v>
      </c>
    </row>
    <row r="203" spans="1:11" ht="12.75" x14ac:dyDescent="0.2">
      <c r="A203" s="366">
        <v>2</v>
      </c>
      <c r="B203" s="367">
        <v>3</v>
      </c>
      <c r="C203" s="367">
        <v>5</v>
      </c>
      <c r="D203" s="367">
        <v>3</v>
      </c>
      <c r="E203" s="367"/>
      <c r="F203" s="376" t="s">
        <v>145</v>
      </c>
      <c r="G203" s="378">
        <f>+G204</f>
        <v>0</v>
      </c>
      <c r="H203" s="378">
        <f>+H204</f>
        <v>0</v>
      </c>
      <c r="I203" s="378">
        <f>+I204</f>
        <v>0</v>
      </c>
      <c r="J203" s="378">
        <f>+J204</f>
        <v>0</v>
      </c>
      <c r="K203" s="343">
        <f>+K204</f>
        <v>0</v>
      </c>
    </row>
    <row r="204" spans="1:11" ht="12.75" x14ac:dyDescent="0.2">
      <c r="A204" s="369">
        <v>2</v>
      </c>
      <c r="B204" s="370">
        <v>3</v>
      </c>
      <c r="C204" s="370">
        <v>5</v>
      </c>
      <c r="D204" s="370">
        <v>3</v>
      </c>
      <c r="E204" s="370" t="s">
        <v>202</v>
      </c>
      <c r="F204" s="371" t="s">
        <v>145</v>
      </c>
      <c r="G204" s="372"/>
      <c r="H204" s="335"/>
      <c r="I204" s="335"/>
      <c r="J204" s="336">
        <f>SUBTOTAL(9,G204:I204)</f>
        <v>0</v>
      </c>
      <c r="K204" s="339">
        <f t="shared" si="11"/>
        <v>0</v>
      </c>
    </row>
    <row r="205" spans="1:11" ht="12.75" x14ac:dyDescent="0.2">
      <c r="A205" s="366">
        <v>2</v>
      </c>
      <c r="B205" s="367">
        <v>3</v>
      </c>
      <c r="C205" s="367">
        <v>5</v>
      </c>
      <c r="D205" s="367">
        <v>4</v>
      </c>
      <c r="E205" s="367"/>
      <c r="F205" s="376" t="s">
        <v>1054</v>
      </c>
      <c r="G205" s="378">
        <f>+G206</f>
        <v>0</v>
      </c>
      <c r="H205" s="378">
        <f>+H206</f>
        <v>0</v>
      </c>
      <c r="I205" s="378">
        <f>+I206</f>
        <v>0</v>
      </c>
      <c r="J205" s="378">
        <f>+J206</f>
        <v>0</v>
      </c>
      <c r="K205" s="343">
        <f>+K206</f>
        <v>0</v>
      </c>
    </row>
    <row r="206" spans="1:11" ht="12.75" x14ac:dyDescent="0.2">
      <c r="A206" s="369">
        <v>2</v>
      </c>
      <c r="B206" s="370">
        <v>3</v>
      </c>
      <c r="C206" s="370">
        <v>5</v>
      </c>
      <c r="D206" s="370">
        <v>4</v>
      </c>
      <c r="E206" s="370" t="s">
        <v>202</v>
      </c>
      <c r="F206" s="371" t="s">
        <v>1054</v>
      </c>
      <c r="G206" s="377"/>
      <c r="H206" s="335"/>
      <c r="I206" s="335"/>
      <c r="J206" s="336">
        <f>SUBTOTAL(9,G206:I206)</f>
        <v>0</v>
      </c>
      <c r="K206" s="339">
        <f t="shared" si="11"/>
        <v>0</v>
      </c>
    </row>
    <row r="207" spans="1:11" ht="12.75" x14ac:dyDescent="0.2">
      <c r="A207" s="366">
        <v>2</v>
      </c>
      <c r="B207" s="367">
        <v>3</v>
      </c>
      <c r="C207" s="367">
        <v>5</v>
      </c>
      <c r="D207" s="367">
        <v>5</v>
      </c>
      <c r="E207" s="367"/>
      <c r="F207" s="376" t="s">
        <v>252</v>
      </c>
      <c r="G207" s="378">
        <f>+G208</f>
        <v>5232933.12</v>
      </c>
      <c r="H207" s="378">
        <f>+H208</f>
        <v>5637000</v>
      </c>
      <c r="I207" s="378">
        <f>+I208</f>
        <v>0</v>
      </c>
      <c r="J207" s="378">
        <f>+J208</f>
        <v>10869933.120000001</v>
      </c>
      <c r="K207" s="343">
        <f>+K208</f>
        <v>1.1251926956608755</v>
      </c>
    </row>
    <row r="208" spans="1:11" ht="12.75" x14ac:dyDescent="0.2">
      <c r="A208" s="369">
        <v>2</v>
      </c>
      <c r="B208" s="370">
        <v>3</v>
      </c>
      <c r="C208" s="370">
        <v>5</v>
      </c>
      <c r="D208" s="370">
        <v>5</v>
      </c>
      <c r="E208" s="370" t="s">
        <v>202</v>
      </c>
      <c r="F208" s="371" t="s">
        <v>147</v>
      </c>
      <c r="G208" s="372">
        <v>5232933.12</v>
      </c>
      <c r="H208" s="330">
        <v>5637000</v>
      </c>
      <c r="I208" s="330"/>
      <c r="J208" s="338">
        <f>SUBTOTAL(9,G208:I208)</f>
        <v>10869933.120000001</v>
      </c>
      <c r="K208" s="339">
        <f>IFERROR(J208/$J$18*100,"0.00")</f>
        <v>1.1251926956608755</v>
      </c>
    </row>
    <row r="209" spans="1:11" ht="12.75" x14ac:dyDescent="0.2">
      <c r="A209" s="363">
        <v>2</v>
      </c>
      <c r="B209" s="364">
        <v>3</v>
      </c>
      <c r="C209" s="364">
        <v>6</v>
      </c>
      <c r="D209" s="364"/>
      <c r="E209" s="364"/>
      <c r="F209" s="273" t="s">
        <v>148</v>
      </c>
      <c r="G209" s="365">
        <f>+G210+G214+G218+G222</f>
        <v>0</v>
      </c>
      <c r="H209" s="365">
        <f>+H210+H214+H218+H222</f>
        <v>1750000</v>
      </c>
      <c r="I209" s="365">
        <f>+I210+I214+I218+I222</f>
        <v>0</v>
      </c>
      <c r="J209" s="365">
        <f>+J210+J214+J218+J222</f>
        <v>1750000</v>
      </c>
      <c r="K209" s="365">
        <f>+K210+K214+K218+K222</f>
        <v>0.18114989261373965</v>
      </c>
    </row>
    <row r="210" spans="1:11" ht="12.75" x14ac:dyDescent="0.2">
      <c r="A210" s="366">
        <v>2</v>
      </c>
      <c r="B210" s="367">
        <v>3</v>
      </c>
      <c r="C210" s="367">
        <v>6</v>
      </c>
      <c r="D210" s="367">
        <v>1</v>
      </c>
      <c r="E210" s="367"/>
      <c r="F210" s="376" t="s">
        <v>149</v>
      </c>
      <c r="G210" s="378">
        <f>+G211+G212+G213</f>
        <v>0</v>
      </c>
      <c r="H210" s="378">
        <f>+H211+H212+H213</f>
        <v>850000</v>
      </c>
      <c r="I210" s="378">
        <f>+I211+I212+I213</f>
        <v>0</v>
      </c>
      <c r="J210" s="378">
        <f>+J211+J212+J213</f>
        <v>850000</v>
      </c>
      <c r="K210" s="343">
        <f>+K211+K212+K213</f>
        <v>8.7987090698102122E-2</v>
      </c>
    </row>
    <row r="211" spans="1:11" ht="12.75" x14ac:dyDescent="0.2">
      <c r="A211" s="369">
        <v>2</v>
      </c>
      <c r="B211" s="370">
        <v>3</v>
      </c>
      <c r="C211" s="370">
        <v>6</v>
      </c>
      <c r="D211" s="370">
        <v>1</v>
      </c>
      <c r="E211" s="370" t="s">
        <v>202</v>
      </c>
      <c r="F211" s="371" t="s">
        <v>150</v>
      </c>
      <c r="G211" s="372"/>
      <c r="H211" s="335">
        <v>850000</v>
      </c>
      <c r="I211" s="335"/>
      <c r="J211" s="336">
        <f>SUBTOTAL(9,G211:I211)</f>
        <v>850000</v>
      </c>
      <c r="K211" s="339">
        <f t="shared" si="11"/>
        <v>8.7987090698102122E-2</v>
      </c>
    </row>
    <row r="212" spans="1:11" ht="12.75" x14ac:dyDescent="0.2">
      <c r="A212" s="369">
        <v>2</v>
      </c>
      <c r="B212" s="370">
        <v>3</v>
      </c>
      <c r="C212" s="370">
        <v>6</v>
      </c>
      <c r="D212" s="370">
        <v>1</v>
      </c>
      <c r="E212" s="370" t="s">
        <v>203</v>
      </c>
      <c r="F212" s="371" t="s">
        <v>151</v>
      </c>
      <c r="G212" s="372"/>
      <c r="H212" s="372"/>
      <c r="I212" s="372"/>
      <c r="J212" s="336">
        <f>SUBTOTAL(9,G212:I212)</f>
        <v>0</v>
      </c>
      <c r="K212" s="339">
        <f t="shared" si="11"/>
        <v>0</v>
      </c>
    </row>
    <row r="213" spans="1:11" ht="12.75" x14ac:dyDescent="0.2">
      <c r="A213" s="369">
        <v>2</v>
      </c>
      <c r="B213" s="370">
        <v>3</v>
      </c>
      <c r="C213" s="370">
        <v>6</v>
      </c>
      <c r="D213" s="370">
        <v>1</v>
      </c>
      <c r="E213" s="370" t="s">
        <v>205</v>
      </c>
      <c r="F213" s="371" t="s">
        <v>152</v>
      </c>
      <c r="G213" s="372"/>
      <c r="H213" s="335"/>
      <c r="I213" s="335"/>
      <c r="J213" s="336">
        <f>SUBTOTAL(9,G213:I213)</f>
        <v>0</v>
      </c>
      <c r="K213" s="339">
        <f t="shared" si="11"/>
        <v>0</v>
      </c>
    </row>
    <row r="214" spans="1:11" ht="12.75" x14ac:dyDescent="0.2">
      <c r="A214" s="366">
        <v>2</v>
      </c>
      <c r="B214" s="367">
        <v>3</v>
      </c>
      <c r="C214" s="367">
        <v>6</v>
      </c>
      <c r="D214" s="367">
        <v>2</v>
      </c>
      <c r="E214" s="367"/>
      <c r="F214" s="376" t="s">
        <v>153</v>
      </c>
      <c r="G214" s="378">
        <f>+G215+G216+G217</f>
        <v>0</v>
      </c>
      <c r="H214" s="378">
        <f>+H215+H216+H217</f>
        <v>0</v>
      </c>
      <c r="I214" s="378">
        <f>+I215+I216+I217</f>
        <v>0</v>
      </c>
      <c r="J214" s="378">
        <f>+J215+J216+J217</f>
        <v>0</v>
      </c>
      <c r="K214" s="343">
        <f>+K215+K216+K217</f>
        <v>0</v>
      </c>
    </row>
    <row r="215" spans="1:11" ht="12.75" x14ac:dyDescent="0.2">
      <c r="A215" s="369">
        <v>2</v>
      </c>
      <c r="B215" s="370">
        <v>3</v>
      </c>
      <c r="C215" s="370">
        <v>6</v>
      </c>
      <c r="D215" s="370">
        <v>2</v>
      </c>
      <c r="E215" s="370" t="s">
        <v>202</v>
      </c>
      <c r="F215" s="371" t="s">
        <v>154</v>
      </c>
      <c r="G215" s="372"/>
      <c r="H215" s="335"/>
      <c r="I215" s="335"/>
      <c r="J215" s="336">
        <f>SUBTOTAL(9,G215:I215)</f>
        <v>0</v>
      </c>
      <c r="K215" s="339">
        <f t="shared" si="11"/>
        <v>0</v>
      </c>
    </row>
    <row r="216" spans="1:11" ht="12.75" x14ac:dyDescent="0.2">
      <c r="A216" s="369">
        <v>2</v>
      </c>
      <c r="B216" s="370">
        <v>3</v>
      </c>
      <c r="C216" s="370">
        <v>6</v>
      </c>
      <c r="D216" s="370">
        <v>2</v>
      </c>
      <c r="E216" s="370" t="s">
        <v>203</v>
      </c>
      <c r="F216" s="371" t="s">
        <v>155</v>
      </c>
      <c r="G216" s="372"/>
      <c r="H216" s="335"/>
      <c r="I216" s="335"/>
      <c r="J216" s="336">
        <f>SUBTOTAL(9,G216:I216)</f>
        <v>0</v>
      </c>
      <c r="K216" s="339">
        <f t="shared" si="11"/>
        <v>0</v>
      </c>
    </row>
    <row r="217" spans="1:11" ht="12.75" x14ac:dyDescent="0.2">
      <c r="A217" s="369">
        <v>2</v>
      </c>
      <c r="B217" s="370">
        <v>3</v>
      </c>
      <c r="C217" s="370">
        <v>6</v>
      </c>
      <c r="D217" s="370">
        <v>2</v>
      </c>
      <c r="E217" s="370" t="s">
        <v>204</v>
      </c>
      <c r="F217" s="371" t="s">
        <v>156</v>
      </c>
      <c r="G217" s="377"/>
      <c r="H217" s="335"/>
      <c r="I217" s="335"/>
      <c r="J217" s="336">
        <f>SUBTOTAL(9,G217:I217)</f>
        <v>0</v>
      </c>
      <c r="K217" s="339">
        <f t="shared" si="11"/>
        <v>0</v>
      </c>
    </row>
    <row r="218" spans="1:11" ht="12.75" x14ac:dyDescent="0.2">
      <c r="A218" s="366">
        <v>2</v>
      </c>
      <c r="B218" s="367">
        <v>3</v>
      </c>
      <c r="C218" s="367">
        <v>6</v>
      </c>
      <c r="D218" s="367">
        <v>3</v>
      </c>
      <c r="E218" s="367"/>
      <c r="F218" s="376" t="s">
        <v>157</v>
      </c>
      <c r="G218" s="378">
        <f>+G219+G220+G221</f>
        <v>0</v>
      </c>
      <c r="H218" s="378">
        <f>+H219+H220+H221</f>
        <v>900000</v>
      </c>
      <c r="I218" s="378">
        <f>+I219+I220+I221</f>
        <v>0</v>
      </c>
      <c r="J218" s="378">
        <f>+J219+J220+J221</f>
        <v>900000</v>
      </c>
      <c r="K218" s="343">
        <f>+K219+K220+K221</f>
        <v>9.3162801915637528E-2</v>
      </c>
    </row>
    <row r="219" spans="1:11" ht="12.75" x14ac:dyDescent="0.2">
      <c r="A219" s="369">
        <v>2</v>
      </c>
      <c r="B219" s="370">
        <v>3</v>
      </c>
      <c r="C219" s="370">
        <v>6</v>
      </c>
      <c r="D219" s="370">
        <v>3</v>
      </c>
      <c r="E219" s="370" t="s">
        <v>205</v>
      </c>
      <c r="F219" s="371" t="s">
        <v>158</v>
      </c>
      <c r="G219" s="372"/>
      <c r="H219" s="372">
        <v>400000</v>
      </c>
      <c r="I219" s="372"/>
      <c r="J219" s="336">
        <f>SUBTOTAL(9,G219:I219)</f>
        <v>400000</v>
      </c>
      <c r="K219" s="339">
        <f t="shared" si="11"/>
        <v>4.1405689740283344E-2</v>
      </c>
    </row>
    <row r="220" spans="1:11" ht="12.75" x14ac:dyDescent="0.2">
      <c r="A220" s="369">
        <v>2</v>
      </c>
      <c r="B220" s="370">
        <v>3</v>
      </c>
      <c r="C220" s="370">
        <v>6</v>
      </c>
      <c r="D220" s="370">
        <v>3</v>
      </c>
      <c r="E220" s="370" t="s">
        <v>208</v>
      </c>
      <c r="F220" s="371" t="s">
        <v>159</v>
      </c>
      <c r="G220" s="372"/>
      <c r="H220" s="372">
        <v>500000</v>
      </c>
      <c r="I220" s="372"/>
      <c r="J220" s="336">
        <f>SUBTOTAL(9,G220:I220)</f>
        <v>500000</v>
      </c>
      <c r="K220" s="339">
        <f t="shared" si="11"/>
        <v>5.1757112175354184E-2</v>
      </c>
    </row>
    <row r="221" spans="1:11" ht="12.75" x14ac:dyDescent="0.2">
      <c r="A221" s="369">
        <v>2</v>
      </c>
      <c r="B221" s="370">
        <v>3</v>
      </c>
      <c r="C221" s="370">
        <v>6</v>
      </c>
      <c r="D221" s="370">
        <v>3</v>
      </c>
      <c r="E221" s="370" t="s">
        <v>234</v>
      </c>
      <c r="F221" s="371" t="s">
        <v>1055</v>
      </c>
      <c r="G221" s="377"/>
      <c r="H221" s="377"/>
      <c r="I221" s="377"/>
      <c r="J221" s="336">
        <f>SUBTOTAL(9,G221:I221)</f>
        <v>0</v>
      </c>
      <c r="K221" s="339">
        <f t="shared" si="11"/>
        <v>0</v>
      </c>
    </row>
    <row r="222" spans="1:11" ht="12.75" x14ac:dyDescent="0.2">
      <c r="A222" s="366">
        <v>2</v>
      </c>
      <c r="B222" s="367">
        <v>3</v>
      </c>
      <c r="C222" s="367">
        <v>6</v>
      </c>
      <c r="D222" s="367">
        <v>4</v>
      </c>
      <c r="E222" s="367"/>
      <c r="F222" s="376" t="s">
        <v>31</v>
      </c>
      <c r="G222" s="378">
        <f>+G223</f>
        <v>0</v>
      </c>
      <c r="H222" s="378">
        <f>+H223</f>
        <v>0</v>
      </c>
      <c r="I222" s="378">
        <f>+I223</f>
        <v>0</v>
      </c>
      <c r="J222" s="378">
        <f>+J223</f>
        <v>0</v>
      </c>
      <c r="K222" s="343">
        <f>+K223</f>
        <v>0</v>
      </c>
    </row>
    <row r="223" spans="1:11" ht="12.75" x14ac:dyDescent="0.2">
      <c r="A223" s="369">
        <v>2</v>
      </c>
      <c r="B223" s="370">
        <v>3</v>
      </c>
      <c r="C223" s="370">
        <v>6</v>
      </c>
      <c r="D223" s="370">
        <v>4</v>
      </c>
      <c r="E223" s="370" t="s">
        <v>205</v>
      </c>
      <c r="F223" s="371" t="s">
        <v>160</v>
      </c>
      <c r="G223" s="372"/>
      <c r="H223" s="372"/>
      <c r="I223" s="372"/>
      <c r="J223" s="336">
        <f>SUBTOTAL(9,G223:I223)</f>
        <v>0</v>
      </c>
      <c r="K223" s="339">
        <f t="shared" si="11"/>
        <v>0</v>
      </c>
    </row>
    <row r="224" spans="1:11" ht="12.75" x14ac:dyDescent="0.2">
      <c r="A224" s="363">
        <v>2</v>
      </c>
      <c r="B224" s="364">
        <v>3</v>
      </c>
      <c r="C224" s="364">
        <v>7</v>
      </c>
      <c r="D224" s="364"/>
      <c r="E224" s="364"/>
      <c r="F224" s="273" t="s">
        <v>253</v>
      </c>
      <c r="G224" s="365">
        <f>+G225+G232</f>
        <v>13600000</v>
      </c>
      <c r="H224" s="365">
        <f>+H225+H232</f>
        <v>8000000</v>
      </c>
      <c r="I224" s="365">
        <f>+I225+I232</f>
        <v>0</v>
      </c>
      <c r="J224" s="365">
        <f>+J225+J232</f>
        <v>21600000</v>
      </c>
      <c r="K224" s="365">
        <f>+K225+K232</f>
        <v>2.2359072459753007</v>
      </c>
    </row>
    <row r="225" spans="1:11" ht="12.75" x14ac:dyDescent="0.2">
      <c r="A225" s="366">
        <v>2</v>
      </c>
      <c r="B225" s="367">
        <v>3</v>
      </c>
      <c r="C225" s="367">
        <v>7</v>
      </c>
      <c r="D225" s="367">
        <v>1</v>
      </c>
      <c r="E225" s="367"/>
      <c r="F225" s="376" t="s">
        <v>161</v>
      </c>
      <c r="G225" s="378">
        <f>+G226+G227+G228+G229+G230+G231</f>
        <v>0</v>
      </c>
      <c r="H225" s="378">
        <f>+H226+H227+H228+H229+H230+H231</f>
        <v>3100000</v>
      </c>
      <c r="I225" s="378">
        <f>+I226+I227+I228+I229+I230+I231</f>
        <v>0</v>
      </c>
      <c r="J225" s="378">
        <f>+J226+J227+J228+J229+J230+J231</f>
        <v>3100000</v>
      </c>
      <c r="K225" s="343">
        <f>+K226+K227+K228+K229+K230+K231</f>
        <v>0.32089409548719594</v>
      </c>
    </row>
    <row r="226" spans="1:11" ht="12.75" x14ac:dyDescent="0.2">
      <c r="A226" s="369">
        <v>2</v>
      </c>
      <c r="B226" s="370">
        <v>3</v>
      </c>
      <c r="C226" s="370">
        <v>7</v>
      </c>
      <c r="D226" s="370">
        <v>1</v>
      </c>
      <c r="E226" s="370" t="s">
        <v>202</v>
      </c>
      <c r="F226" s="371" t="s">
        <v>162</v>
      </c>
      <c r="G226" s="372"/>
      <c r="H226" s="372">
        <v>600000</v>
      </c>
      <c r="I226" s="372"/>
      <c r="J226" s="336">
        <f t="shared" ref="J226:J231" si="13">SUBTOTAL(9,G226:I226)</f>
        <v>600000</v>
      </c>
      <c r="K226" s="339">
        <f t="shared" si="11"/>
        <v>6.2108534610425016E-2</v>
      </c>
    </row>
    <row r="227" spans="1:11" ht="12.75" x14ac:dyDescent="0.2">
      <c r="A227" s="369">
        <v>2</v>
      </c>
      <c r="B227" s="370">
        <v>3</v>
      </c>
      <c r="C227" s="370">
        <v>7</v>
      </c>
      <c r="D227" s="370">
        <v>1</v>
      </c>
      <c r="E227" s="370" t="s">
        <v>203</v>
      </c>
      <c r="F227" s="371" t="s">
        <v>163</v>
      </c>
      <c r="G227" s="372"/>
      <c r="H227" s="372">
        <v>1300000</v>
      </c>
      <c r="I227" s="372"/>
      <c r="J227" s="336">
        <f t="shared" si="13"/>
        <v>1300000</v>
      </c>
      <c r="K227" s="339">
        <f t="shared" si="11"/>
        <v>0.13456849165592089</v>
      </c>
    </row>
    <row r="228" spans="1:11" ht="12.75" x14ac:dyDescent="0.2">
      <c r="A228" s="369">
        <v>2</v>
      </c>
      <c r="B228" s="370">
        <v>3</v>
      </c>
      <c r="C228" s="370">
        <v>7</v>
      </c>
      <c r="D228" s="370">
        <v>1</v>
      </c>
      <c r="E228" s="370" t="s">
        <v>204</v>
      </c>
      <c r="F228" s="371" t="s">
        <v>164</v>
      </c>
      <c r="G228" s="372"/>
      <c r="H228" s="372"/>
      <c r="I228" s="372"/>
      <c r="J228" s="336">
        <f t="shared" si="13"/>
        <v>0</v>
      </c>
      <c r="K228" s="339">
        <f t="shared" si="11"/>
        <v>0</v>
      </c>
    </row>
    <row r="229" spans="1:11" ht="12.75" x14ac:dyDescent="0.2">
      <c r="A229" s="369">
        <v>2</v>
      </c>
      <c r="B229" s="370">
        <v>3</v>
      </c>
      <c r="C229" s="370">
        <v>7</v>
      </c>
      <c r="D229" s="370">
        <v>1</v>
      </c>
      <c r="E229" s="370" t="s">
        <v>205</v>
      </c>
      <c r="F229" s="371" t="s">
        <v>165</v>
      </c>
      <c r="G229" s="372"/>
      <c r="H229" s="372">
        <v>1200000</v>
      </c>
      <c r="I229" s="372"/>
      <c r="J229" s="336">
        <f t="shared" si="13"/>
        <v>1200000</v>
      </c>
      <c r="K229" s="339">
        <f t="shared" si="11"/>
        <v>0.12421706922085003</v>
      </c>
    </row>
    <row r="230" spans="1:11" ht="12.75" x14ac:dyDescent="0.2">
      <c r="A230" s="369">
        <v>2</v>
      </c>
      <c r="B230" s="370">
        <v>3</v>
      </c>
      <c r="C230" s="370">
        <v>7</v>
      </c>
      <c r="D230" s="370">
        <v>1</v>
      </c>
      <c r="E230" s="370" t="s">
        <v>208</v>
      </c>
      <c r="F230" s="371" t="s">
        <v>166</v>
      </c>
      <c r="G230" s="372"/>
      <c r="H230" s="372"/>
      <c r="I230" s="372"/>
      <c r="J230" s="336">
        <f t="shared" si="13"/>
        <v>0</v>
      </c>
      <c r="K230" s="339">
        <f t="shared" si="11"/>
        <v>0</v>
      </c>
    </row>
    <row r="231" spans="1:11" ht="12.75" x14ac:dyDescent="0.2">
      <c r="A231" s="369">
        <v>2</v>
      </c>
      <c r="B231" s="370">
        <v>3</v>
      </c>
      <c r="C231" s="370">
        <v>7</v>
      </c>
      <c r="D231" s="370">
        <v>1</v>
      </c>
      <c r="E231" s="370" t="s">
        <v>234</v>
      </c>
      <c r="F231" s="371" t="s">
        <v>167</v>
      </c>
      <c r="G231" s="372"/>
      <c r="H231" s="372"/>
      <c r="I231" s="372"/>
      <c r="J231" s="336">
        <f t="shared" si="13"/>
        <v>0</v>
      </c>
      <c r="K231" s="339">
        <f t="shared" si="11"/>
        <v>0</v>
      </c>
    </row>
    <row r="232" spans="1:11" ht="12.75" x14ac:dyDescent="0.2">
      <c r="A232" s="366">
        <v>2</v>
      </c>
      <c r="B232" s="367">
        <v>3</v>
      </c>
      <c r="C232" s="367">
        <v>7</v>
      </c>
      <c r="D232" s="367">
        <v>2</v>
      </c>
      <c r="E232" s="367"/>
      <c r="F232" s="376" t="s">
        <v>168</v>
      </c>
      <c r="G232" s="378">
        <f>+G233+G234+G235+G236</f>
        <v>13600000</v>
      </c>
      <c r="H232" s="378">
        <f>+H233+H234+H235+H236</f>
        <v>4900000</v>
      </c>
      <c r="I232" s="378">
        <f>+I233+I234+I235+I236</f>
        <v>0</v>
      </c>
      <c r="J232" s="378">
        <f>+J233+J234+J235+J236</f>
        <v>18500000</v>
      </c>
      <c r="K232" s="343">
        <f>+K233+K234+K235+K236</f>
        <v>1.9150131504881045</v>
      </c>
    </row>
    <row r="233" spans="1:11" ht="12.75" x14ac:dyDescent="0.2">
      <c r="A233" s="369">
        <v>2</v>
      </c>
      <c r="B233" s="370">
        <v>3</v>
      </c>
      <c r="C233" s="370">
        <v>7</v>
      </c>
      <c r="D233" s="370">
        <v>2</v>
      </c>
      <c r="E233" s="370" t="s">
        <v>203</v>
      </c>
      <c r="F233" s="371" t="s">
        <v>169</v>
      </c>
      <c r="G233" s="372"/>
      <c r="H233" s="372"/>
      <c r="I233" s="372"/>
      <c r="J233" s="336">
        <f>SUBTOTAL(9,G233:I233)</f>
        <v>0</v>
      </c>
      <c r="K233" s="339">
        <f t="shared" si="11"/>
        <v>0</v>
      </c>
    </row>
    <row r="234" spans="1:11" ht="12.75" x14ac:dyDescent="0.2">
      <c r="A234" s="369">
        <v>2</v>
      </c>
      <c r="B234" s="370">
        <v>3</v>
      </c>
      <c r="C234" s="370">
        <v>7</v>
      </c>
      <c r="D234" s="370">
        <v>2</v>
      </c>
      <c r="E234" s="370" t="s">
        <v>204</v>
      </c>
      <c r="F234" s="371" t="s">
        <v>170</v>
      </c>
      <c r="G234" s="372">
        <v>13600000</v>
      </c>
      <c r="H234" s="372">
        <v>4700000</v>
      </c>
      <c r="I234" s="372"/>
      <c r="J234" s="336">
        <f>SUBTOTAL(9,G234:I234)</f>
        <v>18300000</v>
      </c>
      <c r="K234" s="339">
        <f t="shared" si="11"/>
        <v>1.8943103056179629</v>
      </c>
    </row>
    <row r="235" spans="1:11" ht="12.75" x14ac:dyDescent="0.2">
      <c r="A235" s="369">
        <v>2</v>
      </c>
      <c r="B235" s="370">
        <v>3</v>
      </c>
      <c r="C235" s="370">
        <v>7</v>
      </c>
      <c r="D235" s="370">
        <v>2</v>
      </c>
      <c r="E235" s="370" t="s">
        <v>208</v>
      </c>
      <c r="F235" s="371" t="s">
        <v>171</v>
      </c>
      <c r="G235" s="377"/>
      <c r="H235" s="377"/>
      <c r="I235" s="377"/>
      <c r="J235" s="336">
        <f>SUBTOTAL(9,G235:I235)</f>
        <v>0</v>
      </c>
      <c r="K235" s="339">
        <f t="shared" si="11"/>
        <v>0</v>
      </c>
    </row>
    <row r="236" spans="1:11" ht="12.75" x14ac:dyDescent="0.2">
      <c r="A236" s="371">
        <v>2</v>
      </c>
      <c r="B236" s="381">
        <v>3</v>
      </c>
      <c r="C236" s="381">
        <v>7</v>
      </c>
      <c r="D236" s="381">
        <v>2</v>
      </c>
      <c r="E236" s="381" t="s">
        <v>234</v>
      </c>
      <c r="F236" s="275" t="s">
        <v>254</v>
      </c>
      <c r="G236" s="377"/>
      <c r="H236" s="377">
        <v>200000</v>
      </c>
      <c r="I236" s="377"/>
      <c r="J236" s="336">
        <f>SUBTOTAL(9,G236:I236)</f>
        <v>200000</v>
      </c>
      <c r="K236" s="339">
        <f t="shared" si="11"/>
        <v>2.0702844870141672E-2</v>
      </c>
    </row>
    <row r="237" spans="1:11" ht="12.75" x14ac:dyDescent="0.2">
      <c r="A237" s="363">
        <v>2</v>
      </c>
      <c r="B237" s="364">
        <v>3</v>
      </c>
      <c r="C237" s="364">
        <v>9</v>
      </c>
      <c r="D237" s="364"/>
      <c r="E237" s="364"/>
      <c r="F237" s="273" t="s">
        <v>32</v>
      </c>
      <c r="G237" s="365">
        <f>+G238+G241+G244+G246+G248+G250+G252</f>
        <v>42025120.020000003</v>
      </c>
      <c r="H237" s="365">
        <f>+H238+H241+H244+H246+H248+H250+H252</f>
        <v>21125726.719999999</v>
      </c>
      <c r="I237" s="365">
        <f>+I238+I241+I244+I246+I248+I250+I252</f>
        <v>0</v>
      </c>
      <c r="J237" s="365">
        <f>+J238+J241+J244+J246+J248+J250+J252</f>
        <v>63150846.740000002</v>
      </c>
      <c r="K237" s="365">
        <f>+K238+K241+K244+K246+K248+K250+K252</f>
        <v>6.5370109173815605</v>
      </c>
    </row>
    <row r="238" spans="1:11" ht="12.75" x14ac:dyDescent="0.2">
      <c r="A238" s="366">
        <v>2</v>
      </c>
      <c r="B238" s="367">
        <v>3</v>
      </c>
      <c r="C238" s="367">
        <v>9</v>
      </c>
      <c r="D238" s="367">
        <v>1</v>
      </c>
      <c r="E238" s="367"/>
      <c r="F238" s="376" t="s">
        <v>1056</v>
      </c>
      <c r="G238" s="378">
        <f>+G239+G240</f>
        <v>2500000</v>
      </c>
      <c r="H238" s="378">
        <f>+H239+H240</f>
        <v>3673608</v>
      </c>
      <c r="I238" s="378">
        <f>+I239+I240</f>
        <v>0</v>
      </c>
      <c r="J238" s="378">
        <f>+J239+J240</f>
        <v>6173608</v>
      </c>
      <c r="K238" s="343">
        <f>+K239+K240</f>
        <v>0.63905624356532797</v>
      </c>
    </row>
    <row r="239" spans="1:11" ht="12.75" x14ac:dyDescent="0.2">
      <c r="A239" s="369">
        <v>2</v>
      </c>
      <c r="B239" s="370">
        <v>3</v>
      </c>
      <c r="C239" s="370">
        <v>9</v>
      </c>
      <c r="D239" s="370">
        <v>1</v>
      </c>
      <c r="E239" s="370" t="s">
        <v>202</v>
      </c>
      <c r="F239" s="371" t="s">
        <v>172</v>
      </c>
      <c r="G239" s="372">
        <v>2500000</v>
      </c>
      <c r="H239" s="372">
        <v>3673608</v>
      </c>
      <c r="I239" s="372"/>
      <c r="J239" s="336">
        <f>SUBTOTAL(9,G239:I239)</f>
        <v>6173608</v>
      </c>
      <c r="K239" s="339">
        <f t="shared" si="11"/>
        <v>0.63905624356532797</v>
      </c>
    </row>
    <row r="240" spans="1:11" ht="12.75" x14ac:dyDescent="0.2">
      <c r="A240" s="369">
        <v>2</v>
      </c>
      <c r="B240" s="370">
        <v>3</v>
      </c>
      <c r="C240" s="370">
        <v>9</v>
      </c>
      <c r="D240" s="370">
        <v>1</v>
      </c>
      <c r="E240" s="370" t="s">
        <v>203</v>
      </c>
      <c r="F240" s="371" t="s">
        <v>1057</v>
      </c>
      <c r="G240" s="372"/>
      <c r="H240" s="372"/>
      <c r="I240" s="372"/>
      <c r="J240" s="336">
        <f>SUBTOTAL(9,G240:I240)</f>
        <v>0</v>
      </c>
      <c r="K240" s="339">
        <f t="shared" si="11"/>
        <v>0</v>
      </c>
    </row>
    <row r="241" spans="1:11" ht="12.75" x14ac:dyDescent="0.2">
      <c r="A241" s="366">
        <v>2</v>
      </c>
      <c r="B241" s="367">
        <v>3</v>
      </c>
      <c r="C241" s="367">
        <v>9</v>
      </c>
      <c r="D241" s="367">
        <v>2</v>
      </c>
      <c r="E241" s="367"/>
      <c r="F241" s="376" t="s">
        <v>1058</v>
      </c>
      <c r="G241" s="378">
        <f>+G242+G243</f>
        <v>0</v>
      </c>
      <c r="H241" s="378">
        <f>+H242+H243</f>
        <v>4000000</v>
      </c>
      <c r="I241" s="378">
        <f>+I242+I243</f>
        <v>0</v>
      </c>
      <c r="J241" s="378">
        <f>+J242+J243</f>
        <v>4000000</v>
      </c>
      <c r="K241" s="343">
        <f>+K242+K243</f>
        <v>0.41405689740283347</v>
      </c>
    </row>
    <row r="242" spans="1:11" ht="12.75" x14ac:dyDescent="0.2">
      <c r="A242" s="369">
        <v>2</v>
      </c>
      <c r="B242" s="370">
        <v>3</v>
      </c>
      <c r="C242" s="370">
        <v>9</v>
      </c>
      <c r="D242" s="370">
        <v>2</v>
      </c>
      <c r="E242" s="370" t="s">
        <v>202</v>
      </c>
      <c r="F242" s="371" t="s">
        <v>1059</v>
      </c>
      <c r="G242" s="372"/>
      <c r="H242" s="372">
        <v>4000000</v>
      </c>
      <c r="I242" s="372"/>
      <c r="J242" s="336">
        <f>SUBTOTAL(9,G242:I242)</f>
        <v>4000000</v>
      </c>
      <c r="K242" s="339">
        <f t="shared" si="11"/>
        <v>0.41405689740283347</v>
      </c>
    </row>
    <row r="243" spans="1:11" ht="12.75" x14ac:dyDescent="0.2">
      <c r="A243" s="369">
        <v>2</v>
      </c>
      <c r="B243" s="370">
        <v>3</v>
      </c>
      <c r="C243" s="370">
        <v>9</v>
      </c>
      <c r="D243" s="370">
        <v>2</v>
      </c>
      <c r="E243" s="370" t="s">
        <v>203</v>
      </c>
      <c r="F243" s="371" t="s">
        <v>1060</v>
      </c>
      <c r="G243" s="372"/>
      <c r="H243" s="372"/>
      <c r="I243" s="372"/>
      <c r="J243" s="336">
        <f>SUBTOTAL(9,G243:I243)</f>
        <v>0</v>
      </c>
      <c r="K243" s="339">
        <f t="shared" si="11"/>
        <v>0</v>
      </c>
    </row>
    <row r="244" spans="1:11" ht="12.75" x14ac:dyDescent="0.2">
      <c r="A244" s="366">
        <v>2</v>
      </c>
      <c r="B244" s="367">
        <v>3</v>
      </c>
      <c r="C244" s="367">
        <v>9</v>
      </c>
      <c r="D244" s="367">
        <v>3</v>
      </c>
      <c r="E244" s="367"/>
      <c r="F244" s="376" t="s">
        <v>1061</v>
      </c>
      <c r="G244" s="378">
        <f>+G245</f>
        <v>39025120.020000003</v>
      </c>
      <c r="H244" s="378">
        <f>+H245</f>
        <v>10964746.65</v>
      </c>
      <c r="I244" s="378">
        <f>+I245</f>
        <v>0</v>
      </c>
      <c r="J244" s="378">
        <f>+J245</f>
        <v>49989866.670000002</v>
      </c>
      <c r="K244" s="343">
        <f>+K245</f>
        <v>5.1746622737403793</v>
      </c>
    </row>
    <row r="245" spans="1:11" ht="12.75" x14ac:dyDescent="0.2">
      <c r="A245" s="369">
        <v>2</v>
      </c>
      <c r="B245" s="370">
        <v>3</v>
      </c>
      <c r="C245" s="370">
        <v>9</v>
      </c>
      <c r="D245" s="370">
        <v>3</v>
      </c>
      <c r="E245" s="370" t="s">
        <v>202</v>
      </c>
      <c r="F245" s="371" t="s">
        <v>1061</v>
      </c>
      <c r="G245" s="372">
        <v>39025120.020000003</v>
      </c>
      <c r="H245" s="372">
        <v>10964746.65</v>
      </c>
      <c r="I245" s="372"/>
      <c r="J245" s="336">
        <f>SUBTOTAL(9,G245:I245)</f>
        <v>49989866.670000002</v>
      </c>
      <c r="K245" s="339">
        <f t="shared" si="11"/>
        <v>5.1746622737403793</v>
      </c>
    </row>
    <row r="246" spans="1:11" ht="12.75" x14ac:dyDescent="0.2">
      <c r="A246" s="366">
        <v>2</v>
      </c>
      <c r="B246" s="367">
        <v>3</v>
      </c>
      <c r="C246" s="367">
        <v>9</v>
      </c>
      <c r="D246" s="367">
        <v>5</v>
      </c>
      <c r="E246" s="367"/>
      <c r="F246" s="376" t="s">
        <v>173</v>
      </c>
      <c r="G246" s="378">
        <f>+G247</f>
        <v>500000</v>
      </c>
      <c r="H246" s="378">
        <f>+H247</f>
        <v>1487372.07</v>
      </c>
      <c r="I246" s="378">
        <f>+I247</f>
        <v>0</v>
      </c>
      <c r="J246" s="378">
        <f>+J247</f>
        <v>1987372.07</v>
      </c>
      <c r="K246" s="343">
        <f>+K247</f>
        <v>0.20572127832231171</v>
      </c>
    </row>
    <row r="247" spans="1:11" ht="12.75" x14ac:dyDescent="0.2">
      <c r="A247" s="369">
        <v>2</v>
      </c>
      <c r="B247" s="370">
        <v>3</v>
      </c>
      <c r="C247" s="370">
        <v>9</v>
      </c>
      <c r="D247" s="370">
        <v>5</v>
      </c>
      <c r="E247" s="370" t="s">
        <v>202</v>
      </c>
      <c r="F247" s="371" t="s">
        <v>173</v>
      </c>
      <c r="G247" s="377">
        <v>500000</v>
      </c>
      <c r="H247" s="377">
        <v>1487372.07</v>
      </c>
      <c r="I247" s="377"/>
      <c r="J247" s="336">
        <f>SUBTOTAL(9,G247:I247)</f>
        <v>1987372.07</v>
      </c>
      <c r="K247" s="339">
        <f t="shared" si="11"/>
        <v>0.20572127832231171</v>
      </c>
    </row>
    <row r="248" spans="1:11" ht="12.75" x14ac:dyDescent="0.2">
      <c r="A248" s="366">
        <v>2</v>
      </c>
      <c r="B248" s="367">
        <v>3</v>
      </c>
      <c r="C248" s="367">
        <v>9</v>
      </c>
      <c r="D248" s="367">
        <v>6</v>
      </c>
      <c r="E248" s="367"/>
      <c r="F248" s="376" t="s">
        <v>174</v>
      </c>
      <c r="G248" s="378">
        <f>+G249</f>
        <v>0</v>
      </c>
      <c r="H248" s="378">
        <f>+H249</f>
        <v>1000000</v>
      </c>
      <c r="I248" s="378">
        <f>+I249</f>
        <v>0</v>
      </c>
      <c r="J248" s="378">
        <f>+J249</f>
        <v>1000000</v>
      </c>
      <c r="K248" s="343">
        <f>+K249</f>
        <v>0.10351422435070837</v>
      </c>
    </row>
    <row r="249" spans="1:11" ht="12.75" x14ac:dyDescent="0.2">
      <c r="A249" s="369">
        <v>2</v>
      </c>
      <c r="B249" s="370">
        <v>3</v>
      </c>
      <c r="C249" s="370">
        <v>9</v>
      </c>
      <c r="D249" s="370">
        <v>6</v>
      </c>
      <c r="E249" s="370" t="s">
        <v>202</v>
      </c>
      <c r="F249" s="371" t="s">
        <v>174</v>
      </c>
      <c r="G249" s="372"/>
      <c r="H249" s="372">
        <v>1000000</v>
      </c>
      <c r="I249" s="372"/>
      <c r="J249" s="336">
        <f>SUBTOTAL(9,G249:I249)</f>
        <v>1000000</v>
      </c>
      <c r="K249" s="339">
        <f t="shared" si="11"/>
        <v>0.10351422435070837</v>
      </c>
    </row>
    <row r="250" spans="1:11" ht="12.75" x14ac:dyDescent="0.2">
      <c r="A250" s="366">
        <v>2</v>
      </c>
      <c r="B250" s="367">
        <v>3</v>
      </c>
      <c r="C250" s="367">
        <v>9</v>
      </c>
      <c r="D250" s="367">
        <v>8</v>
      </c>
      <c r="E250" s="367"/>
      <c r="F250" s="376" t="s">
        <v>1062</v>
      </c>
      <c r="G250" s="378">
        <f>+G251</f>
        <v>0</v>
      </c>
      <c r="H250" s="378">
        <f>+H251</f>
        <v>0</v>
      </c>
      <c r="I250" s="378">
        <f>+I251</f>
        <v>0</v>
      </c>
      <c r="J250" s="378">
        <f>+J251</f>
        <v>0</v>
      </c>
      <c r="K250" s="343">
        <f>+K251</f>
        <v>0</v>
      </c>
    </row>
    <row r="251" spans="1:11" ht="12.75" x14ac:dyDescent="0.2">
      <c r="A251" s="369">
        <v>2</v>
      </c>
      <c r="B251" s="370">
        <v>3</v>
      </c>
      <c r="C251" s="370">
        <v>9</v>
      </c>
      <c r="D251" s="370">
        <v>8</v>
      </c>
      <c r="E251" s="370" t="s">
        <v>202</v>
      </c>
      <c r="F251" s="371" t="s">
        <v>1062</v>
      </c>
      <c r="G251" s="377"/>
      <c r="H251" s="377"/>
      <c r="I251" s="377"/>
      <c r="J251" s="336">
        <f>SUBTOTAL(9,G251:I251)</f>
        <v>0</v>
      </c>
      <c r="K251" s="339">
        <f t="shared" si="11"/>
        <v>0</v>
      </c>
    </row>
    <row r="252" spans="1:11" ht="12.75" x14ac:dyDescent="0.2">
      <c r="A252" s="366">
        <v>2</v>
      </c>
      <c r="B252" s="367">
        <v>3</v>
      </c>
      <c r="C252" s="367">
        <v>9</v>
      </c>
      <c r="D252" s="367">
        <v>9</v>
      </c>
      <c r="E252" s="367"/>
      <c r="F252" s="376" t="s">
        <v>1063</v>
      </c>
      <c r="G252" s="378">
        <f>+G253</f>
        <v>0</v>
      </c>
      <c r="H252" s="378">
        <f>+H253</f>
        <v>0</v>
      </c>
      <c r="I252" s="378">
        <f>+I253</f>
        <v>0</v>
      </c>
      <c r="J252" s="378">
        <f>+J253</f>
        <v>0</v>
      </c>
      <c r="K252" s="343">
        <f>+K253</f>
        <v>0</v>
      </c>
    </row>
    <row r="253" spans="1:11" ht="12.75" x14ac:dyDescent="0.2">
      <c r="A253" s="369">
        <v>2</v>
      </c>
      <c r="B253" s="370">
        <v>3</v>
      </c>
      <c r="C253" s="370">
        <v>9</v>
      </c>
      <c r="D253" s="370">
        <v>9</v>
      </c>
      <c r="E253" s="370" t="s">
        <v>202</v>
      </c>
      <c r="F253" s="371" t="s">
        <v>1063</v>
      </c>
      <c r="G253" s="372"/>
      <c r="H253" s="372"/>
      <c r="I253" s="372"/>
      <c r="J253" s="336">
        <f>SUBTOTAL(9,G253:I253)</f>
        <v>0</v>
      </c>
      <c r="K253" s="339">
        <f t="shared" si="11"/>
        <v>0</v>
      </c>
    </row>
    <row r="254" spans="1:11" ht="12.75" x14ac:dyDescent="0.2">
      <c r="A254" s="360">
        <v>2</v>
      </c>
      <c r="B254" s="361">
        <v>4</v>
      </c>
      <c r="C254" s="361"/>
      <c r="D254" s="361"/>
      <c r="E254" s="361"/>
      <c r="F254" s="272" t="s">
        <v>255</v>
      </c>
      <c r="G254" s="362">
        <f>+G262+G265</f>
        <v>0</v>
      </c>
      <c r="H254" s="362">
        <f>+H262+H265</f>
        <v>0</v>
      </c>
      <c r="I254" s="362">
        <f>+I262+I265</f>
        <v>0</v>
      </c>
      <c r="J254" s="362">
        <f>+J262+J265</f>
        <v>0</v>
      </c>
      <c r="K254" s="362">
        <f>+K262+K265</f>
        <v>0</v>
      </c>
    </row>
    <row r="255" spans="1:11" ht="12.75" x14ac:dyDescent="0.2">
      <c r="A255" s="366">
        <v>2</v>
      </c>
      <c r="B255" s="367">
        <v>4</v>
      </c>
      <c r="C255" s="367">
        <v>1</v>
      </c>
      <c r="D255" s="367">
        <v>2</v>
      </c>
      <c r="E255" s="367"/>
      <c r="F255" s="376" t="s">
        <v>257</v>
      </c>
      <c r="G255" s="378">
        <f>+G256+G257</f>
        <v>0</v>
      </c>
      <c r="H255" s="378">
        <f>+H256+H257</f>
        <v>0</v>
      </c>
      <c r="I255" s="378">
        <f>+I256+I257</f>
        <v>0</v>
      </c>
      <c r="J255" s="378">
        <f>+J256+J257</f>
        <v>0</v>
      </c>
      <c r="K255" s="343">
        <f>+K256+K257</f>
        <v>0</v>
      </c>
    </row>
    <row r="256" spans="1:11" ht="12.75" x14ac:dyDescent="0.2">
      <c r="A256" s="369">
        <v>2</v>
      </c>
      <c r="B256" s="370">
        <v>4</v>
      </c>
      <c r="C256" s="370">
        <v>1</v>
      </c>
      <c r="D256" s="370">
        <v>2</v>
      </c>
      <c r="E256" s="370" t="s">
        <v>202</v>
      </c>
      <c r="F256" s="275" t="s">
        <v>258</v>
      </c>
      <c r="G256" s="372"/>
      <c r="H256" s="372"/>
      <c r="I256" s="372"/>
      <c r="J256" s="336">
        <f>SUBTOTAL(9,G256:I256)</f>
        <v>0</v>
      </c>
      <c r="K256" s="339">
        <f t="shared" si="11"/>
        <v>0</v>
      </c>
    </row>
    <row r="257" spans="1:11" ht="12.75" x14ac:dyDescent="0.2">
      <c r="A257" s="369">
        <v>2</v>
      </c>
      <c r="B257" s="370">
        <v>4</v>
      </c>
      <c r="C257" s="370">
        <v>1</v>
      </c>
      <c r="D257" s="370">
        <v>2</v>
      </c>
      <c r="E257" s="370" t="s">
        <v>203</v>
      </c>
      <c r="F257" s="275" t="s">
        <v>259</v>
      </c>
      <c r="G257" s="372"/>
      <c r="H257" s="372"/>
      <c r="I257" s="372"/>
      <c r="J257" s="336">
        <f>SUBTOTAL(9,G257:I257)</f>
        <v>0</v>
      </c>
      <c r="K257" s="339">
        <f t="shared" si="11"/>
        <v>0</v>
      </c>
    </row>
    <row r="258" spans="1:11" ht="12.75" x14ac:dyDescent="0.2">
      <c r="A258" s="366">
        <v>2</v>
      </c>
      <c r="B258" s="367">
        <v>4</v>
      </c>
      <c r="C258" s="367">
        <v>1</v>
      </c>
      <c r="D258" s="367">
        <v>5</v>
      </c>
      <c r="E258" s="367"/>
      <c r="F258" s="274" t="s">
        <v>260</v>
      </c>
      <c r="G258" s="368">
        <f>+G259</f>
        <v>0</v>
      </c>
      <c r="H258" s="368">
        <f>+H259</f>
        <v>0</v>
      </c>
      <c r="I258" s="368">
        <f>+I259</f>
        <v>0</v>
      </c>
      <c r="J258" s="368">
        <f>+J259</f>
        <v>0</v>
      </c>
      <c r="K258" s="343">
        <f>+K259</f>
        <v>0</v>
      </c>
    </row>
    <row r="259" spans="1:11" ht="12.75" x14ac:dyDescent="0.2">
      <c r="A259" s="369">
        <v>2</v>
      </c>
      <c r="B259" s="370">
        <v>4</v>
      </c>
      <c r="C259" s="370">
        <v>1</v>
      </c>
      <c r="D259" s="370">
        <v>5</v>
      </c>
      <c r="E259" s="370" t="s">
        <v>202</v>
      </c>
      <c r="F259" s="275" t="s">
        <v>260</v>
      </c>
      <c r="G259" s="377"/>
      <c r="H259" s="377"/>
      <c r="I259" s="377"/>
      <c r="J259" s="336">
        <f>SUBTOTAL(9,G259:I259)</f>
        <v>0</v>
      </c>
      <c r="K259" s="339">
        <f>IFERROR(J259/$J$18*100,"0.00")</f>
        <v>0</v>
      </c>
    </row>
    <row r="260" spans="1:11" ht="12.75" x14ac:dyDescent="0.2">
      <c r="A260" s="366">
        <v>2</v>
      </c>
      <c r="B260" s="367">
        <v>4</v>
      </c>
      <c r="C260" s="367">
        <v>1</v>
      </c>
      <c r="D260" s="367">
        <v>6</v>
      </c>
      <c r="E260" s="370"/>
      <c r="F260" s="274" t="s">
        <v>261</v>
      </c>
      <c r="G260" s="378">
        <f>+G261</f>
        <v>0</v>
      </c>
      <c r="H260" s="378">
        <f>+H261</f>
        <v>0</v>
      </c>
      <c r="I260" s="378">
        <f>+I261</f>
        <v>0</v>
      </c>
      <c r="J260" s="378">
        <f>+J261</f>
        <v>0</v>
      </c>
      <c r="K260" s="343">
        <f>+K261</f>
        <v>0</v>
      </c>
    </row>
    <row r="261" spans="1:11" ht="12.75" x14ac:dyDescent="0.2">
      <c r="A261" s="369">
        <v>2</v>
      </c>
      <c r="B261" s="370">
        <v>4</v>
      </c>
      <c r="C261" s="370">
        <v>1</v>
      </c>
      <c r="D261" s="370">
        <v>6</v>
      </c>
      <c r="E261" s="370" t="s">
        <v>202</v>
      </c>
      <c r="F261" s="275" t="s">
        <v>262</v>
      </c>
      <c r="G261" s="377"/>
      <c r="H261" s="377"/>
      <c r="I261" s="377"/>
      <c r="J261" s="336">
        <f>SUBTOTAL(9,G261:I261)</f>
        <v>0</v>
      </c>
      <c r="K261" s="339">
        <f>IFERROR(J261/$J$18*100,"0.00")</f>
        <v>0</v>
      </c>
    </row>
    <row r="262" spans="1:11" ht="12.75" x14ac:dyDescent="0.2">
      <c r="A262" s="363">
        <v>2</v>
      </c>
      <c r="B262" s="364">
        <v>4</v>
      </c>
      <c r="C262" s="364">
        <v>4</v>
      </c>
      <c r="D262" s="364"/>
      <c r="E262" s="364"/>
      <c r="F262" s="273" t="s">
        <v>1064</v>
      </c>
      <c r="G262" s="365">
        <f t="shared" ref="G262:K263" si="14">+G263</f>
        <v>0</v>
      </c>
      <c r="H262" s="365">
        <f t="shared" si="14"/>
        <v>0</v>
      </c>
      <c r="I262" s="365">
        <f t="shared" si="14"/>
        <v>0</v>
      </c>
      <c r="J262" s="365">
        <f t="shared" si="14"/>
        <v>0</v>
      </c>
      <c r="K262" s="380">
        <f t="shared" si="14"/>
        <v>0</v>
      </c>
    </row>
    <row r="263" spans="1:11" ht="12.75" x14ac:dyDescent="0.2">
      <c r="A263" s="382">
        <v>2</v>
      </c>
      <c r="B263" s="367">
        <v>4</v>
      </c>
      <c r="C263" s="367">
        <v>4</v>
      </c>
      <c r="D263" s="367">
        <v>1</v>
      </c>
      <c r="E263" s="367"/>
      <c r="F263" s="274" t="s">
        <v>1065</v>
      </c>
      <c r="G263" s="378">
        <f t="shared" si="14"/>
        <v>0</v>
      </c>
      <c r="H263" s="378">
        <f t="shared" si="14"/>
        <v>0</v>
      </c>
      <c r="I263" s="378">
        <f t="shared" si="14"/>
        <v>0</v>
      </c>
      <c r="J263" s="378">
        <f t="shared" si="14"/>
        <v>0</v>
      </c>
      <c r="K263" s="343">
        <f t="shared" si="14"/>
        <v>0</v>
      </c>
    </row>
    <row r="264" spans="1:11" ht="22.5" x14ac:dyDescent="0.2">
      <c r="A264" s="383">
        <v>2</v>
      </c>
      <c r="B264" s="370">
        <v>4</v>
      </c>
      <c r="C264" s="370">
        <v>4</v>
      </c>
      <c r="D264" s="370">
        <v>1</v>
      </c>
      <c r="E264" s="370" t="s">
        <v>204</v>
      </c>
      <c r="F264" s="275" t="s">
        <v>1066</v>
      </c>
      <c r="G264" s="372"/>
      <c r="H264" s="335"/>
      <c r="I264" s="335"/>
      <c r="J264" s="336">
        <f>SUBTOTAL(9,G264:I264)</f>
        <v>0</v>
      </c>
      <c r="K264" s="339">
        <f>IFERROR(J264/$J$18*100,"0.00")</f>
        <v>0</v>
      </c>
    </row>
    <row r="265" spans="1:11" ht="12.75" x14ac:dyDescent="0.2">
      <c r="A265" s="363">
        <v>2</v>
      </c>
      <c r="B265" s="364">
        <v>4</v>
      </c>
      <c r="C265" s="364">
        <v>9</v>
      </c>
      <c r="D265" s="364"/>
      <c r="E265" s="364"/>
      <c r="F265" s="273" t="s">
        <v>263</v>
      </c>
      <c r="G265" s="365">
        <f>+G266+G268</f>
        <v>0</v>
      </c>
      <c r="H265" s="365">
        <f>+H266+H268</f>
        <v>0</v>
      </c>
      <c r="I265" s="365">
        <f>+I266+I268</f>
        <v>0</v>
      </c>
      <c r="J265" s="365">
        <f>+J266+J268</f>
        <v>0</v>
      </c>
      <c r="K265" s="365">
        <f>+K266+K268</f>
        <v>0</v>
      </c>
    </row>
    <row r="266" spans="1:11" ht="12.75" x14ac:dyDescent="0.2">
      <c r="A266" s="366">
        <v>2</v>
      </c>
      <c r="B266" s="367">
        <v>4</v>
      </c>
      <c r="C266" s="367">
        <v>9</v>
      </c>
      <c r="D266" s="367">
        <v>1</v>
      </c>
      <c r="E266" s="367"/>
      <c r="F266" s="274" t="s">
        <v>263</v>
      </c>
      <c r="G266" s="378">
        <f>+G267</f>
        <v>0</v>
      </c>
      <c r="H266" s="378">
        <f>+H267</f>
        <v>0</v>
      </c>
      <c r="I266" s="378">
        <f>+I267</f>
        <v>0</v>
      </c>
      <c r="J266" s="378">
        <f>+J267</f>
        <v>0</v>
      </c>
      <c r="K266" s="343">
        <f>+K267</f>
        <v>0</v>
      </c>
    </row>
    <row r="267" spans="1:11" ht="12.75" x14ac:dyDescent="0.2">
      <c r="A267" s="369">
        <v>2</v>
      </c>
      <c r="B267" s="370">
        <v>4</v>
      </c>
      <c r="C267" s="370">
        <v>9</v>
      </c>
      <c r="D267" s="370">
        <v>1</v>
      </c>
      <c r="E267" s="370" t="s">
        <v>202</v>
      </c>
      <c r="F267" s="275" t="s">
        <v>263</v>
      </c>
      <c r="G267" s="377"/>
      <c r="H267" s="377"/>
      <c r="I267" s="377"/>
      <c r="J267" s="336">
        <f>+J268</f>
        <v>0</v>
      </c>
      <c r="K267" s="339">
        <f>IFERROR(J267/$J$18*100,"0.00")</f>
        <v>0</v>
      </c>
    </row>
    <row r="268" spans="1:11" ht="12.75" x14ac:dyDescent="0.2">
      <c r="A268" s="366">
        <v>2</v>
      </c>
      <c r="B268" s="367">
        <v>4</v>
      </c>
      <c r="C268" s="367">
        <v>9</v>
      </c>
      <c r="D268" s="367">
        <v>4</v>
      </c>
      <c r="E268" s="367"/>
      <c r="F268" s="274" t="s">
        <v>264</v>
      </c>
      <c r="G268" s="378">
        <f>+G269</f>
        <v>0</v>
      </c>
      <c r="H268" s="378">
        <f>+H269</f>
        <v>0</v>
      </c>
      <c r="I268" s="378">
        <f>+I269</f>
        <v>0</v>
      </c>
      <c r="J268" s="378">
        <f>+J269</f>
        <v>0</v>
      </c>
      <c r="K268" s="343">
        <f>+K269</f>
        <v>0</v>
      </c>
    </row>
    <row r="269" spans="1:11" ht="12.75" x14ac:dyDescent="0.2">
      <c r="A269" s="369">
        <v>2</v>
      </c>
      <c r="B269" s="370">
        <v>4</v>
      </c>
      <c r="C269" s="370">
        <v>9</v>
      </c>
      <c r="D269" s="370">
        <v>4</v>
      </c>
      <c r="E269" s="370" t="s">
        <v>202</v>
      </c>
      <c r="F269" s="275" t="s">
        <v>264</v>
      </c>
      <c r="G269" s="377"/>
      <c r="H269" s="377"/>
      <c r="I269" s="377"/>
      <c r="J269" s="375">
        <f>SUBTOTAL(9,G269:I269)</f>
        <v>0</v>
      </c>
      <c r="K269" s="339">
        <f>IFERROR(J269/$J$18*100,"0.00")</f>
        <v>0</v>
      </c>
    </row>
    <row r="270" spans="1:11" ht="12.75" x14ac:dyDescent="0.2">
      <c r="A270" s="360">
        <v>2</v>
      </c>
      <c r="B270" s="361">
        <v>6</v>
      </c>
      <c r="C270" s="361"/>
      <c r="D270" s="361"/>
      <c r="E270" s="361"/>
      <c r="F270" s="272" t="s">
        <v>176</v>
      </c>
      <c r="G270" s="362">
        <f>+G271+G282+G289+G294+G301+G310+G313</f>
        <v>0</v>
      </c>
      <c r="H270" s="362">
        <f>+H271+H282+H289+H294+H301+H310+H313</f>
        <v>27105724.210000001</v>
      </c>
      <c r="I270" s="362">
        <f>+I271+I282+I289+I294+I301+I310+I313</f>
        <v>0</v>
      </c>
      <c r="J270" s="362">
        <f>+J271+J282+J289+J294+J301+J310+J313</f>
        <v>27105724.210000001</v>
      </c>
      <c r="K270" s="362">
        <f>+K271+K282+K289+K294+K301+K310+K313</f>
        <v>2.8058280170623671</v>
      </c>
    </row>
    <row r="271" spans="1:11" ht="12.75" x14ac:dyDescent="0.2">
      <c r="A271" s="363">
        <v>2</v>
      </c>
      <c r="B271" s="364">
        <v>6</v>
      </c>
      <c r="C271" s="364">
        <v>1</v>
      </c>
      <c r="D271" s="364"/>
      <c r="E271" s="364"/>
      <c r="F271" s="273" t="s">
        <v>177</v>
      </c>
      <c r="G271" s="365">
        <f>+G272+G274+G276+G278+G280</f>
        <v>0</v>
      </c>
      <c r="H271" s="365">
        <f>+H272+H274+H276+H278+H280</f>
        <v>4002530.17</v>
      </c>
      <c r="I271" s="365">
        <f>+I272+I274+I276+I278+I280</f>
        <v>0</v>
      </c>
      <c r="J271" s="365">
        <f>+J272+J274+J276+J278+J280</f>
        <v>4002530.17</v>
      </c>
      <c r="K271" s="365">
        <f>+K272+K274+K276+K278+K280</f>
        <v>0.41431880598785886</v>
      </c>
    </row>
    <row r="272" spans="1:11" ht="12.75" x14ac:dyDescent="0.2">
      <c r="A272" s="366">
        <v>2</v>
      </c>
      <c r="B272" s="367">
        <v>6</v>
      </c>
      <c r="C272" s="367">
        <v>1</v>
      </c>
      <c r="D272" s="367">
        <v>1</v>
      </c>
      <c r="E272" s="367"/>
      <c r="F272" s="376" t="s">
        <v>1067</v>
      </c>
      <c r="G272" s="378">
        <f>+G273</f>
        <v>0</v>
      </c>
      <c r="H272" s="378">
        <f>+H273</f>
        <v>1157530.17</v>
      </c>
      <c r="I272" s="378">
        <f>+I273</f>
        <v>0</v>
      </c>
      <c r="J272" s="378">
        <f>+J273</f>
        <v>1157530.17</v>
      </c>
      <c r="K272" s="343">
        <f>+K273</f>
        <v>0.11982083771009358</v>
      </c>
    </row>
    <row r="273" spans="1:11" ht="12.75" x14ac:dyDescent="0.2">
      <c r="A273" s="369">
        <v>2</v>
      </c>
      <c r="B273" s="370">
        <v>6</v>
      </c>
      <c r="C273" s="370">
        <v>1</v>
      </c>
      <c r="D273" s="370">
        <v>1</v>
      </c>
      <c r="E273" s="370" t="s">
        <v>202</v>
      </c>
      <c r="F273" s="371" t="s">
        <v>1067</v>
      </c>
      <c r="G273" s="377"/>
      <c r="H273" s="335">
        <v>1157530.17</v>
      </c>
      <c r="I273" s="335"/>
      <c r="J273" s="336">
        <f>SUBTOTAL(9,G273:I273)</f>
        <v>1157530.17</v>
      </c>
      <c r="K273" s="339">
        <f>IFERROR(J273/$J$18*100,"0.00")</f>
        <v>0.11982083771009358</v>
      </c>
    </row>
    <row r="274" spans="1:11" ht="12.75" x14ac:dyDescent="0.2">
      <c r="A274" s="366">
        <v>2</v>
      </c>
      <c r="B274" s="367">
        <v>6</v>
      </c>
      <c r="C274" s="367">
        <v>1</v>
      </c>
      <c r="D274" s="367">
        <v>2</v>
      </c>
      <c r="E274" s="367"/>
      <c r="F274" s="376" t="s">
        <v>559</v>
      </c>
      <c r="G274" s="378">
        <f>+G275</f>
        <v>0</v>
      </c>
      <c r="H274" s="378">
        <f>+H275</f>
        <v>2845000</v>
      </c>
      <c r="I274" s="378">
        <f>+I275</f>
        <v>0</v>
      </c>
      <c r="J274" s="378">
        <f>+J275</f>
        <v>2845000</v>
      </c>
      <c r="K274" s="343">
        <f>+K275</f>
        <v>0.29449796827776531</v>
      </c>
    </row>
    <row r="275" spans="1:11" ht="12.75" x14ac:dyDescent="0.2">
      <c r="A275" s="369">
        <v>2</v>
      </c>
      <c r="B275" s="370">
        <v>6</v>
      </c>
      <c r="C275" s="370">
        <v>1</v>
      </c>
      <c r="D275" s="370">
        <v>2</v>
      </c>
      <c r="E275" s="370" t="s">
        <v>202</v>
      </c>
      <c r="F275" s="275" t="s">
        <v>559</v>
      </c>
      <c r="G275" s="377"/>
      <c r="H275" s="349">
        <v>2845000</v>
      </c>
      <c r="I275" s="349"/>
      <c r="J275" s="336">
        <f>SUBTOTAL(9,G275:I275)</f>
        <v>2845000</v>
      </c>
      <c r="K275" s="339">
        <f>IFERROR(J275/$J$18*100,"0.00")</f>
        <v>0.29449796827776531</v>
      </c>
    </row>
    <row r="276" spans="1:11" ht="12.75" x14ac:dyDescent="0.2">
      <c r="A276" s="366">
        <v>2</v>
      </c>
      <c r="B276" s="367">
        <v>6</v>
      </c>
      <c r="C276" s="367">
        <v>1</v>
      </c>
      <c r="D276" s="367">
        <v>3</v>
      </c>
      <c r="E276" s="367"/>
      <c r="F276" s="274" t="s">
        <v>1068</v>
      </c>
      <c r="G276" s="378">
        <f>+G277</f>
        <v>0</v>
      </c>
      <c r="H276" s="378">
        <f>+H277</f>
        <v>0</v>
      </c>
      <c r="I276" s="378">
        <f>+I277</f>
        <v>0</v>
      </c>
      <c r="J276" s="378">
        <f>+J277</f>
        <v>0</v>
      </c>
      <c r="K276" s="343">
        <f>+K277</f>
        <v>0</v>
      </c>
    </row>
    <row r="277" spans="1:11" ht="12.75" x14ac:dyDescent="0.2">
      <c r="A277" s="369">
        <v>2</v>
      </c>
      <c r="B277" s="370">
        <v>6</v>
      </c>
      <c r="C277" s="370">
        <v>1</v>
      </c>
      <c r="D277" s="370">
        <v>3</v>
      </c>
      <c r="E277" s="370" t="s">
        <v>202</v>
      </c>
      <c r="F277" s="275" t="s">
        <v>1068</v>
      </c>
      <c r="G277" s="377"/>
      <c r="H277" s="335"/>
      <c r="I277" s="335"/>
      <c r="J277" s="336">
        <f>SUBTOTAL(9,G277:I277)</f>
        <v>0</v>
      </c>
      <c r="K277" s="339">
        <f>IFERROR(J277/$J$18*100,"0.00")</f>
        <v>0</v>
      </c>
    </row>
    <row r="278" spans="1:11" ht="12.75" x14ac:dyDescent="0.2">
      <c r="A278" s="366">
        <v>2</v>
      </c>
      <c r="B278" s="367">
        <v>6</v>
      </c>
      <c r="C278" s="367">
        <v>1</v>
      </c>
      <c r="D278" s="367">
        <v>4</v>
      </c>
      <c r="E278" s="367"/>
      <c r="F278" s="376" t="s">
        <v>265</v>
      </c>
      <c r="G278" s="378">
        <f>+G279</f>
        <v>0</v>
      </c>
      <c r="H278" s="378">
        <f>+H279</f>
        <v>0</v>
      </c>
      <c r="I278" s="378">
        <f>+I279</f>
        <v>0</v>
      </c>
      <c r="J278" s="378">
        <f>+J279</f>
        <v>0</v>
      </c>
      <c r="K278" s="343">
        <f>+K279</f>
        <v>0</v>
      </c>
    </row>
    <row r="279" spans="1:11" ht="12.75" x14ac:dyDescent="0.2">
      <c r="A279" s="369">
        <v>2</v>
      </c>
      <c r="B279" s="370">
        <v>6</v>
      </c>
      <c r="C279" s="370">
        <v>1</v>
      </c>
      <c r="D279" s="370">
        <v>4</v>
      </c>
      <c r="E279" s="370" t="s">
        <v>202</v>
      </c>
      <c r="F279" s="275" t="s">
        <v>265</v>
      </c>
      <c r="G279" s="377"/>
      <c r="H279" s="349"/>
      <c r="I279" s="349"/>
      <c r="J279" s="336">
        <f>SUBTOTAL(9,G279:I279)</f>
        <v>0</v>
      </c>
      <c r="K279" s="339">
        <f>IFERROR(J279/$J$18*100,"0.00")</f>
        <v>0</v>
      </c>
    </row>
    <row r="280" spans="1:11" ht="12.75" x14ac:dyDescent="0.2">
      <c r="A280" s="366">
        <v>2</v>
      </c>
      <c r="B280" s="367">
        <v>6</v>
      </c>
      <c r="C280" s="367">
        <v>1</v>
      </c>
      <c r="D280" s="367">
        <v>9</v>
      </c>
      <c r="E280" s="367"/>
      <c r="F280" s="376" t="s">
        <v>179</v>
      </c>
      <c r="G280" s="378">
        <f>+G281</f>
        <v>0</v>
      </c>
      <c r="H280" s="378">
        <f>+H281</f>
        <v>0</v>
      </c>
      <c r="I280" s="378">
        <f>+I281</f>
        <v>0</v>
      </c>
      <c r="J280" s="378">
        <f>+J281</f>
        <v>0</v>
      </c>
      <c r="K280" s="343">
        <f>+K281</f>
        <v>0</v>
      </c>
    </row>
    <row r="281" spans="1:11" ht="12.75" x14ac:dyDescent="0.2">
      <c r="A281" s="369">
        <v>2</v>
      </c>
      <c r="B281" s="370">
        <v>6</v>
      </c>
      <c r="C281" s="370">
        <v>1</v>
      </c>
      <c r="D281" s="370">
        <v>9</v>
      </c>
      <c r="E281" s="370" t="s">
        <v>202</v>
      </c>
      <c r="F281" s="275" t="s">
        <v>179</v>
      </c>
      <c r="G281" s="377"/>
      <c r="H281" s="335"/>
      <c r="I281" s="335"/>
      <c r="J281" s="336">
        <f t="shared" ref="J281:J286" si="15">SUBTOTAL(9,G281:I281)</f>
        <v>0</v>
      </c>
      <c r="K281" s="339">
        <f>IFERROR(J281/$J$18*100,"0.00")</f>
        <v>0</v>
      </c>
    </row>
    <row r="282" spans="1:11" ht="12.75" x14ac:dyDescent="0.2">
      <c r="A282" s="363">
        <v>2</v>
      </c>
      <c r="B282" s="364">
        <v>6</v>
      </c>
      <c r="C282" s="364">
        <v>2</v>
      </c>
      <c r="D282" s="364"/>
      <c r="E282" s="364"/>
      <c r="F282" s="273" t="s">
        <v>1069</v>
      </c>
      <c r="G282" s="365">
        <f>+G283+G285+G287</f>
        <v>0</v>
      </c>
      <c r="H282" s="365">
        <f>+H283+H285+H287</f>
        <v>0</v>
      </c>
      <c r="I282" s="365">
        <f>+I283+I285+I287</f>
        <v>0</v>
      </c>
      <c r="J282" s="365">
        <f>+J283+J285+J287</f>
        <v>0</v>
      </c>
      <c r="K282" s="365">
        <f>+K283+K285+K287</f>
        <v>0</v>
      </c>
    </row>
    <row r="283" spans="1:11" ht="12.75" x14ac:dyDescent="0.2">
      <c r="A283" s="366">
        <v>2</v>
      </c>
      <c r="B283" s="367">
        <v>6</v>
      </c>
      <c r="C283" s="367">
        <v>2</v>
      </c>
      <c r="D283" s="367">
        <v>1</v>
      </c>
      <c r="E283" s="367"/>
      <c r="F283" s="376" t="s">
        <v>266</v>
      </c>
      <c r="G283" s="378">
        <f>+G284</f>
        <v>0</v>
      </c>
      <c r="H283" s="378">
        <f>+H284</f>
        <v>0</v>
      </c>
      <c r="I283" s="378">
        <f>+I284</f>
        <v>0</v>
      </c>
      <c r="J283" s="378">
        <f>+J284</f>
        <v>0</v>
      </c>
      <c r="K283" s="343">
        <f>+K284</f>
        <v>0</v>
      </c>
    </row>
    <row r="284" spans="1:11" ht="12.75" x14ac:dyDescent="0.2">
      <c r="A284" s="369">
        <v>2</v>
      </c>
      <c r="B284" s="370">
        <v>6</v>
      </c>
      <c r="C284" s="370">
        <v>2</v>
      </c>
      <c r="D284" s="370">
        <v>1</v>
      </c>
      <c r="E284" s="370" t="s">
        <v>202</v>
      </c>
      <c r="F284" s="275" t="s">
        <v>266</v>
      </c>
      <c r="G284" s="377"/>
      <c r="H284" s="335"/>
      <c r="I284" s="335"/>
      <c r="J284" s="336">
        <f t="shared" si="15"/>
        <v>0</v>
      </c>
      <c r="K284" s="339">
        <f>IFERROR(J284/$J$18*100,"0.00")</f>
        <v>0</v>
      </c>
    </row>
    <row r="285" spans="1:11" ht="12.75" x14ac:dyDescent="0.2">
      <c r="A285" s="366">
        <v>2</v>
      </c>
      <c r="B285" s="367">
        <v>6</v>
      </c>
      <c r="C285" s="367">
        <v>2</v>
      </c>
      <c r="D285" s="367">
        <v>3</v>
      </c>
      <c r="E285" s="367"/>
      <c r="F285" s="376" t="s">
        <v>180</v>
      </c>
      <c r="G285" s="378">
        <f>+G286</f>
        <v>0</v>
      </c>
      <c r="H285" s="378">
        <f>+H286</f>
        <v>0</v>
      </c>
      <c r="I285" s="378">
        <f>+I286</f>
        <v>0</v>
      </c>
      <c r="J285" s="378">
        <f>+J286</f>
        <v>0</v>
      </c>
      <c r="K285" s="343">
        <f>+K286</f>
        <v>0</v>
      </c>
    </row>
    <row r="286" spans="1:11" ht="12.75" x14ac:dyDescent="0.2">
      <c r="A286" s="369">
        <v>2</v>
      </c>
      <c r="B286" s="370">
        <v>6</v>
      </c>
      <c r="C286" s="370">
        <v>2</v>
      </c>
      <c r="D286" s="370">
        <v>3</v>
      </c>
      <c r="E286" s="370" t="s">
        <v>202</v>
      </c>
      <c r="F286" s="275" t="s">
        <v>180</v>
      </c>
      <c r="G286" s="377"/>
      <c r="H286" s="349"/>
      <c r="I286" s="349"/>
      <c r="J286" s="336">
        <f t="shared" si="15"/>
        <v>0</v>
      </c>
      <c r="K286" s="339">
        <f>IFERROR(J286/$J$18*100,"0.00")</f>
        <v>0</v>
      </c>
    </row>
    <row r="287" spans="1:11" ht="12.75" x14ac:dyDescent="0.2">
      <c r="A287" s="366">
        <v>2</v>
      </c>
      <c r="B287" s="367">
        <v>6</v>
      </c>
      <c r="C287" s="367">
        <v>2</v>
      </c>
      <c r="D287" s="367">
        <v>4</v>
      </c>
      <c r="E287" s="367"/>
      <c r="F287" s="376" t="s">
        <v>1070</v>
      </c>
      <c r="G287" s="378">
        <f>+G288</f>
        <v>0</v>
      </c>
      <c r="H287" s="378">
        <f>+H288</f>
        <v>0</v>
      </c>
      <c r="I287" s="378">
        <f>+I288</f>
        <v>0</v>
      </c>
      <c r="J287" s="378">
        <f>+J288</f>
        <v>0</v>
      </c>
      <c r="K287" s="343">
        <f>IFERROR(J287/$J$18*100,"0.00")</f>
        <v>0</v>
      </c>
    </row>
    <row r="288" spans="1:11" ht="12.75" x14ac:dyDescent="0.2">
      <c r="A288" s="369">
        <v>2</v>
      </c>
      <c r="B288" s="370">
        <v>6</v>
      </c>
      <c r="C288" s="370">
        <v>2</v>
      </c>
      <c r="D288" s="370">
        <v>4</v>
      </c>
      <c r="E288" s="370" t="s">
        <v>202</v>
      </c>
      <c r="F288" s="371" t="s">
        <v>1070</v>
      </c>
      <c r="G288" s="377"/>
      <c r="H288" s="335"/>
      <c r="I288" s="335"/>
      <c r="J288" s="336">
        <f t="shared" ref="J288:J293" si="16">SUBTOTAL(9,G288:I288)</f>
        <v>0</v>
      </c>
      <c r="K288" s="339">
        <f>IFERROR(J288/$J$18*100,"0.00")</f>
        <v>0</v>
      </c>
    </row>
    <row r="289" spans="1:11" ht="12.75" x14ac:dyDescent="0.2">
      <c r="A289" s="363">
        <v>2</v>
      </c>
      <c r="B289" s="364">
        <v>6</v>
      </c>
      <c r="C289" s="364">
        <v>3</v>
      </c>
      <c r="D289" s="364"/>
      <c r="E289" s="364"/>
      <c r="F289" s="273" t="s">
        <v>181</v>
      </c>
      <c r="G289" s="365">
        <f>+G290+G292</f>
        <v>0</v>
      </c>
      <c r="H289" s="365">
        <f>+H290+H292</f>
        <v>19103194.039999999</v>
      </c>
      <c r="I289" s="365">
        <f>+I290+I292</f>
        <v>0</v>
      </c>
      <c r="J289" s="365">
        <f>+J290+J292</f>
        <v>19103194.039999999</v>
      </c>
      <c r="K289" s="365">
        <f>+K290+K292</f>
        <v>1.9774523136716748</v>
      </c>
    </row>
    <row r="290" spans="1:11" ht="12.75" x14ac:dyDescent="0.2">
      <c r="A290" s="366">
        <v>2</v>
      </c>
      <c r="B290" s="367">
        <v>6</v>
      </c>
      <c r="C290" s="367">
        <v>3</v>
      </c>
      <c r="D290" s="367">
        <v>1</v>
      </c>
      <c r="E290" s="367"/>
      <c r="F290" s="274" t="s">
        <v>182</v>
      </c>
      <c r="G290" s="378">
        <f>+G291</f>
        <v>0</v>
      </c>
      <c r="H290" s="378">
        <f>+H291</f>
        <v>14903194.039999999</v>
      </c>
      <c r="I290" s="378">
        <f>+I291</f>
        <v>0</v>
      </c>
      <c r="J290" s="378">
        <f>+J291</f>
        <v>14903194.039999999</v>
      </c>
      <c r="K290" s="343">
        <f>+K291</f>
        <v>1.5426925713986996</v>
      </c>
    </row>
    <row r="291" spans="1:11" ht="12.75" x14ac:dyDescent="0.2">
      <c r="A291" s="369">
        <v>2</v>
      </c>
      <c r="B291" s="370">
        <v>6</v>
      </c>
      <c r="C291" s="370">
        <v>3</v>
      </c>
      <c r="D291" s="370">
        <v>1</v>
      </c>
      <c r="E291" s="370" t="s">
        <v>202</v>
      </c>
      <c r="F291" s="371" t="s">
        <v>182</v>
      </c>
      <c r="G291" s="377"/>
      <c r="H291" s="335">
        <v>14903194.039999999</v>
      </c>
      <c r="I291" s="335"/>
      <c r="J291" s="336">
        <f t="shared" si="16"/>
        <v>14903194.039999999</v>
      </c>
      <c r="K291" s="339">
        <f>IFERROR(J291/$J$18*100,"0.00")</f>
        <v>1.5426925713986996</v>
      </c>
    </row>
    <row r="292" spans="1:11" ht="12.75" x14ac:dyDescent="0.2">
      <c r="A292" s="366">
        <v>2</v>
      </c>
      <c r="B292" s="367">
        <v>6</v>
      </c>
      <c r="C292" s="367">
        <v>3</v>
      </c>
      <c r="D292" s="367">
        <v>2</v>
      </c>
      <c r="E292" s="367"/>
      <c r="F292" s="376" t="s">
        <v>183</v>
      </c>
      <c r="G292" s="378">
        <f>+G293</f>
        <v>0</v>
      </c>
      <c r="H292" s="378">
        <f>+H293</f>
        <v>4200000</v>
      </c>
      <c r="I292" s="378">
        <f>+I293</f>
        <v>0</v>
      </c>
      <c r="J292" s="378">
        <f>+J293</f>
        <v>4200000</v>
      </c>
      <c r="K292" s="343">
        <f>+K293</f>
        <v>0.43475974227297515</v>
      </c>
    </row>
    <row r="293" spans="1:11" ht="12.75" x14ac:dyDescent="0.2">
      <c r="A293" s="369">
        <v>2</v>
      </c>
      <c r="B293" s="370">
        <v>6</v>
      </c>
      <c r="C293" s="370">
        <v>3</v>
      </c>
      <c r="D293" s="370">
        <v>2</v>
      </c>
      <c r="E293" s="370" t="s">
        <v>202</v>
      </c>
      <c r="F293" s="275" t="s">
        <v>183</v>
      </c>
      <c r="G293" s="377"/>
      <c r="H293" s="335">
        <v>4200000</v>
      </c>
      <c r="I293" s="335"/>
      <c r="J293" s="336">
        <f t="shared" si="16"/>
        <v>4200000</v>
      </c>
      <c r="K293" s="339">
        <f>IFERROR(J293/$J$18*100,"0.00")</f>
        <v>0.43475974227297515</v>
      </c>
    </row>
    <row r="294" spans="1:11" ht="12.75" x14ac:dyDescent="0.2">
      <c r="A294" s="363">
        <v>2</v>
      </c>
      <c r="B294" s="364">
        <v>6</v>
      </c>
      <c r="C294" s="364">
        <v>4</v>
      </c>
      <c r="D294" s="364"/>
      <c r="E294" s="364"/>
      <c r="F294" s="273" t="s">
        <v>184</v>
      </c>
      <c r="G294" s="365">
        <f>+G295+G297+G299</f>
        <v>0</v>
      </c>
      <c r="H294" s="365">
        <f>+H295+H297+H299</f>
        <v>0</v>
      </c>
      <c r="I294" s="365">
        <f>+I295+I297+I299</f>
        <v>0</v>
      </c>
      <c r="J294" s="365">
        <f>+J295+J297+J299</f>
        <v>0</v>
      </c>
      <c r="K294" s="365">
        <f>+K295+K297+K299</f>
        <v>0</v>
      </c>
    </row>
    <row r="295" spans="1:11" ht="12.75" x14ac:dyDescent="0.2">
      <c r="A295" s="366">
        <v>2</v>
      </c>
      <c r="B295" s="367">
        <v>6</v>
      </c>
      <c r="C295" s="367">
        <v>4</v>
      </c>
      <c r="D295" s="367">
        <v>1</v>
      </c>
      <c r="E295" s="367"/>
      <c r="F295" s="376" t="s">
        <v>185</v>
      </c>
      <c r="G295" s="378">
        <f>+G296</f>
        <v>0</v>
      </c>
      <c r="H295" s="378">
        <f>+H296</f>
        <v>0</v>
      </c>
      <c r="I295" s="378">
        <f>+I296</f>
        <v>0</v>
      </c>
      <c r="J295" s="378">
        <f>+J296</f>
        <v>0</v>
      </c>
      <c r="K295" s="343">
        <f>+K296</f>
        <v>0</v>
      </c>
    </row>
    <row r="296" spans="1:11" ht="12.75" x14ac:dyDescent="0.2">
      <c r="A296" s="369">
        <v>2</v>
      </c>
      <c r="B296" s="370">
        <v>6</v>
      </c>
      <c r="C296" s="370">
        <v>4</v>
      </c>
      <c r="D296" s="370">
        <v>1</v>
      </c>
      <c r="E296" s="370" t="s">
        <v>202</v>
      </c>
      <c r="F296" s="275" t="s">
        <v>185</v>
      </c>
      <c r="G296" s="377"/>
      <c r="H296" s="349"/>
      <c r="I296" s="349"/>
      <c r="J296" s="336">
        <f>SUBTOTAL(9,G296:I296)</f>
        <v>0</v>
      </c>
      <c r="K296" s="339">
        <f>IFERROR(J296/$J$18*100,"0.00")</f>
        <v>0</v>
      </c>
    </row>
    <row r="297" spans="1:11" ht="12.75" x14ac:dyDescent="0.2">
      <c r="A297" s="366">
        <v>2</v>
      </c>
      <c r="B297" s="367">
        <v>6</v>
      </c>
      <c r="C297" s="367">
        <v>4</v>
      </c>
      <c r="D297" s="367">
        <v>2</v>
      </c>
      <c r="E297" s="367"/>
      <c r="F297" s="376" t="s">
        <v>186</v>
      </c>
      <c r="G297" s="378">
        <f>+G298</f>
        <v>0</v>
      </c>
      <c r="H297" s="378">
        <f>+H298</f>
        <v>0</v>
      </c>
      <c r="I297" s="378">
        <f>+I298</f>
        <v>0</v>
      </c>
      <c r="J297" s="378">
        <f>+J298</f>
        <v>0</v>
      </c>
      <c r="K297" s="343">
        <f>+K298</f>
        <v>0</v>
      </c>
    </row>
    <row r="298" spans="1:11" ht="12.75" x14ac:dyDescent="0.2">
      <c r="A298" s="369">
        <v>2</v>
      </c>
      <c r="B298" s="370">
        <v>6</v>
      </c>
      <c r="C298" s="370">
        <v>4</v>
      </c>
      <c r="D298" s="370">
        <v>2</v>
      </c>
      <c r="E298" s="370" t="s">
        <v>202</v>
      </c>
      <c r="F298" s="275" t="s">
        <v>186</v>
      </c>
      <c r="G298" s="377"/>
      <c r="H298" s="377"/>
      <c r="I298" s="377"/>
      <c r="J298" s="336">
        <f t="shared" ref="J298:J305" si="17">SUBTOTAL(9,G298:I298)</f>
        <v>0</v>
      </c>
      <c r="K298" s="339">
        <f>IFERROR(J298/$J$18*100,"0.00")</f>
        <v>0</v>
      </c>
    </row>
    <row r="299" spans="1:11" ht="12.75" x14ac:dyDescent="0.2">
      <c r="A299" s="366">
        <v>2</v>
      </c>
      <c r="B299" s="367">
        <v>6</v>
      </c>
      <c r="C299" s="367">
        <v>4</v>
      </c>
      <c r="D299" s="367">
        <v>8</v>
      </c>
      <c r="E299" s="367"/>
      <c r="F299" s="376" t="s">
        <v>187</v>
      </c>
      <c r="G299" s="378">
        <f>+G300</f>
        <v>0</v>
      </c>
      <c r="H299" s="378">
        <f>+H300</f>
        <v>0</v>
      </c>
      <c r="I299" s="378">
        <f>+I300</f>
        <v>0</v>
      </c>
      <c r="J299" s="378">
        <f>+J300</f>
        <v>0</v>
      </c>
      <c r="K299" s="343">
        <f>+K300</f>
        <v>0</v>
      </c>
    </row>
    <row r="300" spans="1:11" ht="12.75" x14ac:dyDescent="0.2">
      <c r="A300" s="369">
        <v>2</v>
      </c>
      <c r="B300" s="370">
        <v>6</v>
      </c>
      <c r="C300" s="370">
        <v>4</v>
      </c>
      <c r="D300" s="370">
        <v>8</v>
      </c>
      <c r="E300" s="370" t="s">
        <v>202</v>
      </c>
      <c r="F300" s="275" t="s">
        <v>187</v>
      </c>
      <c r="G300" s="377"/>
      <c r="H300" s="335"/>
      <c r="I300" s="335"/>
      <c r="J300" s="336">
        <f t="shared" si="17"/>
        <v>0</v>
      </c>
      <c r="K300" s="339">
        <f>IFERROR(J300/$J$18*100,"0.00")</f>
        <v>0</v>
      </c>
    </row>
    <row r="301" spans="1:11" ht="12.75" x14ac:dyDescent="0.2">
      <c r="A301" s="363">
        <v>2</v>
      </c>
      <c r="B301" s="364">
        <v>6</v>
      </c>
      <c r="C301" s="364">
        <v>5</v>
      </c>
      <c r="D301" s="364"/>
      <c r="E301" s="364"/>
      <c r="F301" s="273" t="s">
        <v>188</v>
      </c>
      <c r="G301" s="365">
        <f>+G302+G304+G306+G308</f>
        <v>0</v>
      </c>
      <c r="H301" s="365">
        <f>+H302+H304+H306+H308</f>
        <v>3700000</v>
      </c>
      <c r="I301" s="365">
        <f>+I302+I304+I306+I308</f>
        <v>0</v>
      </c>
      <c r="J301" s="365">
        <f>+J302+J304+J306+J308</f>
        <v>3700000</v>
      </c>
      <c r="K301" s="365">
        <f>+K302+K304+K306+K308</f>
        <v>0.38300263009762092</v>
      </c>
    </row>
    <row r="302" spans="1:11" ht="12.75" x14ac:dyDescent="0.2">
      <c r="A302" s="366">
        <v>2</v>
      </c>
      <c r="B302" s="367">
        <v>6</v>
      </c>
      <c r="C302" s="367">
        <v>5</v>
      </c>
      <c r="D302" s="367">
        <v>2</v>
      </c>
      <c r="E302" s="367"/>
      <c r="F302" s="376" t="s">
        <v>189</v>
      </c>
      <c r="G302" s="378">
        <f>+G303</f>
        <v>0</v>
      </c>
      <c r="H302" s="378">
        <f>+H303</f>
        <v>0</v>
      </c>
      <c r="I302" s="378">
        <f>+I303</f>
        <v>0</v>
      </c>
      <c r="J302" s="378">
        <f>+J303</f>
        <v>0</v>
      </c>
      <c r="K302" s="343">
        <f>+K303</f>
        <v>0</v>
      </c>
    </row>
    <row r="303" spans="1:11" ht="12.75" x14ac:dyDescent="0.2">
      <c r="A303" s="369">
        <v>2</v>
      </c>
      <c r="B303" s="370">
        <v>6</v>
      </c>
      <c r="C303" s="370">
        <v>5</v>
      </c>
      <c r="D303" s="370">
        <v>2</v>
      </c>
      <c r="E303" s="370" t="s">
        <v>202</v>
      </c>
      <c r="F303" s="275" t="s">
        <v>189</v>
      </c>
      <c r="G303" s="377"/>
      <c r="H303" s="335"/>
      <c r="I303" s="335"/>
      <c r="J303" s="336">
        <f t="shared" si="17"/>
        <v>0</v>
      </c>
      <c r="K303" s="339">
        <f>IFERROR(J303/$J$18*100,"0.00")</f>
        <v>0</v>
      </c>
    </row>
    <row r="304" spans="1:11" ht="12.75" x14ac:dyDescent="0.2">
      <c r="A304" s="366">
        <v>2</v>
      </c>
      <c r="B304" s="367">
        <v>6</v>
      </c>
      <c r="C304" s="367">
        <v>5</v>
      </c>
      <c r="D304" s="367">
        <v>4</v>
      </c>
      <c r="E304" s="367"/>
      <c r="F304" s="376" t="s">
        <v>1071</v>
      </c>
      <c r="G304" s="378">
        <f>+G305</f>
        <v>0</v>
      </c>
      <c r="H304" s="378">
        <f>+H305</f>
        <v>3200000</v>
      </c>
      <c r="I304" s="378">
        <f>+I305</f>
        <v>0</v>
      </c>
      <c r="J304" s="378">
        <f>+J305</f>
        <v>3200000</v>
      </c>
      <c r="K304" s="343">
        <f>+K305</f>
        <v>0.33124551792226675</v>
      </c>
    </row>
    <row r="305" spans="1:11" ht="12.75" x14ac:dyDescent="0.2">
      <c r="A305" s="369">
        <v>2</v>
      </c>
      <c r="B305" s="370">
        <v>6</v>
      </c>
      <c r="C305" s="370">
        <v>5</v>
      </c>
      <c r="D305" s="370">
        <v>4</v>
      </c>
      <c r="E305" s="370" t="s">
        <v>202</v>
      </c>
      <c r="F305" s="275" t="s">
        <v>1071</v>
      </c>
      <c r="G305" s="377"/>
      <c r="H305" s="349">
        <v>3200000</v>
      </c>
      <c r="I305" s="349"/>
      <c r="J305" s="336">
        <f t="shared" si="17"/>
        <v>3200000</v>
      </c>
      <c r="K305" s="339">
        <f>IFERROR(J305/$J$18*100,"0.00")</f>
        <v>0.33124551792226675</v>
      </c>
    </row>
    <row r="306" spans="1:11" ht="12.75" x14ac:dyDescent="0.2">
      <c r="A306" s="366">
        <v>2</v>
      </c>
      <c r="B306" s="367">
        <v>6</v>
      </c>
      <c r="C306" s="367">
        <v>5</v>
      </c>
      <c r="D306" s="367">
        <v>5</v>
      </c>
      <c r="E306" s="367"/>
      <c r="F306" s="376" t="s">
        <v>190</v>
      </c>
      <c r="G306" s="378">
        <f>+G307</f>
        <v>0</v>
      </c>
      <c r="H306" s="378">
        <f>+H307</f>
        <v>500000</v>
      </c>
      <c r="I306" s="378">
        <f>+I307</f>
        <v>0</v>
      </c>
      <c r="J306" s="378">
        <f>+J307</f>
        <v>500000</v>
      </c>
      <c r="K306" s="343">
        <f>+K307</f>
        <v>5.1757112175354184E-2</v>
      </c>
    </row>
    <row r="307" spans="1:11" ht="12.75" x14ac:dyDescent="0.2">
      <c r="A307" s="369">
        <v>2</v>
      </c>
      <c r="B307" s="370">
        <v>6</v>
      </c>
      <c r="C307" s="370">
        <v>5</v>
      </c>
      <c r="D307" s="370">
        <v>5</v>
      </c>
      <c r="E307" s="370" t="s">
        <v>202</v>
      </c>
      <c r="F307" s="275" t="s">
        <v>190</v>
      </c>
      <c r="G307" s="377"/>
      <c r="H307" s="335">
        <v>500000</v>
      </c>
      <c r="I307" s="335"/>
      <c r="J307" s="336">
        <f t="shared" ref="J307:J312" si="18">SUBTOTAL(9,G307:I307)</f>
        <v>500000</v>
      </c>
      <c r="K307" s="339">
        <f>IFERROR(J307/$J$18*100,"0.00")</f>
        <v>5.1757112175354184E-2</v>
      </c>
    </row>
    <row r="308" spans="1:11" ht="12.75" x14ac:dyDescent="0.2">
      <c r="A308" s="366">
        <v>2</v>
      </c>
      <c r="B308" s="367">
        <v>6</v>
      </c>
      <c r="C308" s="367">
        <v>5</v>
      </c>
      <c r="D308" s="367">
        <v>6</v>
      </c>
      <c r="E308" s="367"/>
      <c r="F308" s="376" t="s">
        <v>191</v>
      </c>
      <c r="G308" s="378">
        <f>+G309</f>
        <v>0</v>
      </c>
      <c r="H308" s="378">
        <f>+H309</f>
        <v>0</v>
      </c>
      <c r="I308" s="378">
        <f>+I309</f>
        <v>0</v>
      </c>
      <c r="J308" s="378">
        <f>+J309</f>
        <v>0</v>
      </c>
      <c r="K308" s="343">
        <f>+K309</f>
        <v>0</v>
      </c>
    </row>
    <row r="309" spans="1:11" ht="12.75" x14ac:dyDescent="0.2">
      <c r="A309" s="369">
        <v>2</v>
      </c>
      <c r="B309" s="370">
        <v>6</v>
      </c>
      <c r="C309" s="370">
        <v>5</v>
      </c>
      <c r="D309" s="370">
        <v>6</v>
      </c>
      <c r="E309" s="370" t="s">
        <v>202</v>
      </c>
      <c r="F309" s="275" t="s">
        <v>191</v>
      </c>
      <c r="G309" s="377"/>
      <c r="H309" s="335"/>
      <c r="I309" s="335"/>
      <c r="J309" s="336">
        <f t="shared" si="18"/>
        <v>0</v>
      </c>
      <c r="K309" s="339">
        <f>IFERROR(J309/$J$18*100,"0.00")</f>
        <v>0</v>
      </c>
    </row>
    <row r="310" spans="1:11" ht="12.75" x14ac:dyDescent="0.2">
      <c r="A310" s="363">
        <v>2</v>
      </c>
      <c r="B310" s="364">
        <v>6</v>
      </c>
      <c r="C310" s="364">
        <v>6</v>
      </c>
      <c r="D310" s="364"/>
      <c r="E310" s="364"/>
      <c r="F310" s="273" t="s">
        <v>267</v>
      </c>
      <c r="G310" s="365">
        <f t="shared" ref="G310:K311" si="19">+G311</f>
        <v>0</v>
      </c>
      <c r="H310" s="365">
        <f t="shared" si="19"/>
        <v>300000</v>
      </c>
      <c r="I310" s="365">
        <f t="shared" si="19"/>
        <v>0</v>
      </c>
      <c r="J310" s="365">
        <f t="shared" si="19"/>
        <v>300000</v>
      </c>
      <c r="K310" s="380">
        <f t="shared" si="19"/>
        <v>3.1054267305212508E-2</v>
      </c>
    </row>
    <row r="311" spans="1:11" ht="12.75" x14ac:dyDescent="0.2">
      <c r="A311" s="366">
        <v>2</v>
      </c>
      <c r="B311" s="367">
        <v>6</v>
      </c>
      <c r="C311" s="367">
        <v>6</v>
      </c>
      <c r="D311" s="367">
        <v>2</v>
      </c>
      <c r="E311" s="367"/>
      <c r="F311" s="274" t="s">
        <v>269</v>
      </c>
      <c r="G311" s="378">
        <f t="shared" si="19"/>
        <v>0</v>
      </c>
      <c r="H311" s="378">
        <f t="shared" si="19"/>
        <v>300000</v>
      </c>
      <c r="I311" s="378">
        <f t="shared" si="19"/>
        <v>0</v>
      </c>
      <c r="J311" s="378">
        <f>+J312</f>
        <v>300000</v>
      </c>
      <c r="K311" s="343">
        <f t="shared" si="19"/>
        <v>3.1054267305212508E-2</v>
      </c>
    </row>
    <row r="312" spans="1:11" ht="12.75" x14ac:dyDescent="0.2">
      <c r="A312" s="369">
        <v>2</v>
      </c>
      <c r="B312" s="370">
        <v>6</v>
      </c>
      <c r="C312" s="370">
        <v>6</v>
      </c>
      <c r="D312" s="370">
        <v>2</v>
      </c>
      <c r="E312" s="370" t="s">
        <v>202</v>
      </c>
      <c r="F312" s="275" t="s">
        <v>269</v>
      </c>
      <c r="G312" s="377"/>
      <c r="H312" s="349">
        <v>300000</v>
      </c>
      <c r="I312" s="349"/>
      <c r="J312" s="336">
        <f t="shared" si="18"/>
        <v>300000</v>
      </c>
      <c r="K312" s="339">
        <f>IFERROR(J312/$J$18*100,"0.00")</f>
        <v>3.1054267305212508E-2</v>
      </c>
    </row>
    <row r="313" spans="1:11" ht="12.75" x14ac:dyDescent="0.2">
      <c r="A313" s="363">
        <v>2</v>
      </c>
      <c r="B313" s="364">
        <v>6</v>
      </c>
      <c r="C313" s="364">
        <v>8</v>
      </c>
      <c r="D313" s="364"/>
      <c r="E313" s="364"/>
      <c r="F313" s="273" t="s">
        <v>193</v>
      </c>
      <c r="G313" s="365">
        <f>+G314+G317+G319+G321</f>
        <v>0</v>
      </c>
      <c r="H313" s="327">
        <f>+H314+H316</f>
        <v>0</v>
      </c>
      <c r="I313" s="327">
        <f>+I314+I316</f>
        <v>0</v>
      </c>
      <c r="J313" s="327">
        <f>+J314+J316</f>
        <v>0</v>
      </c>
      <c r="K313" s="327">
        <f>+K314+K316</f>
        <v>0</v>
      </c>
    </row>
    <row r="314" spans="1:11" ht="12.75" x14ac:dyDescent="0.2">
      <c r="A314" s="366">
        <v>2</v>
      </c>
      <c r="B314" s="367">
        <v>6</v>
      </c>
      <c r="C314" s="367">
        <v>8</v>
      </c>
      <c r="D314" s="367">
        <v>3</v>
      </c>
      <c r="E314" s="367"/>
      <c r="F314" s="376" t="s">
        <v>194</v>
      </c>
      <c r="G314" s="378">
        <f>+G315+G316</f>
        <v>0</v>
      </c>
      <c r="H314" s="378">
        <f>+H315+H316</f>
        <v>0</v>
      </c>
      <c r="I314" s="378">
        <f>+I315+I316</f>
        <v>0</v>
      </c>
      <c r="J314" s="330">
        <f>+J315+J316</f>
        <v>0</v>
      </c>
      <c r="K314" s="343">
        <f>+K315</f>
        <v>0</v>
      </c>
    </row>
    <row r="315" spans="1:11" ht="12.75" x14ac:dyDescent="0.2">
      <c r="A315" s="369">
        <v>2</v>
      </c>
      <c r="B315" s="370">
        <v>6</v>
      </c>
      <c r="C315" s="370">
        <v>8</v>
      </c>
      <c r="D315" s="370">
        <v>3</v>
      </c>
      <c r="E315" s="370" t="s">
        <v>202</v>
      </c>
      <c r="F315" s="275" t="s">
        <v>195</v>
      </c>
      <c r="G315" s="372"/>
      <c r="H315" s="372"/>
      <c r="I315" s="372"/>
      <c r="J315" s="336">
        <f>SUBTOTAL(9,G315:I315)</f>
        <v>0</v>
      </c>
      <c r="K315" s="339">
        <f>IFERROR(J315/$J$18*100,"0.00")</f>
        <v>0</v>
      </c>
    </row>
    <row r="316" spans="1:11" ht="12.75" x14ac:dyDescent="0.2">
      <c r="A316" s="369">
        <v>2</v>
      </c>
      <c r="B316" s="370">
        <v>6</v>
      </c>
      <c r="C316" s="370">
        <v>8</v>
      </c>
      <c r="D316" s="370">
        <v>3</v>
      </c>
      <c r="E316" s="370" t="s">
        <v>203</v>
      </c>
      <c r="F316" s="275" t="s">
        <v>196</v>
      </c>
      <c r="G316" s="377"/>
      <c r="H316" s="377"/>
      <c r="I316" s="377"/>
      <c r="J316" s="336">
        <f t="shared" ref="J316:J325" si="20">SUBTOTAL(9,G316:I316)</f>
        <v>0</v>
      </c>
      <c r="K316" s="339">
        <f>IFERROR(J316/$J$18*100,"0.00")</f>
        <v>0</v>
      </c>
    </row>
    <row r="317" spans="1:11" ht="12.75" x14ac:dyDescent="0.2">
      <c r="A317" s="366">
        <v>2</v>
      </c>
      <c r="B317" s="367">
        <v>6</v>
      </c>
      <c r="C317" s="367">
        <v>8</v>
      </c>
      <c r="D317" s="367">
        <v>5</v>
      </c>
      <c r="E317" s="367"/>
      <c r="F317" s="376" t="s">
        <v>197</v>
      </c>
      <c r="G317" s="378">
        <f>+G318</f>
        <v>0</v>
      </c>
      <c r="H317" s="378">
        <f>+H318</f>
        <v>0</v>
      </c>
      <c r="I317" s="378">
        <f>+I318</f>
        <v>0</v>
      </c>
      <c r="J317" s="378">
        <f>+J318</f>
        <v>0</v>
      </c>
      <c r="K317" s="343">
        <f>+K318</f>
        <v>0</v>
      </c>
    </row>
    <row r="318" spans="1:11" ht="12.75" x14ac:dyDescent="0.2">
      <c r="A318" s="369">
        <v>2</v>
      </c>
      <c r="B318" s="370">
        <v>6</v>
      </c>
      <c r="C318" s="370">
        <v>8</v>
      </c>
      <c r="D318" s="370">
        <v>5</v>
      </c>
      <c r="E318" s="370" t="s">
        <v>202</v>
      </c>
      <c r="F318" s="275" t="s">
        <v>197</v>
      </c>
      <c r="G318" s="377"/>
      <c r="H318" s="377"/>
      <c r="I318" s="377"/>
      <c r="J318" s="336">
        <f t="shared" si="20"/>
        <v>0</v>
      </c>
      <c r="K318" s="339">
        <f>IFERROR(J318/$J$18*100,"0.00")</f>
        <v>0</v>
      </c>
    </row>
    <row r="319" spans="1:11" ht="12.75" x14ac:dyDescent="0.2">
      <c r="A319" s="366">
        <v>2</v>
      </c>
      <c r="B319" s="367">
        <v>6</v>
      </c>
      <c r="C319" s="367">
        <v>8</v>
      </c>
      <c r="D319" s="367">
        <v>8</v>
      </c>
      <c r="E319" s="367"/>
      <c r="F319" s="274" t="s">
        <v>198</v>
      </c>
      <c r="G319" s="378">
        <f>+G320</f>
        <v>0</v>
      </c>
      <c r="H319" s="378">
        <f>+H320</f>
        <v>0</v>
      </c>
      <c r="I319" s="378">
        <f>+I320</f>
        <v>0</v>
      </c>
      <c r="J319" s="378">
        <f>+J320</f>
        <v>0</v>
      </c>
      <c r="K319" s="343">
        <f>+K320</f>
        <v>0</v>
      </c>
    </row>
    <row r="320" spans="1:11" ht="12.75" x14ac:dyDescent="0.2">
      <c r="A320" s="369">
        <v>2</v>
      </c>
      <c r="B320" s="370">
        <v>6</v>
      </c>
      <c r="C320" s="370">
        <v>8</v>
      </c>
      <c r="D320" s="370">
        <v>8</v>
      </c>
      <c r="E320" s="370" t="s">
        <v>202</v>
      </c>
      <c r="F320" s="275" t="s">
        <v>1072</v>
      </c>
      <c r="G320" s="372"/>
      <c r="H320" s="372"/>
      <c r="I320" s="372"/>
      <c r="J320" s="336">
        <f t="shared" si="20"/>
        <v>0</v>
      </c>
      <c r="K320" s="339">
        <f>IFERROR(J320/$J$18*100,"0.00")</f>
        <v>0</v>
      </c>
    </row>
    <row r="321" spans="1:11" ht="12.75" x14ac:dyDescent="0.2">
      <c r="A321" s="366">
        <v>2</v>
      </c>
      <c r="B321" s="367">
        <v>6</v>
      </c>
      <c r="C321" s="367">
        <v>8</v>
      </c>
      <c r="D321" s="367">
        <v>9</v>
      </c>
      <c r="E321" s="367"/>
      <c r="F321" s="274" t="s">
        <v>199</v>
      </c>
      <c r="G321" s="378">
        <f>+G322</f>
        <v>0</v>
      </c>
      <c r="H321" s="378">
        <f>+H322</f>
        <v>0</v>
      </c>
      <c r="I321" s="378">
        <f>+I322</f>
        <v>0</v>
      </c>
      <c r="J321" s="378">
        <f>+J322</f>
        <v>0</v>
      </c>
      <c r="K321" s="343">
        <f>+K322</f>
        <v>0</v>
      </c>
    </row>
    <row r="322" spans="1:11" ht="12.75" x14ac:dyDescent="0.2">
      <c r="A322" s="369">
        <v>2</v>
      </c>
      <c r="B322" s="370">
        <v>6</v>
      </c>
      <c r="C322" s="370">
        <v>8</v>
      </c>
      <c r="D322" s="370">
        <v>9</v>
      </c>
      <c r="E322" s="370" t="s">
        <v>202</v>
      </c>
      <c r="F322" s="275" t="s">
        <v>199</v>
      </c>
      <c r="G322" s="377"/>
      <c r="H322" s="335"/>
      <c r="I322" s="335"/>
      <c r="J322" s="336">
        <f t="shared" si="20"/>
        <v>0</v>
      </c>
      <c r="K322" s="339">
        <f>IFERROR(J322/$J$18*100,"0.00")</f>
        <v>0</v>
      </c>
    </row>
    <row r="323" spans="1:11" ht="12.75" x14ac:dyDescent="0.2">
      <c r="A323" s="360">
        <v>2</v>
      </c>
      <c r="B323" s="361">
        <v>7</v>
      </c>
      <c r="C323" s="361"/>
      <c r="D323" s="361"/>
      <c r="E323" s="361"/>
      <c r="F323" s="272" t="s">
        <v>175</v>
      </c>
      <c r="G323" s="362">
        <f>+G324</f>
        <v>0</v>
      </c>
      <c r="H323" s="362">
        <f>+H324</f>
        <v>0</v>
      </c>
      <c r="I323" s="362">
        <f>+I324</f>
        <v>0</v>
      </c>
      <c r="J323" s="362">
        <f t="shared" ref="H323:K325" si="21">+J324</f>
        <v>0</v>
      </c>
      <c r="K323" s="384">
        <f t="shared" si="21"/>
        <v>0</v>
      </c>
    </row>
    <row r="324" spans="1:11" ht="12.75" x14ac:dyDescent="0.2">
      <c r="A324" s="363">
        <v>2</v>
      </c>
      <c r="B324" s="364">
        <v>7</v>
      </c>
      <c r="C324" s="364">
        <v>1</v>
      </c>
      <c r="D324" s="364"/>
      <c r="E324" s="364"/>
      <c r="F324" s="273" t="s">
        <v>200</v>
      </c>
      <c r="G324" s="365">
        <f>+G325</f>
        <v>0</v>
      </c>
      <c r="H324" s="365">
        <f t="shared" si="21"/>
        <v>0</v>
      </c>
      <c r="I324" s="365">
        <f t="shared" si="21"/>
        <v>0</v>
      </c>
      <c r="J324" s="365">
        <f t="shared" si="21"/>
        <v>0</v>
      </c>
      <c r="K324" s="380">
        <f t="shared" si="21"/>
        <v>0</v>
      </c>
    </row>
    <row r="325" spans="1:11" ht="12.75" x14ac:dyDescent="0.2">
      <c r="A325" s="366">
        <v>2</v>
      </c>
      <c r="B325" s="367">
        <v>7</v>
      </c>
      <c r="C325" s="367">
        <v>1</v>
      </c>
      <c r="D325" s="367">
        <v>2</v>
      </c>
      <c r="E325" s="367"/>
      <c r="F325" s="376" t="s">
        <v>201</v>
      </c>
      <c r="G325" s="378">
        <f>+G326</f>
        <v>0</v>
      </c>
      <c r="H325" s="378">
        <f>+H326</f>
        <v>0</v>
      </c>
      <c r="I325" s="378">
        <f>+I326</f>
        <v>0</v>
      </c>
      <c r="J325" s="336">
        <f t="shared" si="20"/>
        <v>0</v>
      </c>
      <c r="K325" s="343">
        <f t="shared" si="21"/>
        <v>0</v>
      </c>
    </row>
    <row r="326" spans="1:11" ht="12.75" x14ac:dyDescent="0.2">
      <c r="A326" s="351">
        <v>2</v>
      </c>
      <c r="B326" s="352">
        <v>7</v>
      </c>
      <c r="C326" s="352">
        <v>1</v>
      </c>
      <c r="D326" s="352">
        <v>2</v>
      </c>
      <c r="E326" s="352" t="s">
        <v>202</v>
      </c>
      <c r="F326" s="38" t="s">
        <v>201</v>
      </c>
      <c r="G326" s="39"/>
      <c r="H326" s="39"/>
      <c r="I326" s="39"/>
      <c r="J326" s="354">
        <f>SUBTOTAL(9,G326:I326)</f>
        <v>0</v>
      </c>
      <c r="K326" s="355">
        <f>IFERROR(J326/$J$18*100,"0.00")</f>
        <v>0</v>
      </c>
    </row>
    <row r="327" spans="1:11" s="46" customFormat="1" x14ac:dyDescent="0.3">
      <c r="A327" s="47"/>
      <c r="B327" s="47"/>
      <c r="C327" s="47"/>
      <c r="D327" s="47"/>
      <c r="E327" s="47"/>
      <c r="F327" s="47"/>
      <c r="G327" s="47"/>
      <c r="H327" s="47"/>
      <c r="I327" s="47"/>
      <c r="J327" s="47"/>
    </row>
    <row r="328" spans="1:11" s="46" customFormat="1" x14ac:dyDescent="0.3">
      <c r="A328" s="47"/>
      <c r="B328" s="47"/>
      <c r="C328" s="47"/>
      <c r="D328" s="47"/>
      <c r="E328" s="47"/>
      <c r="F328" s="47"/>
      <c r="G328" s="47"/>
      <c r="H328" s="47"/>
      <c r="I328" s="47"/>
      <c r="J328" s="47"/>
    </row>
    <row r="329" spans="1:11" s="46" customFormat="1" x14ac:dyDescent="0.3">
      <c r="A329" s="47"/>
      <c r="B329" s="47"/>
      <c r="C329" s="47"/>
      <c r="D329" s="47"/>
      <c r="E329" s="47"/>
      <c r="F329" s="47"/>
      <c r="G329" s="47"/>
      <c r="H329" s="47"/>
      <c r="I329" s="47"/>
      <c r="J329" s="47"/>
    </row>
    <row r="330" spans="1:11" s="46" customFormat="1" x14ac:dyDescent="0.3">
      <c r="A330" s="47"/>
      <c r="B330" s="47"/>
      <c r="C330" s="47"/>
      <c r="D330" s="47"/>
      <c r="E330" s="47"/>
      <c r="F330" s="47"/>
      <c r="G330" s="47"/>
      <c r="H330" s="47"/>
      <c r="I330" s="47"/>
      <c r="J330" s="47"/>
    </row>
    <row r="331" spans="1:11" s="46" customFormat="1" x14ac:dyDescent="0.3">
      <c r="A331" s="47"/>
      <c r="B331" s="47"/>
      <c r="C331" s="47"/>
      <c r="D331" s="47"/>
      <c r="E331" s="47"/>
      <c r="F331" s="47"/>
      <c r="G331" s="47"/>
      <c r="H331" s="47"/>
      <c r="I331" s="47"/>
      <c r="J331" s="47"/>
    </row>
    <row r="332" spans="1:11" s="46" customFormat="1" x14ac:dyDescent="0.3">
      <c r="A332" s="47"/>
      <c r="B332" s="47"/>
      <c r="C332" s="47"/>
      <c r="D332" s="47"/>
      <c r="E332" s="47"/>
      <c r="F332" s="47"/>
      <c r="G332" s="47"/>
      <c r="H332" s="47"/>
      <c r="I332" s="47"/>
      <c r="J332" s="47"/>
    </row>
    <row r="333" spans="1:11" s="46" customFormat="1" x14ac:dyDescent="0.3">
      <c r="A333" s="47"/>
      <c r="B333" s="47"/>
      <c r="C333" s="47"/>
      <c r="D333" s="47"/>
      <c r="E333" s="47"/>
      <c r="F333" s="47"/>
      <c r="G333" s="47"/>
      <c r="H333" s="47"/>
      <c r="I333" s="47"/>
      <c r="J333" s="47"/>
    </row>
    <row r="334" spans="1:11" s="46" customFormat="1" x14ac:dyDescent="0.3">
      <c r="A334" s="47"/>
      <c r="B334" s="47"/>
      <c r="C334" s="47"/>
      <c r="D334" s="47"/>
      <c r="E334" s="47"/>
      <c r="F334" s="47"/>
      <c r="G334" s="47"/>
      <c r="H334" s="47"/>
      <c r="I334" s="47"/>
      <c r="J334" s="47"/>
    </row>
    <row r="335" spans="1:11" s="46" customFormat="1" x14ac:dyDescent="0.3">
      <c r="A335" s="47"/>
      <c r="B335" s="47"/>
      <c r="C335" s="47"/>
      <c r="D335" s="47"/>
      <c r="E335" s="47"/>
      <c r="F335" s="47"/>
      <c r="G335" s="47"/>
      <c r="H335" s="47"/>
      <c r="I335" s="47"/>
      <c r="J335" s="47"/>
    </row>
    <row r="336" spans="1:11" s="46" customFormat="1" x14ac:dyDescent="0.3">
      <c r="A336" s="47"/>
      <c r="B336" s="47"/>
      <c r="C336" s="47"/>
      <c r="D336" s="47"/>
      <c r="E336" s="47"/>
      <c r="F336" s="47"/>
      <c r="G336" s="47"/>
      <c r="H336" s="47"/>
      <c r="I336" s="47"/>
      <c r="J336" s="47"/>
    </row>
    <row r="337" spans="1:10" s="46" customFormat="1" x14ac:dyDescent="0.3">
      <c r="A337" s="47"/>
      <c r="B337" s="47"/>
      <c r="C337" s="47"/>
      <c r="D337" s="47"/>
      <c r="E337" s="47"/>
      <c r="F337" s="47"/>
      <c r="G337" s="47"/>
      <c r="H337" s="47"/>
      <c r="I337" s="47"/>
      <c r="J337" s="47"/>
    </row>
    <row r="338" spans="1:10" s="46" customFormat="1" x14ac:dyDescent="0.3">
      <c r="A338" s="47"/>
      <c r="B338" s="47"/>
      <c r="C338" s="47"/>
      <c r="D338" s="47"/>
      <c r="E338" s="47"/>
      <c r="F338" s="47"/>
      <c r="G338" s="47"/>
      <c r="H338" s="47"/>
      <c r="I338" s="47"/>
      <c r="J338" s="47"/>
    </row>
    <row r="339" spans="1:10" s="46" customFormat="1" x14ac:dyDescent="0.3">
      <c r="A339" s="47"/>
      <c r="B339" s="47"/>
      <c r="C339" s="47"/>
      <c r="D339" s="47"/>
      <c r="E339" s="47"/>
      <c r="F339" s="47"/>
      <c r="G339" s="47"/>
      <c r="H339" s="47"/>
      <c r="I339" s="47"/>
      <c r="J339" s="47"/>
    </row>
    <row r="340" spans="1:10" s="46" customFormat="1" x14ac:dyDescent="0.3">
      <c r="A340" s="47"/>
      <c r="B340" s="47"/>
      <c r="C340" s="47"/>
      <c r="D340" s="47"/>
      <c r="E340" s="47"/>
      <c r="F340" s="47"/>
      <c r="G340" s="47"/>
      <c r="H340" s="47"/>
      <c r="I340" s="47"/>
      <c r="J340" s="47"/>
    </row>
    <row r="341" spans="1:10" s="46" customFormat="1" x14ac:dyDescent="0.3">
      <c r="A341" s="47"/>
      <c r="B341" s="47"/>
      <c r="C341" s="47"/>
      <c r="D341" s="47"/>
      <c r="E341" s="47"/>
      <c r="F341" s="47"/>
      <c r="G341" s="47"/>
      <c r="H341" s="47"/>
      <c r="I341" s="47"/>
      <c r="J341" s="47"/>
    </row>
    <row r="342" spans="1:10" s="46" customFormat="1" x14ac:dyDescent="0.3">
      <c r="A342" s="47"/>
      <c r="B342" s="47"/>
      <c r="C342" s="47"/>
      <c r="D342" s="47"/>
      <c r="E342" s="47"/>
      <c r="F342" s="47"/>
      <c r="G342" s="47"/>
      <c r="H342" s="47"/>
      <c r="I342" s="47"/>
      <c r="J342" s="47"/>
    </row>
    <row r="343" spans="1:10" s="46" customFormat="1" x14ac:dyDescent="0.3">
      <c r="A343" s="47"/>
      <c r="B343" s="47"/>
      <c r="C343" s="47"/>
      <c r="D343" s="47"/>
      <c r="E343" s="47"/>
      <c r="F343" s="47"/>
      <c r="G343" s="47"/>
      <c r="H343" s="47"/>
      <c r="I343" s="47"/>
      <c r="J343" s="47"/>
    </row>
    <row r="344" spans="1:10" s="46" customFormat="1" x14ac:dyDescent="0.3">
      <c r="A344" s="47"/>
      <c r="B344" s="47"/>
      <c r="C344" s="47"/>
      <c r="D344" s="47"/>
      <c r="E344" s="47"/>
      <c r="F344" s="47"/>
      <c r="G344" s="47"/>
      <c r="H344" s="47"/>
      <c r="I344" s="47"/>
      <c r="J344" s="47"/>
    </row>
    <row r="345" spans="1:10" s="46" customFormat="1" x14ac:dyDescent="0.3">
      <c r="A345" s="47"/>
      <c r="B345" s="47"/>
      <c r="C345" s="47"/>
      <c r="D345" s="47"/>
      <c r="E345" s="47"/>
      <c r="F345" s="47"/>
      <c r="G345" s="47"/>
      <c r="H345" s="47"/>
      <c r="I345" s="47"/>
      <c r="J345" s="47"/>
    </row>
    <row r="346" spans="1:10" s="46" customFormat="1" x14ac:dyDescent="0.3">
      <c r="A346" s="47"/>
      <c r="B346" s="47"/>
      <c r="C346" s="47"/>
      <c r="D346" s="47"/>
      <c r="E346" s="47"/>
      <c r="F346" s="47"/>
      <c r="G346" s="47"/>
      <c r="H346" s="47"/>
      <c r="I346" s="47"/>
      <c r="J346" s="47"/>
    </row>
    <row r="347" spans="1:10" s="46" customFormat="1" x14ac:dyDescent="0.3">
      <c r="A347" s="47"/>
      <c r="B347" s="47"/>
      <c r="C347" s="47"/>
      <c r="D347" s="47"/>
      <c r="E347" s="47"/>
      <c r="F347" s="47"/>
      <c r="G347" s="47"/>
      <c r="H347" s="47"/>
      <c r="I347" s="47"/>
      <c r="J347" s="47"/>
    </row>
    <row r="348" spans="1:10" s="46" customFormat="1" x14ac:dyDescent="0.3">
      <c r="A348" s="47"/>
      <c r="B348" s="47"/>
      <c r="C348" s="47"/>
      <c r="D348" s="47"/>
      <c r="E348" s="47"/>
      <c r="F348" s="47"/>
      <c r="G348" s="47"/>
      <c r="H348" s="47"/>
      <c r="I348" s="47"/>
      <c r="J348" s="47"/>
    </row>
    <row r="349" spans="1:10" s="46" customFormat="1" x14ac:dyDescent="0.3">
      <c r="A349" s="47"/>
      <c r="B349" s="47"/>
      <c r="C349" s="47"/>
      <c r="D349" s="47"/>
      <c r="E349" s="47"/>
      <c r="F349" s="47"/>
      <c r="G349" s="47"/>
      <c r="H349" s="47"/>
      <c r="I349" s="47"/>
      <c r="J349" s="47"/>
    </row>
    <row r="350" spans="1:10" s="46" customFormat="1" x14ac:dyDescent="0.3">
      <c r="A350" s="47"/>
      <c r="B350" s="47"/>
      <c r="C350" s="47"/>
      <c r="D350" s="47"/>
      <c r="E350" s="47"/>
      <c r="F350" s="47"/>
      <c r="G350" s="47"/>
      <c r="H350" s="47"/>
      <c r="I350" s="47"/>
      <c r="J350" s="47"/>
    </row>
    <row r="351" spans="1:10" s="46" customFormat="1" x14ac:dyDescent="0.3">
      <c r="A351" s="47"/>
      <c r="B351" s="47"/>
      <c r="C351" s="47"/>
      <c r="D351" s="47"/>
      <c r="E351" s="47"/>
      <c r="F351" s="47"/>
      <c r="G351" s="47"/>
      <c r="H351" s="47"/>
      <c r="I351" s="47"/>
      <c r="J351" s="47"/>
    </row>
    <row r="352" spans="1:10" s="46" customFormat="1" x14ac:dyDescent="0.3">
      <c r="A352" s="47"/>
      <c r="B352" s="47"/>
      <c r="C352" s="47"/>
      <c r="D352" s="47"/>
      <c r="E352" s="47"/>
      <c r="F352" s="47"/>
      <c r="G352" s="47"/>
      <c r="H352" s="47"/>
      <c r="I352" s="47"/>
      <c r="J352" s="47"/>
    </row>
    <row r="353" spans="1:10" s="46" customFormat="1" x14ac:dyDescent="0.3">
      <c r="A353" s="47"/>
      <c r="B353" s="47"/>
      <c r="C353" s="47"/>
      <c r="D353" s="47"/>
      <c r="E353" s="47"/>
      <c r="F353" s="47"/>
      <c r="G353" s="47"/>
      <c r="H353" s="47"/>
      <c r="I353" s="47"/>
      <c r="J353" s="47"/>
    </row>
    <row r="354" spans="1:10" s="46" customFormat="1" x14ac:dyDescent="0.3">
      <c r="A354" s="47"/>
      <c r="B354" s="47"/>
      <c r="C354" s="47"/>
      <c r="D354" s="47"/>
      <c r="E354" s="47"/>
      <c r="F354" s="47"/>
      <c r="G354" s="47"/>
      <c r="H354" s="47"/>
      <c r="I354" s="47"/>
      <c r="J354" s="47"/>
    </row>
    <row r="355" spans="1:10" s="46" customFormat="1" x14ac:dyDescent="0.3">
      <c r="A355" s="47"/>
      <c r="B355" s="47"/>
      <c r="C355" s="47"/>
      <c r="D355" s="47"/>
      <c r="E355" s="47"/>
      <c r="F355" s="47"/>
      <c r="G355" s="47"/>
      <c r="H355" s="47"/>
      <c r="I355" s="47"/>
      <c r="J355" s="47"/>
    </row>
    <row r="356" spans="1:10" s="46" customFormat="1" x14ac:dyDescent="0.3">
      <c r="A356" s="47"/>
      <c r="B356" s="47"/>
      <c r="C356" s="47"/>
      <c r="D356" s="47"/>
      <c r="E356" s="47"/>
      <c r="F356" s="47"/>
      <c r="G356" s="47"/>
      <c r="H356" s="47"/>
      <c r="I356" s="47"/>
      <c r="J356" s="47"/>
    </row>
    <row r="357" spans="1:10" s="46" customFormat="1" x14ac:dyDescent="0.3">
      <c r="A357" s="47"/>
      <c r="B357" s="47"/>
      <c r="C357" s="47"/>
      <c r="D357" s="47"/>
      <c r="E357" s="47"/>
      <c r="F357" s="47"/>
      <c r="G357" s="47"/>
      <c r="H357" s="47"/>
      <c r="I357" s="47"/>
      <c r="J357" s="47"/>
    </row>
    <row r="358" spans="1:10" s="46" customFormat="1" x14ac:dyDescent="0.3">
      <c r="A358" s="47"/>
      <c r="B358" s="47"/>
      <c r="C358" s="47"/>
      <c r="D358" s="47"/>
      <c r="E358" s="47"/>
      <c r="F358" s="47"/>
      <c r="G358" s="47"/>
      <c r="H358" s="47"/>
      <c r="I358" s="47"/>
      <c r="J358" s="47"/>
    </row>
    <row r="359" spans="1:10" s="46" customFormat="1" x14ac:dyDescent="0.3">
      <c r="A359" s="47"/>
      <c r="B359" s="47"/>
      <c r="C359" s="47"/>
      <c r="D359" s="47"/>
      <c r="E359" s="47"/>
      <c r="F359" s="47"/>
      <c r="G359" s="47"/>
      <c r="H359" s="47"/>
      <c r="I359" s="47"/>
      <c r="J359" s="47"/>
    </row>
    <row r="360" spans="1:10" s="46" customFormat="1" x14ac:dyDescent="0.3">
      <c r="A360" s="47"/>
      <c r="B360" s="47"/>
      <c r="C360" s="47"/>
      <c r="D360" s="47"/>
      <c r="E360" s="47"/>
      <c r="F360" s="47"/>
      <c r="G360" s="47"/>
      <c r="H360" s="47"/>
      <c r="I360" s="47"/>
      <c r="J360" s="47"/>
    </row>
    <row r="361" spans="1:10" s="46" customFormat="1" x14ac:dyDescent="0.3">
      <c r="A361" s="47"/>
      <c r="B361" s="47"/>
      <c r="C361" s="47"/>
      <c r="D361" s="47"/>
      <c r="E361" s="47"/>
      <c r="F361" s="47"/>
      <c r="G361" s="47"/>
      <c r="H361" s="47"/>
      <c r="I361" s="47"/>
      <c r="J361" s="47"/>
    </row>
    <row r="362" spans="1:10" s="46" customFormat="1" x14ac:dyDescent="0.3">
      <c r="A362" s="47"/>
      <c r="B362" s="47"/>
      <c r="C362" s="47"/>
      <c r="D362" s="47"/>
      <c r="E362" s="47"/>
      <c r="F362" s="47"/>
      <c r="G362" s="47"/>
      <c r="H362" s="47"/>
      <c r="I362" s="47"/>
      <c r="J362" s="47"/>
    </row>
    <row r="363" spans="1:10" s="46" customFormat="1" x14ac:dyDescent="0.3">
      <c r="A363" s="47"/>
      <c r="B363" s="47"/>
      <c r="C363" s="47"/>
      <c r="D363" s="47"/>
      <c r="E363" s="47"/>
      <c r="F363" s="47"/>
      <c r="G363" s="47"/>
      <c r="H363" s="47"/>
      <c r="I363" s="47"/>
      <c r="J363" s="47"/>
    </row>
    <row r="364" spans="1:10" s="46" customFormat="1" x14ac:dyDescent="0.3">
      <c r="A364" s="47"/>
      <c r="B364" s="47"/>
      <c r="C364" s="47"/>
      <c r="D364" s="47"/>
      <c r="E364" s="47"/>
      <c r="F364" s="47"/>
      <c r="G364" s="47"/>
      <c r="H364" s="47"/>
      <c r="I364" s="47"/>
      <c r="J364" s="47"/>
    </row>
    <row r="365" spans="1:10" s="46" customFormat="1" x14ac:dyDescent="0.3">
      <c r="A365" s="47"/>
      <c r="B365" s="47"/>
      <c r="C365" s="47"/>
      <c r="D365" s="47"/>
      <c r="E365" s="47"/>
      <c r="F365" s="47"/>
      <c r="G365" s="47"/>
      <c r="H365" s="47"/>
      <c r="I365" s="47"/>
      <c r="J365" s="47"/>
    </row>
    <row r="366" spans="1:10" s="46" customFormat="1" x14ac:dyDescent="0.3">
      <c r="A366" s="47"/>
      <c r="B366" s="47"/>
      <c r="C366" s="47"/>
      <c r="D366" s="47"/>
      <c r="E366" s="47"/>
      <c r="F366" s="47"/>
      <c r="G366" s="47"/>
      <c r="H366" s="47"/>
      <c r="I366" s="47"/>
      <c r="J366" s="47"/>
    </row>
    <row r="367" spans="1:10" s="46" customFormat="1" x14ac:dyDescent="0.3">
      <c r="A367" s="47"/>
      <c r="B367" s="47"/>
      <c r="C367" s="47"/>
      <c r="D367" s="47"/>
      <c r="E367" s="47"/>
      <c r="F367" s="47"/>
      <c r="G367" s="47"/>
      <c r="H367" s="47"/>
      <c r="I367" s="47"/>
      <c r="J367" s="47"/>
    </row>
    <row r="368" spans="1:10" s="46" customFormat="1" x14ac:dyDescent="0.3">
      <c r="A368" s="47"/>
      <c r="B368" s="47"/>
      <c r="C368" s="47"/>
      <c r="D368" s="47"/>
      <c r="E368" s="47"/>
      <c r="F368" s="47"/>
      <c r="G368" s="47"/>
      <c r="H368" s="47"/>
      <c r="I368" s="47"/>
      <c r="J368" s="47"/>
    </row>
    <row r="369" spans="1:10" s="46" customFormat="1" x14ac:dyDescent="0.3">
      <c r="A369" s="47"/>
      <c r="B369" s="47"/>
      <c r="C369" s="47"/>
      <c r="D369" s="47"/>
      <c r="E369" s="47"/>
      <c r="F369" s="47"/>
      <c r="G369" s="47"/>
      <c r="H369" s="47"/>
      <c r="I369" s="47"/>
      <c r="J369" s="47"/>
    </row>
    <row r="370" spans="1:10" s="46" customFormat="1" x14ac:dyDescent="0.3">
      <c r="A370" s="47"/>
      <c r="B370" s="47"/>
      <c r="C370" s="47"/>
      <c r="D370" s="47"/>
      <c r="E370" s="47"/>
      <c r="F370" s="47"/>
      <c r="G370" s="47"/>
      <c r="H370" s="47"/>
      <c r="I370" s="47"/>
      <c r="J370" s="47"/>
    </row>
    <row r="371" spans="1:10" s="46" customFormat="1" x14ac:dyDescent="0.3">
      <c r="A371" s="47"/>
      <c r="B371" s="47"/>
      <c r="C371" s="47"/>
      <c r="D371" s="47"/>
      <c r="E371" s="47"/>
      <c r="F371" s="47"/>
      <c r="G371" s="47"/>
      <c r="H371" s="47"/>
      <c r="I371" s="47"/>
      <c r="J371" s="47"/>
    </row>
    <row r="372" spans="1:10" s="46" customFormat="1" x14ac:dyDescent="0.3">
      <c r="A372" s="47"/>
      <c r="B372" s="47"/>
      <c r="C372" s="47"/>
      <c r="D372" s="47"/>
      <c r="E372" s="47"/>
      <c r="F372" s="47"/>
      <c r="G372" s="47"/>
      <c r="H372" s="47"/>
      <c r="I372" s="47"/>
      <c r="J372" s="47"/>
    </row>
    <row r="373" spans="1:10" s="46" customFormat="1" x14ac:dyDescent="0.3">
      <c r="A373" s="47"/>
      <c r="B373" s="47"/>
      <c r="C373" s="47"/>
      <c r="D373" s="47"/>
      <c r="E373" s="47"/>
      <c r="F373" s="47"/>
      <c r="G373" s="47"/>
      <c r="H373" s="47"/>
      <c r="I373" s="47"/>
      <c r="J373" s="47"/>
    </row>
    <row r="374" spans="1:10" s="46" customFormat="1" x14ac:dyDescent="0.3">
      <c r="A374" s="47"/>
      <c r="B374" s="47"/>
      <c r="C374" s="47"/>
      <c r="D374" s="47"/>
      <c r="E374" s="47"/>
      <c r="F374" s="47"/>
      <c r="G374" s="47"/>
      <c r="H374" s="47"/>
      <c r="I374" s="47"/>
      <c r="J374" s="47"/>
    </row>
    <row r="375" spans="1:10" s="46" customFormat="1" x14ac:dyDescent="0.3">
      <c r="A375" s="47"/>
      <c r="B375" s="47"/>
      <c r="C375" s="47"/>
      <c r="D375" s="47"/>
      <c r="E375" s="47"/>
      <c r="F375" s="47"/>
      <c r="G375" s="47"/>
      <c r="H375" s="47"/>
      <c r="I375" s="47"/>
      <c r="J375" s="47"/>
    </row>
    <row r="376" spans="1:10" s="46" customFormat="1" x14ac:dyDescent="0.3">
      <c r="A376" s="47"/>
      <c r="B376" s="47"/>
      <c r="C376" s="47"/>
      <c r="D376" s="47"/>
      <c r="E376" s="47"/>
      <c r="F376" s="47"/>
      <c r="G376" s="47"/>
      <c r="H376" s="47"/>
      <c r="I376" s="47"/>
      <c r="J376" s="47"/>
    </row>
    <row r="377" spans="1:10" s="46" customFormat="1" x14ac:dyDescent="0.3">
      <c r="A377" s="47"/>
      <c r="B377" s="47"/>
      <c r="C377" s="47"/>
      <c r="D377" s="47"/>
      <c r="E377" s="47"/>
      <c r="F377" s="47"/>
      <c r="G377" s="47"/>
      <c r="H377" s="47"/>
      <c r="I377" s="47"/>
      <c r="J377" s="47"/>
    </row>
    <row r="378" spans="1:10" s="46" customFormat="1" x14ac:dyDescent="0.3">
      <c r="A378" s="47"/>
      <c r="B378" s="47"/>
      <c r="C378" s="47"/>
      <c r="D378" s="47"/>
      <c r="E378" s="47"/>
      <c r="F378" s="47"/>
      <c r="G378" s="47"/>
      <c r="H378" s="47"/>
      <c r="I378" s="47"/>
      <c r="J378" s="47"/>
    </row>
    <row r="379" spans="1:10" s="46" customFormat="1" x14ac:dyDescent="0.3">
      <c r="A379" s="47"/>
      <c r="B379" s="47"/>
      <c r="C379" s="47"/>
      <c r="D379" s="47"/>
      <c r="E379" s="47"/>
      <c r="F379" s="47"/>
      <c r="G379" s="47"/>
      <c r="H379" s="47"/>
      <c r="I379" s="47"/>
      <c r="J379" s="47"/>
    </row>
    <row r="380" spans="1:10" s="46" customFormat="1" x14ac:dyDescent="0.3">
      <c r="A380" s="47"/>
      <c r="B380" s="47"/>
      <c r="C380" s="47"/>
      <c r="D380" s="47"/>
      <c r="E380" s="47"/>
      <c r="F380" s="47"/>
      <c r="G380" s="47"/>
      <c r="H380" s="47"/>
      <c r="I380" s="47"/>
      <c r="J380" s="47"/>
    </row>
    <row r="381" spans="1:10" s="46" customFormat="1" x14ac:dyDescent="0.3">
      <c r="A381" s="47"/>
      <c r="B381" s="47"/>
      <c r="C381" s="47"/>
      <c r="D381" s="47"/>
      <c r="E381" s="47"/>
      <c r="F381" s="47"/>
      <c r="G381" s="47"/>
      <c r="H381" s="47"/>
      <c r="I381" s="47"/>
      <c r="J381" s="47"/>
    </row>
    <row r="382" spans="1:10" s="46" customFormat="1" x14ac:dyDescent="0.3">
      <c r="A382" s="47"/>
      <c r="B382" s="47"/>
      <c r="C382" s="47"/>
      <c r="D382" s="47"/>
      <c r="E382" s="47"/>
      <c r="F382" s="47"/>
      <c r="G382" s="47"/>
      <c r="H382" s="47"/>
      <c r="I382" s="47"/>
      <c r="J382" s="47"/>
    </row>
    <row r="383" spans="1:10" s="46" customFormat="1" x14ac:dyDescent="0.3">
      <c r="A383" s="47"/>
      <c r="B383" s="47"/>
      <c r="C383" s="47"/>
      <c r="D383" s="47"/>
      <c r="E383" s="47"/>
      <c r="F383" s="47"/>
      <c r="G383" s="47"/>
      <c r="H383" s="47"/>
      <c r="I383" s="47"/>
      <c r="J383" s="47"/>
    </row>
    <row r="384" spans="1:10" s="46" customFormat="1" x14ac:dyDescent="0.3">
      <c r="A384" s="47"/>
      <c r="B384" s="47"/>
      <c r="C384" s="47"/>
      <c r="D384" s="47"/>
      <c r="E384" s="47"/>
      <c r="F384" s="47"/>
      <c r="G384" s="47"/>
      <c r="H384" s="47"/>
      <c r="I384" s="47"/>
      <c r="J384" s="47"/>
    </row>
    <row r="385" spans="1:10" s="46" customFormat="1" x14ac:dyDescent="0.3">
      <c r="A385" s="47"/>
      <c r="B385" s="47"/>
      <c r="C385" s="47"/>
      <c r="D385" s="47"/>
      <c r="E385" s="47"/>
      <c r="F385" s="47"/>
      <c r="G385" s="47"/>
      <c r="H385" s="47"/>
      <c r="I385" s="47"/>
      <c r="J385" s="47"/>
    </row>
    <row r="386" spans="1:10" s="46" customFormat="1" x14ac:dyDescent="0.3">
      <c r="A386" s="47"/>
      <c r="B386" s="47"/>
      <c r="C386" s="47"/>
      <c r="D386" s="47"/>
      <c r="E386" s="47"/>
      <c r="F386" s="47"/>
      <c r="G386" s="47"/>
      <c r="H386" s="47"/>
      <c r="I386" s="47"/>
      <c r="J386" s="47"/>
    </row>
    <row r="387" spans="1:10" s="46" customFormat="1" x14ac:dyDescent="0.3">
      <c r="A387" s="47"/>
      <c r="B387" s="47"/>
      <c r="C387" s="47"/>
      <c r="D387" s="47"/>
      <c r="E387" s="47"/>
      <c r="F387" s="47"/>
      <c r="G387" s="47"/>
      <c r="H387" s="47"/>
      <c r="I387" s="47"/>
      <c r="J387" s="47"/>
    </row>
    <row r="388" spans="1:10" s="46" customFormat="1" x14ac:dyDescent="0.3">
      <c r="A388" s="47"/>
      <c r="B388" s="47"/>
      <c r="C388" s="47"/>
      <c r="D388" s="47"/>
      <c r="E388" s="47"/>
      <c r="F388" s="47"/>
      <c r="G388" s="47"/>
      <c r="H388" s="47"/>
      <c r="I388" s="47"/>
      <c r="J388" s="47"/>
    </row>
    <row r="389" spans="1:10" s="46" customFormat="1" x14ac:dyDescent="0.3">
      <c r="A389" s="47"/>
      <c r="B389" s="47"/>
      <c r="C389" s="47"/>
      <c r="D389" s="47"/>
      <c r="E389" s="47"/>
      <c r="F389" s="47"/>
      <c r="G389" s="47"/>
      <c r="H389" s="47"/>
      <c r="I389" s="47"/>
      <c r="J389" s="47"/>
    </row>
    <row r="390" spans="1:10" s="46" customFormat="1" x14ac:dyDescent="0.3">
      <c r="A390" s="47"/>
      <c r="B390" s="47"/>
      <c r="C390" s="47"/>
      <c r="D390" s="47"/>
      <c r="E390" s="47"/>
      <c r="F390" s="47"/>
      <c r="G390" s="47"/>
      <c r="H390" s="47"/>
      <c r="I390" s="47"/>
      <c r="J390" s="47"/>
    </row>
    <row r="391" spans="1:10" s="46" customFormat="1" x14ac:dyDescent="0.3">
      <c r="A391" s="47"/>
      <c r="B391" s="47"/>
      <c r="C391" s="47"/>
      <c r="D391" s="47"/>
      <c r="E391" s="47"/>
      <c r="F391" s="47"/>
      <c r="G391" s="47"/>
      <c r="H391" s="47"/>
      <c r="I391" s="47"/>
      <c r="J391" s="47"/>
    </row>
    <row r="392" spans="1:10" s="46" customFormat="1" x14ac:dyDescent="0.3">
      <c r="A392" s="47"/>
      <c r="B392" s="47"/>
      <c r="C392" s="47"/>
      <c r="D392" s="47"/>
      <c r="E392" s="47"/>
      <c r="F392" s="47"/>
      <c r="G392" s="47"/>
      <c r="H392" s="47"/>
      <c r="I392" s="47"/>
      <c r="J392" s="47"/>
    </row>
    <row r="393" spans="1:10" s="46" customFormat="1" x14ac:dyDescent="0.3">
      <c r="A393" s="47"/>
      <c r="B393" s="47"/>
      <c r="C393" s="47"/>
      <c r="D393" s="47"/>
      <c r="E393" s="47"/>
      <c r="F393" s="47"/>
      <c r="G393" s="47"/>
      <c r="H393" s="47"/>
      <c r="I393" s="47"/>
      <c r="J393" s="47"/>
    </row>
    <row r="394" spans="1:10" s="46" customFormat="1" x14ac:dyDescent="0.3">
      <c r="A394" s="47"/>
      <c r="B394" s="47"/>
      <c r="C394" s="47"/>
      <c r="D394" s="47"/>
      <c r="E394" s="47"/>
      <c r="F394" s="47"/>
      <c r="G394" s="47"/>
      <c r="H394" s="47"/>
      <c r="I394" s="47"/>
      <c r="J394" s="47"/>
    </row>
    <row r="395" spans="1:10" s="46" customFormat="1" x14ac:dyDescent="0.3">
      <c r="A395" s="47"/>
      <c r="B395" s="47"/>
      <c r="C395" s="47"/>
      <c r="D395" s="47"/>
      <c r="E395" s="47"/>
      <c r="F395" s="47"/>
      <c r="G395" s="47"/>
      <c r="H395" s="47"/>
      <c r="I395" s="47"/>
      <c r="J395" s="47"/>
    </row>
    <row r="396" spans="1:10" s="46" customFormat="1" x14ac:dyDescent="0.3">
      <c r="A396" s="47"/>
      <c r="B396" s="47"/>
      <c r="C396" s="47"/>
      <c r="D396" s="47"/>
      <c r="E396" s="47"/>
      <c r="F396" s="47"/>
      <c r="G396" s="47"/>
      <c r="H396" s="47"/>
      <c r="I396" s="47"/>
      <c r="J396" s="47"/>
    </row>
    <row r="397" spans="1:10" s="46" customFormat="1" x14ac:dyDescent="0.3">
      <c r="A397" s="47"/>
      <c r="B397" s="47"/>
      <c r="C397" s="47"/>
      <c r="D397" s="47"/>
      <c r="E397" s="47"/>
      <c r="F397" s="47"/>
      <c r="G397" s="47"/>
      <c r="H397" s="47"/>
      <c r="I397" s="47"/>
      <c r="J397" s="47"/>
    </row>
    <row r="398" spans="1:10" s="46" customFormat="1" x14ac:dyDescent="0.3">
      <c r="A398" s="47"/>
      <c r="B398" s="47"/>
      <c r="C398" s="47"/>
      <c r="D398" s="47"/>
      <c r="E398" s="47"/>
      <c r="F398" s="47"/>
      <c r="G398" s="47"/>
      <c r="H398" s="47"/>
      <c r="I398" s="47"/>
      <c r="J398" s="47"/>
    </row>
    <row r="399" spans="1:10" s="46" customFormat="1" x14ac:dyDescent="0.3">
      <c r="A399" s="47"/>
      <c r="B399" s="47"/>
      <c r="C399" s="47"/>
      <c r="D399" s="47"/>
      <c r="E399" s="47"/>
      <c r="F399" s="47"/>
      <c r="G399" s="47"/>
      <c r="H399" s="47"/>
      <c r="I399" s="47"/>
      <c r="J399" s="47"/>
    </row>
    <row r="400" spans="1:10" s="46" customFormat="1" x14ac:dyDescent="0.3">
      <c r="A400" s="47"/>
      <c r="B400" s="47"/>
      <c r="C400" s="47"/>
      <c r="D400" s="47"/>
      <c r="E400" s="47"/>
      <c r="F400" s="47"/>
      <c r="G400" s="47"/>
      <c r="H400" s="47"/>
      <c r="I400" s="47"/>
      <c r="J400" s="47"/>
    </row>
    <row r="401" spans="1:10" s="46" customFormat="1" x14ac:dyDescent="0.3">
      <c r="A401" s="47"/>
      <c r="B401" s="47"/>
      <c r="C401" s="47"/>
      <c r="D401" s="47"/>
      <c r="E401" s="47"/>
      <c r="F401" s="47"/>
      <c r="G401" s="47"/>
      <c r="H401" s="47"/>
      <c r="I401" s="47"/>
      <c r="J401" s="47"/>
    </row>
    <row r="402" spans="1:10" s="46" customFormat="1" x14ac:dyDescent="0.3">
      <c r="A402" s="47"/>
      <c r="B402" s="47"/>
      <c r="C402" s="47"/>
      <c r="D402" s="47"/>
      <c r="E402" s="47"/>
      <c r="F402" s="47"/>
      <c r="G402" s="47"/>
      <c r="H402" s="47"/>
      <c r="I402" s="47"/>
      <c r="J402" s="47"/>
    </row>
    <row r="403" spans="1:10" s="46" customFormat="1" x14ac:dyDescent="0.3">
      <c r="A403" s="47"/>
      <c r="B403" s="47"/>
      <c r="C403" s="47"/>
      <c r="D403" s="47"/>
      <c r="E403" s="47"/>
      <c r="F403" s="47"/>
      <c r="G403" s="47"/>
      <c r="H403" s="47"/>
      <c r="I403" s="47"/>
      <c r="J403" s="47"/>
    </row>
    <row r="404" spans="1:10" s="46" customFormat="1" x14ac:dyDescent="0.3">
      <c r="A404" s="47"/>
      <c r="B404" s="47"/>
      <c r="C404" s="47"/>
      <c r="D404" s="47"/>
      <c r="E404" s="47"/>
      <c r="F404" s="47"/>
      <c r="G404" s="47"/>
      <c r="H404" s="47"/>
      <c r="I404" s="47"/>
      <c r="J404" s="47"/>
    </row>
    <row r="405" spans="1:10" s="46" customFormat="1" x14ac:dyDescent="0.3">
      <c r="A405" s="47"/>
      <c r="B405" s="47"/>
      <c r="C405" s="47"/>
      <c r="D405" s="47"/>
      <c r="E405" s="47"/>
      <c r="F405" s="47"/>
      <c r="G405" s="47"/>
      <c r="H405" s="47"/>
      <c r="I405" s="47"/>
      <c r="J405" s="47"/>
    </row>
    <row r="406" spans="1:10" s="46" customFormat="1" x14ac:dyDescent="0.3">
      <c r="A406" s="47"/>
      <c r="B406" s="47"/>
      <c r="C406" s="47"/>
      <c r="D406" s="47"/>
      <c r="E406" s="47"/>
      <c r="F406" s="47"/>
      <c r="G406" s="47"/>
      <c r="H406" s="47"/>
      <c r="I406" s="47"/>
      <c r="J406" s="47"/>
    </row>
    <row r="407" spans="1:10" s="46" customFormat="1" x14ac:dyDescent="0.3">
      <c r="A407" s="47"/>
      <c r="B407" s="47"/>
      <c r="C407" s="47"/>
      <c r="D407" s="47"/>
      <c r="E407" s="47"/>
      <c r="F407" s="47"/>
      <c r="G407" s="47"/>
      <c r="H407" s="47"/>
      <c r="I407" s="47"/>
      <c r="J407" s="47"/>
    </row>
    <row r="408" spans="1:10" s="46" customFormat="1" x14ac:dyDescent="0.3">
      <c r="A408" s="47"/>
      <c r="B408" s="47"/>
      <c r="C408" s="47"/>
      <c r="D408" s="47"/>
      <c r="E408" s="47"/>
      <c r="F408" s="47"/>
      <c r="G408" s="47"/>
      <c r="H408" s="47"/>
      <c r="I408" s="47"/>
      <c r="J408" s="47"/>
    </row>
    <row r="409" spans="1:10" s="46" customFormat="1" x14ac:dyDescent="0.3">
      <c r="A409" s="47"/>
      <c r="B409" s="47"/>
      <c r="C409" s="47"/>
      <c r="D409" s="47"/>
      <c r="E409" s="47"/>
      <c r="F409" s="47"/>
      <c r="G409" s="47"/>
      <c r="H409" s="47"/>
      <c r="I409" s="47"/>
      <c r="J409" s="47"/>
    </row>
    <row r="410" spans="1:10" s="46" customFormat="1" x14ac:dyDescent="0.3">
      <c r="A410" s="47"/>
      <c r="B410" s="47"/>
      <c r="C410" s="47"/>
      <c r="D410" s="47"/>
      <c r="E410" s="47"/>
      <c r="F410" s="47"/>
      <c r="G410" s="47"/>
      <c r="H410" s="47"/>
      <c r="I410" s="47"/>
      <c r="J410" s="47"/>
    </row>
    <row r="411" spans="1:10" s="46" customFormat="1" x14ac:dyDescent="0.3">
      <c r="A411" s="47"/>
      <c r="B411" s="47"/>
      <c r="C411" s="47"/>
      <c r="D411" s="47"/>
      <c r="E411" s="47"/>
      <c r="F411" s="47"/>
      <c r="G411" s="47"/>
      <c r="H411" s="47"/>
      <c r="I411" s="47"/>
      <c r="J411" s="47"/>
    </row>
    <row r="412" spans="1:10" s="46" customFormat="1" x14ac:dyDescent="0.3">
      <c r="A412" s="47"/>
      <c r="B412" s="47"/>
      <c r="C412" s="47"/>
      <c r="D412" s="47"/>
      <c r="E412" s="47"/>
      <c r="F412" s="47"/>
      <c r="G412" s="47"/>
      <c r="H412" s="47"/>
      <c r="I412" s="47"/>
      <c r="J412" s="47"/>
    </row>
    <row r="413" spans="1:10" s="46" customFormat="1" x14ac:dyDescent="0.3">
      <c r="A413" s="47"/>
      <c r="B413" s="47"/>
      <c r="C413" s="47"/>
      <c r="D413" s="47"/>
      <c r="E413" s="47"/>
      <c r="F413" s="47"/>
      <c r="G413" s="47"/>
      <c r="H413" s="47"/>
      <c r="I413" s="47"/>
      <c r="J413" s="47"/>
    </row>
    <row r="414" spans="1:10" s="46" customFormat="1" x14ac:dyDescent="0.3">
      <c r="A414" s="47"/>
      <c r="B414" s="47"/>
      <c r="C414" s="47"/>
      <c r="D414" s="47"/>
      <c r="E414" s="47"/>
      <c r="F414" s="47"/>
      <c r="G414" s="47"/>
      <c r="H414" s="47"/>
      <c r="I414" s="47"/>
      <c r="J414" s="47"/>
    </row>
    <row r="415" spans="1:10" s="46" customFormat="1" x14ac:dyDescent="0.3">
      <c r="A415" s="47"/>
      <c r="B415" s="47"/>
      <c r="C415" s="47"/>
      <c r="D415" s="47"/>
      <c r="E415" s="47"/>
      <c r="F415" s="47"/>
      <c r="G415" s="47"/>
      <c r="H415" s="47"/>
      <c r="I415" s="47"/>
      <c r="J415" s="47"/>
    </row>
    <row r="416" spans="1:10" s="46" customFormat="1" x14ac:dyDescent="0.3">
      <c r="A416" s="47"/>
      <c r="B416" s="47"/>
      <c r="C416" s="47"/>
      <c r="D416" s="47"/>
      <c r="E416" s="47"/>
      <c r="F416" s="47"/>
      <c r="G416" s="47"/>
      <c r="H416" s="47"/>
      <c r="I416" s="47"/>
      <c r="J416" s="47"/>
    </row>
    <row r="417" spans="1:10" s="46" customFormat="1" x14ac:dyDescent="0.3">
      <c r="A417" s="47"/>
      <c r="B417" s="47"/>
      <c r="C417" s="47"/>
      <c r="D417" s="47"/>
      <c r="E417" s="47"/>
      <c r="F417" s="47"/>
      <c r="G417" s="47"/>
      <c r="H417" s="47"/>
      <c r="I417" s="47"/>
      <c r="J417" s="47"/>
    </row>
    <row r="418" spans="1:10" s="46" customFormat="1" x14ac:dyDescent="0.3">
      <c r="A418" s="47"/>
      <c r="B418" s="47"/>
      <c r="C418" s="47"/>
      <c r="D418" s="47"/>
      <c r="E418" s="47"/>
      <c r="F418" s="47"/>
      <c r="G418" s="47"/>
      <c r="H418" s="47"/>
      <c r="I418" s="47"/>
      <c r="J418" s="47"/>
    </row>
    <row r="419" spans="1:10" s="46" customFormat="1" x14ac:dyDescent="0.3">
      <c r="A419" s="47"/>
      <c r="B419" s="47"/>
      <c r="C419" s="47"/>
      <c r="D419" s="47"/>
      <c r="E419" s="47"/>
      <c r="F419" s="47"/>
      <c r="G419" s="47"/>
      <c r="H419" s="47"/>
      <c r="I419" s="47"/>
      <c r="J419" s="47"/>
    </row>
    <row r="420" spans="1:10" s="46" customFormat="1" x14ac:dyDescent="0.3">
      <c r="A420" s="47"/>
      <c r="B420" s="47"/>
      <c r="C420" s="47"/>
      <c r="D420" s="47"/>
      <c r="E420" s="47"/>
      <c r="F420" s="47"/>
      <c r="G420" s="47"/>
      <c r="H420" s="47"/>
      <c r="I420" s="47"/>
      <c r="J420" s="47"/>
    </row>
    <row r="421" spans="1:10" s="46" customFormat="1" x14ac:dyDescent="0.3">
      <c r="A421" s="47"/>
      <c r="B421" s="47"/>
      <c r="C421" s="47"/>
      <c r="D421" s="47"/>
      <c r="E421" s="47"/>
      <c r="F421" s="47"/>
      <c r="G421" s="47"/>
      <c r="H421" s="47"/>
      <c r="I421" s="47"/>
      <c r="J421" s="47"/>
    </row>
    <row r="422" spans="1:10" s="46" customFormat="1" x14ac:dyDescent="0.3">
      <c r="A422" s="47"/>
      <c r="B422" s="47"/>
      <c r="C422" s="47"/>
      <c r="D422" s="47"/>
      <c r="E422" s="47"/>
      <c r="F422" s="47"/>
      <c r="G422" s="47"/>
      <c r="H422" s="47"/>
      <c r="I422" s="47"/>
      <c r="J422" s="47"/>
    </row>
    <row r="423" spans="1:10" s="46" customFormat="1" x14ac:dyDescent="0.3">
      <c r="A423" s="47"/>
      <c r="B423" s="47"/>
      <c r="C423" s="47"/>
      <c r="D423" s="47"/>
      <c r="E423" s="47"/>
      <c r="F423" s="47"/>
      <c r="G423" s="47"/>
      <c r="H423" s="47"/>
      <c r="I423" s="47"/>
      <c r="J423" s="47"/>
    </row>
    <row r="424" spans="1:10" s="46" customFormat="1" x14ac:dyDescent="0.3">
      <c r="A424" s="47"/>
      <c r="B424" s="47"/>
      <c r="C424" s="47"/>
      <c r="D424" s="47"/>
      <c r="E424" s="47"/>
      <c r="F424" s="47"/>
      <c r="G424" s="47"/>
      <c r="H424" s="47"/>
      <c r="I424" s="47"/>
      <c r="J424" s="47"/>
    </row>
    <row r="425" spans="1:10" s="46" customFormat="1" x14ac:dyDescent="0.3">
      <c r="A425" s="47"/>
      <c r="B425" s="47"/>
      <c r="C425" s="47"/>
      <c r="D425" s="47"/>
      <c r="E425" s="47"/>
      <c r="F425" s="47"/>
      <c r="G425" s="47"/>
      <c r="H425" s="47"/>
      <c r="I425" s="47"/>
      <c r="J425" s="47"/>
    </row>
    <row r="426" spans="1:10" s="46" customFormat="1" x14ac:dyDescent="0.3">
      <c r="A426" s="47"/>
      <c r="B426" s="47"/>
      <c r="C426" s="47"/>
      <c r="D426" s="47"/>
      <c r="E426" s="47"/>
      <c r="F426" s="47"/>
      <c r="G426" s="47"/>
      <c r="H426" s="47"/>
      <c r="I426" s="47"/>
      <c r="J426" s="47"/>
    </row>
    <row r="427" spans="1:10" s="46" customFormat="1" x14ac:dyDescent="0.3">
      <c r="A427" s="47"/>
      <c r="B427" s="47"/>
      <c r="C427" s="47"/>
      <c r="D427" s="47"/>
      <c r="E427" s="47"/>
      <c r="F427" s="47"/>
      <c r="G427" s="47"/>
      <c r="H427" s="47"/>
      <c r="I427" s="47"/>
      <c r="J427" s="47"/>
    </row>
    <row r="428" spans="1:10" s="46" customFormat="1" x14ac:dyDescent="0.3">
      <c r="A428" s="47"/>
      <c r="B428" s="47"/>
      <c r="C428" s="47"/>
      <c r="D428" s="47"/>
      <c r="E428" s="47"/>
      <c r="F428" s="47"/>
      <c r="G428" s="47"/>
      <c r="H428" s="47"/>
      <c r="I428" s="47"/>
      <c r="J428" s="47"/>
    </row>
    <row r="429" spans="1:10" s="46" customFormat="1" x14ac:dyDescent="0.3">
      <c r="A429" s="47"/>
      <c r="B429" s="47"/>
      <c r="C429" s="47"/>
      <c r="D429" s="47"/>
      <c r="E429" s="47"/>
      <c r="F429" s="47"/>
      <c r="G429" s="47"/>
      <c r="H429" s="47"/>
      <c r="I429" s="47"/>
      <c r="J429" s="47"/>
    </row>
    <row r="430" spans="1:10" s="46" customFormat="1" x14ac:dyDescent="0.3">
      <c r="A430" s="47"/>
      <c r="B430" s="47"/>
      <c r="C430" s="47"/>
      <c r="D430" s="47"/>
      <c r="E430" s="47"/>
      <c r="F430" s="47"/>
      <c r="G430" s="47"/>
      <c r="H430" s="47"/>
      <c r="I430" s="47"/>
      <c r="J430" s="47"/>
    </row>
    <row r="431" spans="1:10" s="46" customFormat="1" x14ac:dyDescent="0.3">
      <c r="A431" s="47"/>
      <c r="B431" s="47"/>
      <c r="C431" s="47"/>
      <c r="D431" s="47"/>
      <c r="E431" s="47"/>
      <c r="F431" s="47"/>
      <c r="G431" s="47"/>
      <c r="H431" s="47"/>
      <c r="I431" s="47"/>
      <c r="J431" s="47"/>
    </row>
    <row r="432" spans="1:10" s="46" customFormat="1" x14ac:dyDescent="0.3">
      <c r="A432" s="47"/>
      <c r="B432" s="47"/>
      <c r="C432" s="47"/>
      <c r="D432" s="47"/>
      <c r="E432" s="47"/>
      <c r="F432" s="47"/>
      <c r="G432" s="47"/>
      <c r="H432" s="47"/>
      <c r="I432" s="47"/>
      <c r="J432" s="47"/>
    </row>
    <row r="433" spans="1:10" s="46" customFormat="1" x14ac:dyDescent="0.3">
      <c r="A433" s="47"/>
      <c r="B433" s="47"/>
      <c r="C433" s="47"/>
      <c r="D433" s="47"/>
      <c r="E433" s="47"/>
      <c r="F433" s="47"/>
      <c r="G433" s="47"/>
      <c r="H433" s="47"/>
      <c r="I433" s="47"/>
      <c r="J433" s="47"/>
    </row>
    <row r="434" spans="1:10" s="46" customFormat="1" x14ac:dyDescent="0.3">
      <c r="A434" s="47"/>
      <c r="B434" s="47"/>
      <c r="C434" s="47"/>
      <c r="D434" s="47"/>
      <c r="E434" s="47"/>
      <c r="F434" s="47"/>
      <c r="G434" s="47"/>
      <c r="H434" s="47"/>
      <c r="I434" s="47"/>
      <c r="J434" s="47"/>
    </row>
    <row r="435" spans="1:10" s="46" customFormat="1" x14ac:dyDescent="0.3">
      <c r="A435" s="47"/>
      <c r="B435" s="47"/>
      <c r="C435" s="47"/>
      <c r="D435" s="47"/>
      <c r="E435" s="47"/>
      <c r="F435" s="47"/>
      <c r="G435" s="47"/>
      <c r="H435" s="47"/>
      <c r="I435" s="47"/>
      <c r="J435" s="47"/>
    </row>
    <row r="436" spans="1:10" s="46" customFormat="1" x14ac:dyDescent="0.3">
      <c r="A436" s="47"/>
      <c r="B436" s="47"/>
      <c r="C436" s="47"/>
      <c r="D436" s="47"/>
      <c r="E436" s="47"/>
      <c r="F436" s="47"/>
      <c r="G436" s="47"/>
      <c r="H436" s="47"/>
      <c r="I436" s="47"/>
      <c r="J436" s="47"/>
    </row>
    <row r="437" spans="1:10" s="46" customFormat="1" x14ac:dyDescent="0.3">
      <c r="A437" s="47"/>
      <c r="B437" s="47"/>
      <c r="C437" s="47"/>
      <c r="D437" s="47"/>
      <c r="E437" s="47"/>
      <c r="F437" s="47"/>
      <c r="G437" s="47"/>
      <c r="H437" s="47"/>
      <c r="I437" s="47"/>
      <c r="J437" s="47"/>
    </row>
    <row r="438" spans="1:10" s="46" customFormat="1" x14ac:dyDescent="0.3">
      <c r="A438" s="47"/>
      <c r="B438" s="47"/>
      <c r="C438" s="47"/>
      <c r="D438" s="47"/>
      <c r="E438" s="47"/>
      <c r="F438" s="47"/>
      <c r="G438" s="47"/>
      <c r="H438" s="47"/>
      <c r="I438" s="47"/>
      <c r="J438" s="47"/>
    </row>
    <row r="439" spans="1:10" s="46" customFormat="1" x14ac:dyDescent="0.3">
      <c r="A439" s="47"/>
      <c r="B439" s="47"/>
      <c r="C439" s="47"/>
      <c r="D439" s="47"/>
      <c r="E439" s="47"/>
      <c r="F439" s="47"/>
      <c r="G439" s="47"/>
      <c r="H439" s="47"/>
      <c r="I439" s="47"/>
      <c r="J439" s="47"/>
    </row>
    <row r="440" spans="1:10" s="46" customFormat="1" x14ac:dyDescent="0.3">
      <c r="A440" s="47"/>
      <c r="B440" s="47"/>
      <c r="C440" s="47"/>
      <c r="D440" s="47"/>
      <c r="E440" s="47"/>
      <c r="F440" s="47"/>
      <c r="G440" s="47"/>
      <c r="H440" s="47"/>
      <c r="I440" s="47"/>
      <c r="J440" s="47"/>
    </row>
    <row r="441" spans="1:10" s="46" customFormat="1" x14ac:dyDescent="0.3">
      <c r="A441" s="47"/>
      <c r="B441" s="47"/>
      <c r="C441" s="47"/>
      <c r="D441" s="47"/>
      <c r="E441" s="47"/>
      <c r="F441" s="47"/>
      <c r="G441" s="47"/>
      <c r="H441" s="47"/>
      <c r="I441" s="47"/>
      <c r="J441" s="47"/>
    </row>
    <row r="442" spans="1:10" s="46" customFormat="1" x14ac:dyDescent="0.3">
      <c r="A442" s="47"/>
      <c r="B442" s="47"/>
      <c r="C442" s="47"/>
      <c r="D442" s="47"/>
      <c r="E442" s="47"/>
      <c r="F442" s="47"/>
      <c r="G442" s="47"/>
      <c r="H442" s="47"/>
      <c r="I442" s="47"/>
      <c r="J442" s="47"/>
    </row>
    <row r="443" spans="1:10" s="46" customFormat="1" x14ac:dyDescent="0.3">
      <c r="A443" s="47"/>
      <c r="B443" s="47"/>
      <c r="C443" s="47"/>
      <c r="D443" s="47"/>
      <c r="E443" s="47"/>
      <c r="F443" s="47"/>
      <c r="G443" s="47"/>
      <c r="H443" s="47"/>
      <c r="I443" s="47"/>
      <c r="J443" s="47"/>
    </row>
    <row r="444" spans="1:10" s="46" customFormat="1" x14ac:dyDescent="0.3">
      <c r="A444" s="47"/>
      <c r="B444" s="47"/>
      <c r="C444" s="47"/>
      <c r="D444" s="47"/>
      <c r="E444" s="47"/>
      <c r="F444" s="47"/>
      <c r="G444" s="47"/>
      <c r="H444" s="47"/>
      <c r="I444" s="47"/>
      <c r="J444" s="47"/>
    </row>
    <row r="445" spans="1:10" s="46" customFormat="1" x14ac:dyDescent="0.3">
      <c r="A445" s="47"/>
      <c r="B445" s="47"/>
      <c r="C445" s="47"/>
      <c r="D445" s="47"/>
      <c r="E445" s="47"/>
      <c r="F445" s="47"/>
      <c r="G445" s="47"/>
      <c r="H445" s="47"/>
      <c r="I445" s="47"/>
      <c r="J445" s="47"/>
    </row>
    <row r="446" spans="1:10" s="46" customFormat="1" x14ac:dyDescent="0.3">
      <c r="A446" s="47"/>
      <c r="B446" s="47"/>
      <c r="C446" s="47"/>
      <c r="D446" s="47"/>
      <c r="E446" s="47"/>
      <c r="F446" s="47"/>
      <c r="G446" s="47"/>
      <c r="H446" s="47"/>
      <c r="I446" s="47"/>
      <c r="J446" s="47"/>
    </row>
    <row r="447" spans="1:10" s="46" customFormat="1" x14ac:dyDescent="0.3">
      <c r="A447" s="47"/>
      <c r="B447" s="47"/>
      <c r="C447" s="47"/>
      <c r="D447" s="47"/>
      <c r="E447" s="47"/>
      <c r="F447" s="47"/>
      <c r="G447" s="47"/>
      <c r="H447" s="47"/>
      <c r="I447" s="47"/>
      <c r="J447" s="47"/>
    </row>
    <row r="448" spans="1:10" s="46" customFormat="1" x14ac:dyDescent="0.3">
      <c r="A448" s="47"/>
      <c r="B448" s="47"/>
      <c r="C448" s="47"/>
      <c r="D448" s="47"/>
      <c r="E448" s="47"/>
      <c r="F448" s="47"/>
      <c r="G448" s="47"/>
      <c r="H448" s="47"/>
      <c r="I448" s="47"/>
      <c r="J448" s="47"/>
    </row>
    <row r="449" spans="1:10" s="46" customFormat="1" x14ac:dyDescent="0.3">
      <c r="A449" s="47"/>
      <c r="B449" s="47"/>
      <c r="C449" s="47"/>
      <c r="D449" s="47"/>
      <c r="E449" s="47"/>
      <c r="F449" s="47"/>
      <c r="G449" s="47"/>
      <c r="H449" s="47"/>
      <c r="I449" s="47"/>
      <c r="J449" s="47"/>
    </row>
    <row r="450" spans="1:10" s="46" customFormat="1" x14ac:dyDescent="0.3">
      <c r="A450" s="47"/>
      <c r="B450" s="47"/>
      <c r="C450" s="47"/>
      <c r="D450" s="47"/>
      <c r="E450" s="47"/>
      <c r="F450" s="47"/>
      <c r="G450" s="47"/>
      <c r="H450" s="47"/>
      <c r="I450" s="47"/>
      <c r="J450" s="47"/>
    </row>
    <row r="451" spans="1:10" s="46" customFormat="1" x14ac:dyDescent="0.3">
      <c r="A451" s="47"/>
      <c r="B451" s="47"/>
      <c r="C451" s="47"/>
      <c r="D451" s="47"/>
      <c r="E451" s="47"/>
      <c r="F451" s="47"/>
      <c r="G451" s="47"/>
      <c r="H451" s="47"/>
      <c r="I451" s="47"/>
      <c r="J451" s="47"/>
    </row>
    <row r="452" spans="1:10" s="46" customFormat="1" x14ac:dyDescent="0.3">
      <c r="A452" s="47"/>
      <c r="B452" s="47"/>
      <c r="C452" s="47"/>
      <c r="D452" s="47"/>
      <c r="E452" s="47"/>
      <c r="F452" s="47"/>
      <c r="G452" s="47"/>
      <c r="H452" s="47"/>
      <c r="I452" s="47"/>
      <c r="J452" s="47"/>
    </row>
    <row r="453" spans="1:10" s="46" customFormat="1" x14ac:dyDescent="0.3">
      <c r="A453" s="47"/>
      <c r="B453" s="47"/>
      <c r="C453" s="47"/>
      <c r="D453" s="47"/>
      <c r="E453" s="47"/>
      <c r="F453" s="47"/>
      <c r="G453" s="47"/>
      <c r="H453" s="47"/>
      <c r="I453" s="47"/>
      <c r="J453" s="47"/>
    </row>
    <row r="454" spans="1:10" s="46" customFormat="1" x14ac:dyDescent="0.3">
      <c r="A454" s="47"/>
      <c r="B454" s="47"/>
      <c r="C454" s="47"/>
      <c r="D454" s="47"/>
      <c r="E454" s="47"/>
      <c r="F454" s="47"/>
      <c r="G454" s="47"/>
      <c r="H454" s="47"/>
      <c r="I454" s="47"/>
      <c r="J454" s="47"/>
    </row>
    <row r="455" spans="1:10" s="46" customFormat="1" x14ac:dyDescent="0.3">
      <c r="A455" s="47"/>
      <c r="B455" s="47"/>
      <c r="C455" s="47"/>
      <c r="D455" s="47"/>
      <c r="E455" s="47"/>
      <c r="F455" s="47"/>
      <c r="G455" s="47"/>
      <c r="H455" s="47"/>
      <c r="I455" s="47"/>
      <c r="J455" s="47"/>
    </row>
    <row r="456" spans="1:10" s="46" customFormat="1" x14ac:dyDescent="0.3">
      <c r="A456" s="47"/>
      <c r="B456" s="47"/>
      <c r="C456" s="47"/>
      <c r="D456" s="47"/>
      <c r="E456" s="47"/>
      <c r="F456" s="47"/>
      <c r="G456" s="47"/>
      <c r="H456" s="47"/>
      <c r="I456" s="47"/>
      <c r="J456" s="47"/>
    </row>
    <row r="457" spans="1:10" s="46" customFormat="1" x14ac:dyDescent="0.3">
      <c r="A457" s="47"/>
      <c r="B457" s="47"/>
      <c r="C457" s="47"/>
      <c r="D457" s="47"/>
      <c r="E457" s="47"/>
      <c r="F457" s="47"/>
      <c r="G457" s="47"/>
      <c r="H457" s="47"/>
      <c r="I457" s="47"/>
      <c r="J457" s="47"/>
    </row>
    <row r="458" spans="1:10" s="46" customFormat="1" x14ac:dyDescent="0.3">
      <c r="A458" s="47"/>
      <c r="B458" s="47"/>
      <c r="C458" s="47"/>
      <c r="D458" s="47"/>
      <c r="E458" s="47"/>
      <c r="F458" s="47"/>
      <c r="G458" s="47"/>
      <c r="H458" s="47"/>
      <c r="I458" s="47"/>
      <c r="J458" s="47"/>
    </row>
    <row r="459" spans="1:10" s="46" customFormat="1" x14ac:dyDescent="0.3">
      <c r="A459" s="47"/>
      <c r="B459" s="47"/>
      <c r="C459" s="47"/>
      <c r="D459" s="47"/>
      <c r="E459" s="47"/>
      <c r="F459" s="47"/>
      <c r="G459" s="47"/>
      <c r="H459" s="47"/>
      <c r="I459" s="47"/>
      <c r="J459" s="47"/>
    </row>
    <row r="460" spans="1:10" s="46" customFormat="1" x14ac:dyDescent="0.3">
      <c r="A460" s="47"/>
      <c r="B460" s="47"/>
      <c r="C460" s="47"/>
      <c r="D460" s="47"/>
      <c r="E460" s="47"/>
      <c r="F460" s="47"/>
      <c r="G460" s="47"/>
      <c r="H460" s="47"/>
      <c r="I460" s="47"/>
      <c r="J460" s="47"/>
    </row>
    <row r="461" spans="1:10" s="46" customFormat="1" x14ac:dyDescent="0.3">
      <c r="A461" s="47"/>
      <c r="B461" s="47"/>
      <c r="C461" s="47"/>
      <c r="D461" s="47"/>
      <c r="E461" s="47"/>
      <c r="F461" s="47"/>
      <c r="G461" s="47"/>
      <c r="H461" s="47"/>
      <c r="I461" s="47"/>
      <c r="J461" s="47"/>
    </row>
    <row r="462" spans="1:10" s="46" customFormat="1" x14ac:dyDescent="0.3">
      <c r="A462" s="47"/>
      <c r="B462" s="47"/>
      <c r="C462" s="47"/>
      <c r="D462" s="47"/>
      <c r="E462" s="47"/>
      <c r="F462" s="47"/>
      <c r="G462" s="47"/>
      <c r="H462" s="47"/>
      <c r="I462" s="47"/>
      <c r="J462" s="47"/>
    </row>
    <row r="463" spans="1:10" s="46" customFormat="1" x14ac:dyDescent="0.3">
      <c r="A463" s="47"/>
      <c r="B463" s="47"/>
      <c r="C463" s="47"/>
      <c r="D463" s="47"/>
      <c r="E463" s="47"/>
      <c r="F463" s="47"/>
      <c r="G463" s="47"/>
      <c r="H463" s="47"/>
      <c r="I463" s="47"/>
      <c r="J463" s="47"/>
    </row>
    <row r="464" spans="1:10" s="46" customFormat="1" x14ac:dyDescent="0.3">
      <c r="A464" s="47"/>
      <c r="B464" s="47"/>
      <c r="C464" s="47"/>
      <c r="D464" s="47"/>
      <c r="E464" s="47"/>
      <c r="F464" s="47"/>
      <c r="G464" s="47"/>
      <c r="H464" s="47"/>
      <c r="I464" s="47"/>
      <c r="J464" s="47"/>
    </row>
    <row r="465" spans="1:10" s="46" customFormat="1" x14ac:dyDescent="0.3">
      <c r="A465" s="47"/>
      <c r="B465" s="47"/>
      <c r="C465" s="47"/>
      <c r="D465" s="47"/>
      <c r="E465" s="47"/>
      <c r="F465" s="47"/>
      <c r="G465" s="47"/>
      <c r="H465" s="47"/>
      <c r="I465" s="47"/>
      <c r="J465" s="47"/>
    </row>
    <row r="466" spans="1:10" s="46" customFormat="1" x14ac:dyDescent="0.3">
      <c r="A466" s="47"/>
      <c r="B466" s="47"/>
      <c r="C466" s="47"/>
      <c r="D466" s="47"/>
      <c r="E466" s="47"/>
      <c r="F466" s="47"/>
      <c r="G466" s="47"/>
      <c r="H466" s="47"/>
      <c r="I466" s="47"/>
      <c r="J466" s="47"/>
    </row>
    <row r="467" spans="1:10" s="46" customFormat="1" x14ac:dyDescent="0.3">
      <c r="A467" s="47"/>
      <c r="B467" s="47"/>
      <c r="C467" s="47"/>
      <c r="D467" s="47"/>
      <c r="E467" s="47"/>
      <c r="F467" s="47"/>
      <c r="G467" s="47"/>
      <c r="H467" s="47"/>
      <c r="I467" s="47"/>
      <c r="J467" s="47"/>
    </row>
    <row r="468" spans="1:10" s="46" customFormat="1" x14ac:dyDescent="0.3">
      <c r="A468" s="47"/>
      <c r="B468" s="47"/>
      <c r="C468" s="47"/>
      <c r="D468" s="47"/>
      <c r="E468" s="47"/>
      <c r="F468" s="47"/>
      <c r="G468" s="47"/>
      <c r="H468" s="47"/>
      <c r="I468" s="47"/>
      <c r="J468" s="47"/>
    </row>
    <row r="469" spans="1:10" s="46" customFormat="1" x14ac:dyDescent="0.3">
      <c r="A469" s="47"/>
      <c r="B469" s="47"/>
      <c r="C469" s="47"/>
      <c r="D469" s="47"/>
      <c r="E469" s="47"/>
      <c r="F469" s="47"/>
      <c r="G469" s="47"/>
      <c r="H469" s="47"/>
      <c r="I469" s="47"/>
      <c r="J469" s="47"/>
    </row>
    <row r="470" spans="1:10" s="46" customFormat="1" x14ac:dyDescent="0.3">
      <c r="A470" s="47"/>
      <c r="B470" s="47"/>
      <c r="C470" s="47"/>
      <c r="D470" s="47"/>
      <c r="E470" s="47"/>
      <c r="F470" s="47"/>
      <c r="G470" s="47"/>
      <c r="H470" s="47"/>
      <c r="I470" s="47"/>
      <c r="J470" s="47"/>
    </row>
    <row r="471" spans="1:10" s="46" customFormat="1" x14ac:dyDescent="0.3">
      <c r="A471" s="47"/>
      <c r="B471" s="47"/>
      <c r="C471" s="47"/>
      <c r="D471" s="47"/>
      <c r="E471" s="47"/>
      <c r="F471" s="47"/>
      <c r="G471" s="47"/>
      <c r="H471" s="47"/>
      <c r="I471" s="47"/>
      <c r="J471" s="47"/>
    </row>
    <row r="472" spans="1:10" s="46" customFormat="1" x14ac:dyDescent="0.3">
      <c r="A472" s="47"/>
      <c r="B472" s="47"/>
      <c r="C472" s="47"/>
      <c r="D472" s="47"/>
      <c r="E472" s="47"/>
      <c r="F472" s="47"/>
      <c r="G472" s="47"/>
      <c r="H472" s="47"/>
      <c r="I472" s="47"/>
      <c r="J472" s="47"/>
    </row>
    <row r="473" spans="1:10" s="46" customFormat="1" x14ac:dyDescent="0.3">
      <c r="A473" s="47"/>
      <c r="B473" s="47"/>
      <c r="C473" s="47"/>
      <c r="D473" s="47"/>
      <c r="E473" s="47"/>
      <c r="F473" s="47"/>
      <c r="G473" s="47"/>
      <c r="H473" s="47"/>
      <c r="I473" s="47"/>
      <c r="J473" s="47"/>
    </row>
    <row r="474" spans="1:10" s="46" customFormat="1" x14ac:dyDescent="0.3">
      <c r="A474" s="47"/>
      <c r="B474" s="47"/>
      <c r="C474" s="47"/>
      <c r="D474" s="47"/>
      <c r="E474" s="47"/>
      <c r="F474" s="47"/>
      <c r="G474" s="47"/>
      <c r="H474" s="47"/>
      <c r="I474" s="47"/>
      <c r="J474" s="47"/>
    </row>
    <row r="475" spans="1:10" s="46" customFormat="1" x14ac:dyDescent="0.3">
      <c r="A475" s="47"/>
      <c r="B475" s="47"/>
      <c r="C475" s="47"/>
      <c r="D475" s="47"/>
      <c r="E475" s="47"/>
      <c r="F475" s="47"/>
      <c r="G475" s="47"/>
      <c r="H475" s="47"/>
      <c r="I475" s="47"/>
      <c r="J475" s="47"/>
    </row>
    <row r="476" spans="1:10" s="46" customFormat="1" x14ac:dyDescent="0.3">
      <c r="A476" s="47"/>
      <c r="B476" s="47"/>
      <c r="C476" s="47"/>
      <c r="D476" s="47"/>
      <c r="E476" s="47"/>
      <c r="F476" s="47"/>
      <c r="G476" s="47"/>
      <c r="H476" s="47"/>
      <c r="I476" s="47"/>
      <c r="J476" s="47"/>
    </row>
    <row r="477" spans="1:10" s="46" customFormat="1" x14ac:dyDescent="0.3">
      <c r="A477" s="47"/>
      <c r="B477" s="47"/>
      <c r="C477" s="47"/>
      <c r="D477" s="47"/>
      <c r="E477" s="47"/>
      <c r="F477" s="47"/>
      <c r="G477" s="47"/>
      <c r="H477" s="47"/>
      <c r="I477" s="47"/>
      <c r="J477" s="47"/>
    </row>
    <row r="478" spans="1:10" s="46" customFormat="1" x14ac:dyDescent="0.3">
      <c r="A478" s="47"/>
      <c r="B478" s="47"/>
      <c r="C478" s="47"/>
      <c r="D478" s="47"/>
      <c r="E478" s="47"/>
      <c r="F478" s="47"/>
      <c r="G478" s="47"/>
      <c r="H478" s="47"/>
      <c r="I478" s="47"/>
      <c r="J478" s="47"/>
    </row>
    <row r="479" spans="1:10" s="46" customFormat="1" x14ac:dyDescent="0.3">
      <c r="A479" s="47"/>
      <c r="B479" s="47"/>
      <c r="C479" s="47"/>
      <c r="D479" s="47"/>
      <c r="E479" s="47"/>
      <c r="F479" s="47"/>
      <c r="G479" s="47"/>
      <c r="H479" s="47"/>
      <c r="I479" s="47"/>
      <c r="J479" s="47"/>
    </row>
    <row r="480" spans="1:10" s="46" customFormat="1" x14ac:dyDescent="0.3">
      <c r="A480" s="47"/>
      <c r="B480" s="47"/>
      <c r="C480" s="47"/>
      <c r="D480" s="47"/>
      <c r="E480" s="47"/>
      <c r="F480" s="47"/>
      <c r="G480" s="47"/>
      <c r="H480" s="47"/>
      <c r="I480" s="47"/>
      <c r="J480" s="47"/>
    </row>
    <row r="481" spans="1:10" s="46" customFormat="1" x14ac:dyDescent="0.3">
      <c r="A481" s="47"/>
      <c r="B481" s="47"/>
      <c r="C481" s="47"/>
      <c r="D481" s="47"/>
      <c r="E481" s="47"/>
      <c r="F481" s="47"/>
      <c r="G481" s="47"/>
      <c r="H481" s="47"/>
      <c r="I481" s="47"/>
      <c r="J481" s="47"/>
    </row>
    <row r="482" spans="1:10" s="46" customFormat="1" x14ac:dyDescent="0.3">
      <c r="A482" s="47"/>
      <c r="B482" s="47"/>
      <c r="C482" s="47"/>
      <c r="D482" s="47"/>
      <c r="E482" s="47"/>
      <c r="F482" s="47"/>
      <c r="G482" s="47"/>
      <c r="H482" s="47"/>
      <c r="I482" s="47"/>
      <c r="J482" s="47"/>
    </row>
    <row r="483" spans="1:10" s="46" customFormat="1" x14ac:dyDescent="0.3">
      <c r="A483" s="47"/>
      <c r="B483" s="47"/>
      <c r="C483" s="47"/>
      <c r="D483" s="47"/>
      <c r="E483" s="47"/>
      <c r="F483" s="47"/>
      <c r="G483" s="47"/>
      <c r="H483" s="47"/>
      <c r="I483" s="47"/>
      <c r="J483" s="47"/>
    </row>
    <row r="484" spans="1:10" s="46" customFormat="1" x14ac:dyDescent="0.3">
      <c r="A484" s="47"/>
      <c r="B484" s="47"/>
      <c r="C484" s="47"/>
      <c r="D484" s="47"/>
      <c r="E484" s="47"/>
      <c r="F484" s="47"/>
      <c r="G484" s="47"/>
      <c r="H484" s="47"/>
      <c r="I484" s="47"/>
      <c r="J484" s="47"/>
    </row>
    <row r="485" spans="1:10" s="46" customFormat="1" x14ac:dyDescent="0.3">
      <c r="A485" s="47"/>
      <c r="B485" s="47"/>
      <c r="C485" s="47"/>
      <c r="D485" s="47"/>
      <c r="E485" s="47"/>
      <c r="F485" s="47"/>
      <c r="G485" s="47"/>
      <c r="H485" s="47"/>
      <c r="I485" s="47"/>
      <c r="J485" s="47"/>
    </row>
    <row r="486" spans="1:10" s="46" customFormat="1" x14ac:dyDescent="0.3">
      <c r="A486" s="47"/>
      <c r="B486" s="47"/>
      <c r="C486" s="47"/>
      <c r="D486" s="47"/>
      <c r="E486" s="47"/>
      <c r="F486" s="47"/>
      <c r="G486" s="47"/>
      <c r="H486" s="47"/>
      <c r="I486" s="47"/>
      <c r="J486" s="47"/>
    </row>
    <row r="487" spans="1:10" s="46" customFormat="1" x14ac:dyDescent="0.3">
      <c r="A487" s="47"/>
      <c r="B487" s="47"/>
      <c r="C487" s="47"/>
      <c r="D487" s="47"/>
      <c r="E487" s="47"/>
      <c r="F487" s="47"/>
      <c r="G487" s="47"/>
      <c r="H487" s="47"/>
      <c r="I487" s="47"/>
      <c r="J487" s="47"/>
    </row>
    <row r="488" spans="1:10" s="46" customFormat="1" x14ac:dyDescent="0.3">
      <c r="A488" s="47"/>
      <c r="B488" s="47"/>
      <c r="C488" s="47"/>
      <c r="D488" s="47"/>
      <c r="E488" s="47"/>
      <c r="F488" s="47"/>
      <c r="G488" s="47"/>
      <c r="H488" s="47"/>
      <c r="I488" s="47"/>
      <c r="J488" s="47"/>
    </row>
    <row r="489" spans="1:10" s="46" customFormat="1" x14ac:dyDescent="0.3">
      <c r="A489" s="47"/>
      <c r="B489" s="47"/>
      <c r="C489" s="47"/>
      <c r="D489" s="47"/>
      <c r="E489" s="47"/>
      <c r="F489" s="47"/>
      <c r="G489" s="47"/>
      <c r="H489" s="47"/>
      <c r="I489" s="47"/>
      <c r="J489" s="47"/>
    </row>
    <row r="490" spans="1:10" s="46" customFormat="1" x14ac:dyDescent="0.3">
      <c r="A490" s="47"/>
      <c r="B490" s="47"/>
      <c r="C490" s="47"/>
      <c r="D490" s="47"/>
      <c r="E490" s="47"/>
      <c r="F490" s="47"/>
      <c r="G490" s="47"/>
      <c r="H490" s="47"/>
      <c r="I490" s="47"/>
      <c r="J490" s="47"/>
    </row>
    <row r="491" spans="1:10" s="46" customFormat="1" x14ac:dyDescent="0.3">
      <c r="A491" s="47"/>
      <c r="B491" s="47"/>
      <c r="C491" s="47"/>
      <c r="D491" s="47"/>
      <c r="E491" s="47"/>
      <c r="F491" s="47"/>
      <c r="G491" s="47"/>
      <c r="H491" s="47"/>
      <c r="I491" s="47"/>
      <c r="J491" s="47"/>
    </row>
    <row r="492" spans="1:10" s="46" customFormat="1" x14ac:dyDescent="0.3">
      <c r="A492" s="47"/>
      <c r="B492" s="47"/>
      <c r="C492" s="47"/>
      <c r="D492" s="47"/>
      <c r="E492" s="47"/>
      <c r="F492" s="47"/>
      <c r="G492" s="47"/>
      <c r="H492" s="47"/>
      <c r="I492" s="47"/>
      <c r="J492" s="47"/>
    </row>
    <row r="493" spans="1:10" s="46" customFormat="1" x14ac:dyDescent="0.3">
      <c r="A493" s="47"/>
      <c r="B493" s="47"/>
      <c r="C493" s="47"/>
      <c r="D493" s="47"/>
      <c r="E493" s="47"/>
      <c r="F493" s="47"/>
      <c r="G493" s="47"/>
      <c r="H493" s="47"/>
      <c r="I493" s="47"/>
      <c r="J493" s="47"/>
    </row>
    <row r="494" spans="1:10" s="46" customFormat="1" x14ac:dyDescent="0.3">
      <c r="A494" s="47"/>
      <c r="B494" s="47"/>
      <c r="C494" s="47"/>
      <c r="D494" s="47"/>
      <c r="E494" s="47"/>
      <c r="F494" s="47"/>
      <c r="G494" s="47"/>
      <c r="H494" s="47"/>
      <c r="I494" s="47"/>
      <c r="J494" s="47"/>
    </row>
    <row r="495" spans="1:10" s="46" customFormat="1" x14ac:dyDescent="0.3">
      <c r="A495" s="47"/>
      <c r="B495" s="47"/>
      <c r="C495" s="47"/>
      <c r="D495" s="47"/>
      <c r="E495" s="47"/>
      <c r="F495" s="47"/>
      <c r="G495" s="47"/>
      <c r="H495" s="47"/>
      <c r="I495" s="47"/>
      <c r="J495" s="47"/>
    </row>
    <row r="496" spans="1:10" s="46" customFormat="1" x14ac:dyDescent="0.3">
      <c r="A496" s="47"/>
      <c r="B496" s="47"/>
      <c r="C496" s="47"/>
      <c r="D496" s="47"/>
      <c r="E496" s="47"/>
      <c r="F496" s="47"/>
      <c r="G496" s="47"/>
      <c r="H496" s="47"/>
      <c r="I496" s="47"/>
      <c r="J496" s="47"/>
    </row>
    <row r="497" spans="1:10" s="46" customFormat="1" x14ac:dyDescent="0.3">
      <c r="A497" s="47"/>
      <c r="B497" s="47"/>
      <c r="C497" s="47"/>
      <c r="D497" s="47"/>
      <c r="E497" s="47"/>
      <c r="F497" s="47"/>
      <c r="G497" s="47"/>
      <c r="H497" s="47"/>
      <c r="I497" s="47"/>
      <c r="J497" s="47"/>
    </row>
    <row r="498" spans="1:10" s="46" customFormat="1" x14ac:dyDescent="0.3">
      <c r="A498" s="47"/>
      <c r="B498" s="47"/>
      <c r="C498" s="47"/>
      <c r="D498" s="47"/>
      <c r="E498" s="47"/>
      <c r="F498" s="47"/>
      <c r="G498" s="47"/>
      <c r="H498" s="47"/>
      <c r="I498" s="47"/>
      <c r="J498" s="47"/>
    </row>
    <row r="499" spans="1:10" s="46" customFormat="1" x14ac:dyDescent="0.3">
      <c r="A499" s="47"/>
      <c r="B499" s="47"/>
      <c r="C499" s="47"/>
      <c r="D499" s="47"/>
      <c r="E499" s="47"/>
      <c r="F499" s="47"/>
      <c r="G499" s="47"/>
      <c r="H499" s="47"/>
      <c r="I499" s="47"/>
      <c r="J499" s="47"/>
    </row>
    <row r="500" spans="1:10" s="46" customFormat="1" x14ac:dyDescent="0.3">
      <c r="A500" s="47"/>
      <c r="B500" s="47"/>
      <c r="C500" s="47"/>
      <c r="D500" s="47"/>
      <c r="E500" s="47"/>
      <c r="F500" s="47"/>
      <c r="G500" s="47"/>
      <c r="H500" s="47"/>
      <c r="I500" s="47"/>
      <c r="J500" s="47"/>
    </row>
    <row r="501" spans="1:10" s="46" customFormat="1" x14ac:dyDescent="0.3">
      <c r="A501" s="47"/>
      <c r="B501" s="47"/>
      <c r="C501" s="47"/>
      <c r="D501" s="47"/>
      <c r="E501" s="47"/>
      <c r="F501" s="47"/>
      <c r="G501" s="47"/>
      <c r="H501" s="47"/>
      <c r="I501" s="47"/>
      <c r="J501" s="47"/>
    </row>
    <row r="502" spans="1:10" s="46" customFormat="1" x14ac:dyDescent="0.3">
      <c r="A502" s="47"/>
      <c r="B502" s="47"/>
      <c r="C502" s="47"/>
      <c r="D502" s="47"/>
      <c r="E502" s="47"/>
      <c r="F502" s="47"/>
      <c r="G502" s="47"/>
      <c r="H502" s="47"/>
      <c r="I502" s="47"/>
      <c r="J502" s="47"/>
    </row>
    <row r="503" spans="1:10" s="46" customFormat="1" x14ac:dyDescent="0.3">
      <c r="A503" s="47"/>
      <c r="B503" s="47"/>
      <c r="C503" s="47"/>
      <c r="D503" s="47"/>
      <c r="E503" s="47"/>
      <c r="F503" s="47"/>
      <c r="G503" s="47"/>
      <c r="H503" s="47"/>
      <c r="I503" s="47"/>
      <c r="J503" s="47"/>
    </row>
    <row r="504" spans="1:10" s="46" customFormat="1" x14ac:dyDescent="0.3">
      <c r="A504" s="47"/>
      <c r="B504" s="47"/>
      <c r="C504" s="47"/>
      <c r="D504" s="47"/>
      <c r="E504" s="47"/>
      <c r="F504" s="47"/>
      <c r="G504" s="47"/>
      <c r="H504" s="47"/>
      <c r="I504" s="47"/>
      <c r="J504" s="47"/>
    </row>
    <row r="505" spans="1:10" s="46" customFormat="1" x14ac:dyDescent="0.3">
      <c r="A505" s="47"/>
      <c r="B505" s="47"/>
      <c r="C505" s="47"/>
      <c r="D505" s="47"/>
      <c r="E505" s="47"/>
      <c r="F505" s="47"/>
      <c r="G505" s="47"/>
      <c r="H505" s="47"/>
      <c r="I505" s="47"/>
      <c r="J505" s="47"/>
    </row>
    <row r="506" spans="1:10" s="46" customFormat="1" x14ac:dyDescent="0.3">
      <c r="A506" s="47"/>
      <c r="B506" s="47"/>
      <c r="C506" s="47"/>
      <c r="D506" s="47"/>
      <c r="E506" s="47"/>
      <c r="F506" s="47"/>
      <c r="G506" s="47"/>
      <c r="H506" s="47"/>
      <c r="I506" s="47"/>
      <c r="J506" s="47"/>
    </row>
    <row r="507" spans="1:10" s="46" customFormat="1" x14ac:dyDescent="0.3">
      <c r="A507" s="47"/>
      <c r="B507" s="47"/>
      <c r="C507" s="47"/>
      <c r="D507" s="47"/>
      <c r="E507" s="47"/>
      <c r="F507" s="47"/>
      <c r="G507" s="47"/>
      <c r="H507" s="47"/>
      <c r="I507" s="47"/>
      <c r="J507" s="47"/>
    </row>
    <row r="508" spans="1:10" s="46" customFormat="1" x14ac:dyDescent="0.3">
      <c r="A508" s="47"/>
      <c r="B508" s="47"/>
      <c r="C508" s="47"/>
      <c r="D508" s="47"/>
      <c r="E508" s="47"/>
      <c r="F508" s="47"/>
      <c r="G508" s="47"/>
      <c r="H508" s="47"/>
      <c r="I508" s="47"/>
      <c r="J508" s="47"/>
    </row>
    <row r="509" spans="1:10" s="46" customFormat="1" x14ac:dyDescent="0.3">
      <c r="A509" s="47"/>
      <c r="B509" s="47"/>
      <c r="C509" s="47"/>
      <c r="D509" s="47"/>
      <c r="E509" s="47"/>
      <c r="F509" s="47"/>
      <c r="G509" s="47"/>
      <c r="H509" s="47"/>
      <c r="I509" s="47"/>
      <c r="J509" s="47"/>
    </row>
    <row r="510" spans="1:10" s="46" customFormat="1" x14ac:dyDescent="0.3">
      <c r="A510" s="47"/>
      <c r="B510" s="47"/>
      <c r="C510" s="47"/>
      <c r="D510" s="47"/>
      <c r="E510" s="47"/>
      <c r="F510" s="47"/>
      <c r="G510" s="47"/>
      <c r="H510" s="47"/>
      <c r="I510" s="47"/>
      <c r="J510" s="47"/>
    </row>
    <row r="511" spans="1:10" s="46" customFormat="1" x14ac:dyDescent="0.3">
      <c r="A511" s="47"/>
      <c r="B511" s="47"/>
      <c r="C511" s="47"/>
      <c r="D511" s="47"/>
      <c r="E511" s="47"/>
      <c r="F511" s="47"/>
      <c r="G511" s="47"/>
      <c r="H511" s="47"/>
      <c r="I511" s="47"/>
      <c r="J511" s="47"/>
    </row>
    <row r="512" spans="1:10" s="46" customFormat="1" x14ac:dyDescent="0.3">
      <c r="A512" s="47"/>
      <c r="B512" s="47"/>
      <c r="C512" s="47"/>
      <c r="D512" s="47"/>
      <c r="E512" s="47"/>
      <c r="F512" s="47"/>
      <c r="G512" s="47"/>
      <c r="H512" s="47"/>
      <c r="I512" s="47"/>
      <c r="J512" s="47"/>
    </row>
    <row r="513" spans="1:10" s="46" customFormat="1" x14ac:dyDescent="0.3">
      <c r="A513" s="47"/>
      <c r="B513" s="47"/>
      <c r="C513" s="47"/>
      <c r="D513" s="47"/>
      <c r="E513" s="47"/>
      <c r="F513" s="47"/>
      <c r="G513" s="47"/>
      <c r="H513" s="47"/>
      <c r="I513" s="47"/>
      <c r="J513" s="47"/>
    </row>
    <row r="514" spans="1:10" s="46" customFormat="1" x14ac:dyDescent="0.3">
      <c r="A514" s="47"/>
      <c r="B514" s="47"/>
      <c r="C514" s="47"/>
      <c r="D514" s="47"/>
      <c r="E514" s="47"/>
      <c r="F514" s="47"/>
      <c r="G514" s="47"/>
      <c r="H514" s="47"/>
      <c r="I514" s="47"/>
      <c r="J514" s="47"/>
    </row>
    <row r="515" spans="1:10" s="46" customFormat="1" x14ac:dyDescent="0.3">
      <c r="A515" s="47"/>
      <c r="B515" s="47"/>
      <c r="C515" s="47"/>
      <c r="D515" s="47"/>
      <c r="E515" s="47"/>
      <c r="F515" s="47"/>
      <c r="G515" s="47"/>
      <c r="H515" s="47"/>
      <c r="I515" s="47"/>
      <c r="J515" s="47"/>
    </row>
    <row r="516" spans="1:10" s="46" customFormat="1" x14ac:dyDescent="0.3">
      <c r="A516" s="47"/>
      <c r="B516" s="47"/>
      <c r="C516" s="47"/>
      <c r="D516" s="47"/>
      <c r="E516" s="47"/>
      <c r="F516" s="47"/>
      <c r="G516" s="47"/>
      <c r="H516" s="47"/>
      <c r="I516" s="47"/>
      <c r="J516" s="47"/>
    </row>
    <row r="517" spans="1:10" s="46" customFormat="1" x14ac:dyDescent="0.3">
      <c r="A517" s="47"/>
      <c r="B517" s="47"/>
      <c r="C517" s="47"/>
      <c r="D517" s="47"/>
      <c r="E517" s="47"/>
      <c r="F517" s="47"/>
      <c r="G517" s="47"/>
      <c r="H517" s="47"/>
      <c r="I517" s="47"/>
      <c r="J517" s="47"/>
    </row>
    <row r="518" spans="1:10" s="46" customFormat="1" x14ac:dyDescent="0.3">
      <c r="A518" s="47"/>
      <c r="B518" s="47"/>
      <c r="C518" s="47"/>
      <c r="D518" s="47"/>
      <c r="E518" s="47"/>
      <c r="F518" s="47"/>
      <c r="G518" s="47"/>
      <c r="H518" s="47"/>
      <c r="I518" s="47"/>
      <c r="J518" s="47"/>
    </row>
    <row r="519" spans="1:10" s="46" customFormat="1" x14ac:dyDescent="0.3">
      <c r="A519" s="47"/>
      <c r="B519" s="47"/>
      <c r="C519" s="47"/>
      <c r="D519" s="47"/>
      <c r="E519" s="47"/>
      <c r="F519" s="47"/>
      <c r="G519" s="47"/>
      <c r="H519" s="47"/>
      <c r="I519" s="47"/>
      <c r="J519" s="47"/>
    </row>
    <row r="520" spans="1:10" s="46" customFormat="1" x14ac:dyDescent="0.3">
      <c r="A520" s="47"/>
      <c r="B520" s="47"/>
      <c r="C520" s="47"/>
      <c r="D520" s="47"/>
      <c r="E520" s="47"/>
      <c r="F520" s="47"/>
      <c r="G520" s="47"/>
      <c r="H520" s="47"/>
      <c r="I520" s="47"/>
      <c r="J520" s="47"/>
    </row>
    <row r="521" spans="1:10" s="46" customFormat="1" x14ac:dyDescent="0.3">
      <c r="A521" s="47"/>
      <c r="B521" s="47"/>
      <c r="C521" s="47"/>
      <c r="D521" s="47"/>
      <c r="E521" s="47"/>
      <c r="F521" s="47"/>
      <c r="G521" s="47"/>
      <c r="H521" s="47"/>
      <c r="I521" s="47"/>
      <c r="J521" s="47"/>
    </row>
    <row r="522" spans="1:10" s="46" customFormat="1" x14ac:dyDescent="0.3">
      <c r="A522" s="47"/>
      <c r="B522" s="47"/>
      <c r="C522" s="47"/>
      <c r="D522" s="47"/>
      <c r="E522" s="47"/>
      <c r="F522" s="47"/>
      <c r="G522" s="47"/>
      <c r="H522" s="47"/>
      <c r="I522" s="47"/>
      <c r="J522" s="47"/>
    </row>
    <row r="523" spans="1:10" s="46" customFormat="1" x14ac:dyDescent="0.3">
      <c r="A523" s="47"/>
      <c r="B523" s="47"/>
      <c r="C523" s="47"/>
      <c r="D523" s="47"/>
      <c r="E523" s="47"/>
      <c r="F523" s="47"/>
      <c r="G523" s="47"/>
      <c r="H523" s="47"/>
      <c r="I523" s="47"/>
      <c r="J523" s="47"/>
    </row>
    <row r="524" spans="1:10" s="46" customFormat="1" x14ac:dyDescent="0.3">
      <c r="A524" s="47"/>
      <c r="B524" s="47"/>
      <c r="C524" s="47"/>
      <c r="D524" s="47"/>
      <c r="E524" s="47"/>
      <c r="F524" s="47"/>
      <c r="G524" s="47"/>
      <c r="H524" s="47"/>
      <c r="I524" s="47"/>
      <c r="J524" s="47"/>
    </row>
    <row r="525" spans="1:10" s="46" customFormat="1" x14ac:dyDescent="0.3">
      <c r="A525" s="47"/>
      <c r="B525" s="47"/>
      <c r="C525" s="47"/>
      <c r="D525" s="47"/>
      <c r="E525" s="47"/>
      <c r="F525" s="47"/>
      <c r="G525" s="47"/>
      <c r="H525" s="47"/>
      <c r="I525" s="47"/>
      <c r="J525" s="47"/>
    </row>
    <row r="526" spans="1:10" s="46" customFormat="1" x14ac:dyDescent="0.3">
      <c r="A526" s="47"/>
      <c r="B526" s="47"/>
      <c r="C526" s="47"/>
      <c r="D526" s="47"/>
      <c r="E526" s="47"/>
      <c r="F526" s="47"/>
      <c r="G526" s="47"/>
      <c r="H526" s="47"/>
      <c r="I526" s="47"/>
      <c r="J526" s="47"/>
    </row>
    <row r="527" spans="1:10" s="46" customFormat="1" x14ac:dyDescent="0.3">
      <c r="A527" s="47"/>
      <c r="B527" s="47"/>
      <c r="C527" s="47"/>
      <c r="D527" s="47"/>
      <c r="E527" s="47"/>
      <c r="F527" s="47"/>
      <c r="G527" s="47"/>
      <c r="H527" s="47"/>
      <c r="I527" s="47"/>
      <c r="J527" s="47"/>
    </row>
    <row r="528" spans="1:10" s="46" customFormat="1" x14ac:dyDescent="0.3">
      <c r="A528" s="47"/>
      <c r="B528" s="47"/>
      <c r="C528" s="47"/>
      <c r="D528" s="47"/>
      <c r="E528" s="47"/>
      <c r="F528" s="47"/>
      <c r="G528" s="47"/>
      <c r="H528" s="47"/>
      <c r="I528" s="47"/>
      <c r="J528" s="47"/>
    </row>
    <row r="529" spans="1:10" s="46" customFormat="1" x14ac:dyDescent="0.3">
      <c r="A529" s="47"/>
      <c r="B529" s="47"/>
      <c r="C529" s="47"/>
      <c r="D529" s="47"/>
      <c r="E529" s="47"/>
      <c r="F529" s="47"/>
      <c r="G529" s="47"/>
      <c r="H529" s="47"/>
      <c r="I529" s="47"/>
      <c r="J529" s="47"/>
    </row>
    <row r="530" spans="1:10" s="46" customFormat="1" x14ac:dyDescent="0.3">
      <c r="A530" s="47"/>
      <c r="B530" s="47"/>
      <c r="C530" s="47"/>
      <c r="D530" s="47"/>
      <c r="E530" s="47"/>
      <c r="F530" s="47"/>
      <c r="G530" s="47"/>
      <c r="H530" s="47"/>
      <c r="I530" s="47"/>
      <c r="J530" s="47"/>
    </row>
    <row r="531" spans="1:10" s="46" customFormat="1" x14ac:dyDescent="0.3">
      <c r="A531" s="47"/>
      <c r="B531" s="47"/>
      <c r="C531" s="47"/>
      <c r="D531" s="47"/>
      <c r="E531" s="47"/>
      <c r="F531" s="47"/>
      <c r="G531" s="47"/>
      <c r="H531" s="47"/>
      <c r="I531" s="47"/>
      <c r="J531" s="47"/>
    </row>
    <row r="532" spans="1:10" s="46" customFormat="1" x14ac:dyDescent="0.3">
      <c r="A532" s="47"/>
      <c r="B532" s="47"/>
      <c r="C532" s="47"/>
      <c r="D532" s="47"/>
      <c r="E532" s="47"/>
      <c r="F532" s="47"/>
      <c r="G532" s="47"/>
      <c r="H532" s="47"/>
      <c r="I532" s="47"/>
      <c r="J532" s="47"/>
    </row>
    <row r="533" spans="1:10" s="46" customFormat="1" x14ac:dyDescent="0.3">
      <c r="A533" s="47"/>
      <c r="B533" s="47"/>
      <c r="C533" s="47"/>
      <c r="D533" s="47"/>
      <c r="E533" s="47"/>
      <c r="F533" s="47"/>
      <c r="G533" s="47"/>
      <c r="H533" s="47"/>
      <c r="I533" s="47"/>
      <c r="J533" s="47"/>
    </row>
    <row r="534" spans="1:10" s="46" customFormat="1" x14ac:dyDescent="0.3">
      <c r="A534" s="47"/>
      <c r="B534" s="47"/>
      <c r="C534" s="47"/>
      <c r="D534" s="47"/>
      <c r="E534" s="47"/>
      <c r="F534" s="47"/>
      <c r="G534" s="47"/>
      <c r="H534" s="47"/>
      <c r="I534" s="47"/>
      <c r="J534" s="47"/>
    </row>
    <row r="535" spans="1:10" s="46" customFormat="1" x14ac:dyDescent="0.3">
      <c r="A535" s="47"/>
      <c r="B535" s="47"/>
      <c r="C535" s="47"/>
      <c r="D535" s="47"/>
      <c r="E535" s="47"/>
      <c r="F535" s="47"/>
      <c r="G535" s="47"/>
      <c r="H535" s="47"/>
      <c r="I535" s="47"/>
      <c r="J535" s="47"/>
    </row>
    <row r="536" spans="1:10" s="46" customFormat="1" x14ac:dyDescent="0.3">
      <c r="A536" s="47"/>
      <c r="B536" s="47"/>
      <c r="C536" s="47"/>
      <c r="D536" s="47"/>
      <c r="E536" s="47"/>
      <c r="F536" s="47"/>
      <c r="G536" s="47"/>
      <c r="H536" s="47"/>
      <c r="I536" s="47"/>
      <c r="J536" s="47"/>
    </row>
    <row r="537" spans="1:10" s="46" customFormat="1" x14ac:dyDescent="0.3">
      <c r="A537" s="47"/>
      <c r="B537" s="47"/>
      <c r="C537" s="47"/>
      <c r="D537" s="47"/>
      <c r="E537" s="47"/>
      <c r="F537" s="47"/>
      <c r="G537" s="47"/>
      <c r="H537" s="47"/>
      <c r="I537" s="47"/>
      <c r="J537" s="47"/>
    </row>
    <row r="538" spans="1:10" s="46" customFormat="1" x14ac:dyDescent="0.3">
      <c r="A538" s="47"/>
      <c r="B538" s="47"/>
      <c r="C538" s="47"/>
      <c r="D538" s="47"/>
      <c r="E538" s="47"/>
      <c r="F538" s="47"/>
      <c r="G538" s="47"/>
      <c r="H538" s="47"/>
      <c r="I538" s="47"/>
      <c r="J538" s="47"/>
    </row>
    <row r="539" spans="1:10" s="46" customFormat="1" x14ac:dyDescent="0.3">
      <c r="A539" s="47"/>
      <c r="B539" s="47"/>
      <c r="C539" s="47"/>
      <c r="D539" s="47"/>
      <c r="E539" s="47"/>
      <c r="F539" s="47"/>
      <c r="G539" s="47"/>
      <c r="H539" s="47"/>
      <c r="I539" s="47"/>
      <c r="J539" s="47"/>
    </row>
    <row r="540" spans="1:10" s="46" customFormat="1" x14ac:dyDescent="0.3">
      <c r="A540" s="47"/>
      <c r="B540" s="47"/>
      <c r="C540" s="47"/>
      <c r="D540" s="47"/>
      <c r="E540" s="47"/>
      <c r="F540" s="47"/>
      <c r="G540" s="47"/>
      <c r="H540" s="47"/>
      <c r="I540" s="47"/>
      <c r="J540" s="47"/>
    </row>
    <row r="541" spans="1:10" s="46" customFormat="1" x14ac:dyDescent="0.3">
      <c r="A541" s="47"/>
      <c r="B541" s="47"/>
      <c r="C541" s="47"/>
      <c r="D541" s="47"/>
      <c r="E541" s="47"/>
      <c r="F541" s="47"/>
      <c r="G541" s="47"/>
      <c r="H541" s="47"/>
      <c r="I541" s="47"/>
      <c r="J541" s="47"/>
    </row>
    <row r="542" spans="1:10" s="46" customFormat="1" x14ac:dyDescent="0.3">
      <c r="A542" s="47"/>
      <c r="B542" s="47"/>
      <c r="C542" s="47"/>
      <c r="D542" s="47"/>
      <c r="E542" s="47"/>
      <c r="F542" s="47"/>
      <c r="G542" s="47"/>
      <c r="H542" s="47"/>
      <c r="I542" s="47"/>
      <c r="J542" s="47"/>
    </row>
    <row r="543" spans="1:10" s="46" customFormat="1" x14ac:dyDescent="0.3">
      <c r="A543" s="47"/>
      <c r="B543" s="47"/>
      <c r="C543" s="47"/>
      <c r="D543" s="47"/>
      <c r="E543" s="47"/>
      <c r="F543" s="47"/>
      <c r="G543" s="47"/>
      <c r="H543" s="47"/>
      <c r="I543" s="47"/>
      <c r="J543" s="47"/>
    </row>
    <row r="544" spans="1:10" s="46" customFormat="1" x14ac:dyDescent="0.3">
      <c r="A544" s="47"/>
      <c r="B544" s="47"/>
      <c r="C544" s="47"/>
      <c r="D544" s="47"/>
      <c r="E544" s="47"/>
      <c r="F544" s="47"/>
      <c r="G544" s="47"/>
      <c r="H544" s="47"/>
      <c r="I544" s="47"/>
      <c r="J544" s="47"/>
    </row>
    <row r="545" spans="1:10" s="46" customFormat="1" x14ac:dyDescent="0.3">
      <c r="A545" s="47"/>
      <c r="B545" s="47"/>
      <c r="C545" s="47"/>
      <c r="D545" s="47"/>
      <c r="E545" s="47"/>
      <c r="F545" s="47"/>
      <c r="G545" s="47"/>
      <c r="H545" s="47"/>
      <c r="I545" s="47"/>
      <c r="J545" s="47"/>
    </row>
    <row r="546" spans="1:10" s="46" customFormat="1" x14ac:dyDescent="0.3">
      <c r="A546" s="47"/>
      <c r="B546" s="47"/>
      <c r="C546" s="47"/>
      <c r="D546" s="47"/>
      <c r="E546" s="47"/>
      <c r="F546" s="47"/>
      <c r="G546" s="47"/>
      <c r="H546" s="47"/>
      <c r="I546" s="47"/>
      <c r="J546" s="47"/>
    </row>
    <row r="547" spans="1:10" s="46" customFormat="1" x14ac:dyDescent="0.3">
      <c r="A547" s="47"/>
      <c r="B547" s="47"/>
      <c r="C547" s="47"/>
      <c r="D547" s="47"/>
      <c r="E547" s="47"/>
      <c r="F547" s="47"/>
      <c r="G547" s="47"/>
      <c r="H547" s="47"/>
      <c r="I547" s="47"/>
      <c r="J547" s="47"/>
    </row>
    <row r="548" spans="1:10" s="46" customFormat="1" x14ac:dyDescent="0.3">
      <c r="A548" s="47"/>
      <c r="B548" s="47"/>
      <c r="C548" s="47"/>
      <c r="D548" s="47"/>
      <c r="E548" s="47"/>
      <c r="F548" s="47"/>
      <c r="G548" s="47"/>
      <c r="H548" s="47"/>
      <c r="I548" s="47"/>
      <c r="J548" s="47"/>
    </row>
    <row r="549" spans="1:10" s="46" customFormat="1" x14ac:dyDescent="0.3">
      <c r="A549" s="47"/>
      <c r="B549" s="47"/>
      <c r="C549" s="47"/>
      <c r="D549" s="47"/>
      <c r="E549" s="47"/>
      <c r="F549" s="47"/>
      <c r="G549" s="47"/>
      <c r="H549" s="47"/>
      <c r="I549" s="47"/>
      <c r="J549" s="47"/>
    </row>
    <row r="550" spans="1:10" s="46" customFormat="1" x14ac:dyDescent="0.3">
      <c r="A550" s="47"/>
      <c r="B550" s="47"/>
      <c r="C550" s="47"/>
      <c r="D550" s="47"/>
      <c r="E550" s="47"/>
      <c r="F550" s="47"/>
      <c r="G550" s="47"/>
      <c r="H550" s="47"/>
      <c r="I550" s="47"/>
      <c r="J550" s="47"/>
    </row>
    <row r="551" spans="1:10" s="46" customFormat="1" x14ac:dyDescent="0.3">
      <c r="A551" s="47"/>
      <c r="B551" s="47"/>
      <c r="C551" s="47"/>
      <c r="D551" s="47"/>
      <c r="E551" s="47"/>
      <c r="F551" s="47"/>
      <c r="G551" s="47"/>
      <c r="H551" s="47"/>
      <c r="I551" s="47"/>
      <c r="J551" s="47"/>
    </row>
    <row r="552" spans="1:10" s="46" customFormat="1" x14ac:dyDescent="0.3">
      <c r="A552" s="47"/>
      <c r="B552" s="47"/>
      <c r="C552" s="47"/>
      <c r="D552" s="47"/>
      <c r="E552" s="47"/>
      <c r="F552" s="47"/>
      <c r="G552" s="47"/>
      <c r="H552" s="47"/>
      <c r="I552" s="47"/>
      <c r="J552" s="47"/>
    </row>
    <row r="553" spans="1:10" s="46" customFormat="1" x14ac:dyDescent="0.3">
      <c r="A553" s="47"/>
      <c r="B553" s="47"/>
      <c r="C553" s="47"/>
      <c r="D553" s="47"/>
      <c r="E553" s="47"/>
      <c r="F553" s="47"/>
      <c r="G553" s="47"/>
      <c r="H553" s="47"/>
      <c r="I553" s="47"/>
      <c r="J553" s="47"/>
    </row>
    <row r="554" spans="1:10" s="46" customFormat="1" x14ac:dyDescent="0.3">
      <c r="A554" s="47"/>
      <c r="B554" s="47"/>
      <c r="C554" s="47"/>
      <c r="D554" s="47"/>
      <c r="E554" s="47"/>
      <c r="F554" s="47"/>
      <c r="G554" s="47"/>
      <c r="H554" s="47"/>
      <c r="I554" s="47"/>
      <c r="J554" s="47"/>
    </row>
    <row r="555" spans="1:10" s="46" customFormat="1" x14ac:dyDescent="0.3">
      <c r="A555" s="47"/>
      <c r="B555" s="47"/>
      <c r="C555" s="47"/>
      <c r="D555" s="47"/>
      <c r="E555" s="47"/>
      <c r="F555" s="47"/>
      <c r="G555" s="47"/>
      <c r="H555" s="47"/>
      <c r="I555" s="47"/>
      <c r="J555" s="47"/>
    </row>
    <row r="556" spans="1:10" s="46" customFormat="1" x14ac:dyDescent="0.3">
      <c r="A556" s="47"/>
      <c r="B556" s="47"/>
      <c r="C556" s="47"/>
      <c r="D556" s="47"/>
      <c r="E556" s="47"/>
      <c r="F556" s="47"/>
      <c r="G556" s="47"/>
      <c r="H556" s="47"/>
      <c r="I556" s="47"/>
      <c r="J556" s="47"/>
    </row>
    <row r="557" spans="1:10" s="46" customFormat="1" x14ac:dyDescent="0.3">
      <c r="A557" s="47"/>
      <c r="B557" s="47"/>
      <c r="C557" s="47"/>
      <c r="D557" s="47"/>
      <c r="E557" s="47"/>
      <c r="F557" s="47"/>
      <c r="G557" s="47"/>
      <c r="H557" s="47"/>
      <c r="I557" s="47"/>
      <c r="J557" s="47"/>
    </row>
    <row r="558" spans="1:10" s="46" customFormat="1" x14ac:dyDescent="0.3">
      <c r="A558" s="47"/>
      <c r="B558" s="47"/>
      <c r="C558" s="47"/>
      <c r="D558" s="47"/>
      <c r="E558" s="47"/>
      <c r="F558" s="47"/>
      <c r="G558" s="47"/>
      <c r="H558" s="47"/>
      <c r="I558" s="47"/>
      <c r="J558" s="47"/>
    </row>
    <row r="559" spans="1:10" s="46" customFormat="1" x14ac:dyDescent="0.3">
      <c r="A559" s="47"/>
      <c r="B559" s="47"/>
      <c r="C559" s="47"/>
      <c r="D559" s="47"/>
      <c r="E559" s="47"/>
      <c r="F559" s="47"/>
      <c r="G559" s="47"/>
      <c r="H559" s="47"/>
      <c r="I559" s="47"/>
      <c r="J559" s="47"/>
    </row>
    <row r="560" spans="1:10" s="46" customFormat="1" x14ac:dyDescent="0.3">
      <c r="A560" s="47"/>
      <c r="B560" s="47"/>
      <c r="C560" s="47"/>
      <c r="D560" s="47"/>
      <c r="E560" s="47"/>
      <c r="F560" s="47"/>
      <c r="G560" s="47"/>
      <c r="H560" s="47"/>
      <c r="I560" s="47"/>
      <c r="J560" s="47"/>
    </row>
    <row r="561" spans="1:10" s="46" customFormat="1" x14ac:dyDescent="0.3">
      <c r="A561" s="47"/>
      <c r="B561" s="47"/>
      <c r="C561" s="47"/>
      <c r="D561" s="47"/>
      <c r="E561" s="47"/>
      <c r="F561" s="47"/>
      <c r="G561" s="47"/>
      <c r="H561" s="47"/>
      <c r="I561" s="47"/>
      <c r="J561" s="47"/>
    </row>
    <row r="562" spans="1:10" s="46" customFormat="1" x14ac:dyDescent="0.3">
      <c r="A562" s="47"/>
      <c r="B562" s="47"/>
      <c r="C562" s="47"/>
      <c r="D562" s="47"/>
      <c r="E562" s="47"/>
      <c r="F562" s="47"/>
      <c r="G562" s="47"/>
      <c r="H562" s="47"/>
      <c r="I562" s="47"/>
      <c r="J562" s="47"/>
    </row>
    <row r="563" spans="1:10" s="46" customFormat="1" x14ac:dyDescent="0.3">
      <c r="A563" s="47"/>
      <c r="B563" s="47"/>
      <c r="C563" s="47"/>
      <c r="D563" s="47"/>
      <c r="E563" s="47"/>
      <c r="F563" s="47"/>
      <c r="G563" s="47"/>
      <c r="H563" s="47"/>
      <c r="I563" s="47"/>
      <c r="J563" s="47"/>
    </row>
    <row r="564" spans="1:10" s="46" customFormat="1" x14ac:dyDescent="0.3">
      <c r="A564" s="47"/>
      <c r="B564" s="47"/>
      <c r="C564" s="47"/>
      <c r="D564" s="47"/>
      <c r="E564" s="47"/>
      <c r="F564" s="47"/>
      <c r="G564" s="47"/>
      <c r="H564" s="47"/>
      <c r="I564" s="47"/>
      <c r="J564" s="47"/>
    </row>
    <row r="565" spans="1:10" s="46" customFormat="1" x14ac:dyDescent="0.3">
      <c r="A565" s="47"/>
      <c r="B565" s="47"/>
      <c r="C565" s="47"/>
      <c r="D565" s="47"/>
      <c r="E565" s="47"/>
      <c r="F565" s="47"/>
      <c r="G565" s="47"/>
      <c r="H565" s="47"/>
      <c r="I565" s="47"/>
      <c r="J565" s="47"/>
    </row>
    <row r="566" spans="1:10" s="46" customFormat="1" x14ac:dyDescent="0.3">
      <c r="A566" s="47"/>
      <c r="B566" s="47"/>
      <c r="C566" s="47"/>
      <c r="D566" s="47"/>
      <c r="E566" s="47"/>
      <c r="F566" s="47"/>
      <c r="G566" s="47"/>
      <c r="H566" s="47"/>
      <c r="I566" s="47"/>
      <c r="J566" s="47"/>
    </row>
    <row r="567" spans="1:10" s="46" customFormat="1" x14ac:dyDescent="0.3">
      <c r="A567" s="47"/>
      <c r="B567" s="47"/>
      <c r="C567" s="47"/>
      <c r="D567" s="47"/>
      <c r="E567" s="47"/>
      <c r="F567" s="47"/>
      <c r="G567" s="47"/>
      <c r="H567" s="47"/>
      <c r="I567" s="47"/>
      <c r="J567" s="47"/>
    </row>
    <row r="568" spans="1:10" s="46" customFormat="1" x14ac:dyDescent="0.3">
      <c r="A568" s="47"/>
      <c r="B568" s="47"/>
      <c r="C568" s="47"/>
      <c r="D568" s="47"/>
      <c r="E568" s="47"/>
      <c r="F568" s="47"/>
      <c r="G568" s="47"/>
      <c r="H568" s="47"/>
      <c r="I568" s="47"/>
      <c r="J568" s="47"/>
    </row>
    <row r="569" spans="1:10" s="46" customFormat="1" x14ac:dyDescent="0.3">
      <c r="A569" s="47"/>
      <c r="B569" s="47"/>
      <c r="C569" s="47"/>
      <c r="D569" s="47"/>
      <c r="E569" s="47"/>
      <c r="F569" s="47"/>
      <c r="G569" s="47"/>
      <c r="H569" s="47"/>
      <c r="I569" s="47"/>
      <c r="J569" s="47"/>
    </row>
    <row r="570" spans="1:10" s="46" customFormat="1" x14ac:dyDescent="0.3">
      <c r="A570" s="47"/>
      <c r="B570" s="47"/>
      <c r="C570" s="47"/>
      <c r="D570" s="47"/>
      <c r="E570" s="47"/>
      <c r="F570" s="47"/>
      <c r="G570" s="47"/>
      <c r="H570" s="47"/>
      <c r="I570" s="47"/>
      <c r="J570" s="47"/>
    </row>
    <row r="571" spans="1:10" s="46" customFormat="1" x14ac:dyDescent="0.3">
      <c r="A571" s="47"/>
      <c r="B571" s="47"/>
      <c r="C571" s="47"/>
      <c r="D571" s="47"/>
      <c r="E571" s="47"/>
      <c r="F571" s="47"/>
      <c r="G571" s="47"/>
      <c r="H571" s="47"/>
      <c r="I571" s="47"/>
      <c r="J571" s="47"/>
    </row>
    <row r="572" spans="1:10" s="46" customFormat="1" x14ac:dyDescent="0.3">
      <c r="A572" s="47"/>
      <c r="B572" s="47"/>
      <c r="C572" s="47"/>
      <c r="D572" s="47"/>
      <c r="E572" s="47"/>
      <c r="F572" s="47"/>
      <c r="G572" s="47"/>
      <c r="H572" s="47"/>
      <c r="I572" s="47"/>
      <c r="J572" s="47"/>
    </row>
    <row r="573" spans="1:10" s="46" customFormat="1" x14ac:dyDescent="0.3">
      <c r="A573" s="47"/>
      <c r="B573" s="47"/>
      <c r="C573" s="47"/>
      <c r="D573" s="47"/>
      <c r="E573" s="47"/>
      <c r="F573" s="47"/>
      <c r="G573" s="47"/>
      <c r="H573" s="47"/>
      <c r="I573" s="47"/>
      <c r="J573" s="47"/>
    </row>
    <row r="574" spans="1:10" s="46" customFormat="1" x14ac:dyDescent="0.3">
      <c r="A574" s="47"/>
      <c r="B574" s="47"/>
      <c r="C574" s="47"/>
      <c r="D574" s="47"/>
      <c r="E574" s="47"/>
      <c r="F574" s="47"/>
      <c r="G574" s="47"/>
      <c r="H574" s="47"/>
      <c r="I574" s="47"/>
      <c r="J574" s="47"/>
    </row>
    <row r="575" spans="1:10" s="46" customFormat="1" x14ac:dyDescent="0.3">
      <c r="A575" s="47"/>
      <c r="B575" s="47"/>
      <c r="C575" s="47"/>
      <c r="D575" s="47"/>
      <c r="E575" s="47"/>
      <c r="F575" s="47"/>
      <c r="G575" s="47"/>
      <c r="H575" s="47"/>
      <c r="I575" s="47"/>
      <c r="J575" s="47"/>
    </row>
    <row r="576" spans="1:10" s="46" customFormat="1" x14ac:dyDescent="0.3">
      <c r="A576" s="47"/>
      <c r="B576" s="47"/>
      <c r="C576" s="47"/>
      <c r="D576" s="47"/>
      <c r="E576" s="47"/>
      <c r="F576" s="47"/>
      <c r="G576" s="47"/>
      <c r="H576" s="47"/>
      <c r="I576" s="47"/>
      <c r="J576" s="47"/>
    </row>
    <row r="577" spans="1:10" s="46" customFormat="1" x14ac:dyDescent="0.3">
      <c r="A577" s="47"/>
      <c r="B577" s="47"/>
      <c r="C577" s="47"/>
      <c r="D577" s="47"/>
      <c r="E577" s="47"/>
      <c r="F577" s="47"/>
      <c r="G577" s="47"/>
      <c r="H577" s="47"/>
      <c r="I577" s="47"/>
      <c r="J577" s="47"/>
    </row>
    <row r="578" spans="1:10" s="46" customFormat="1" x14ac:dyDescent="0.3">
      <c r="A578" s="47"/>
      <c r="B578" s="47"/>
      <c r="C578" s="47"/>
      <c r="D578" s="47"/>
      <c r="E578" s="47"/>
      <c r="F578" s="47"/>
      <c r="G578" s="47"/>
      <c r="H578" s="47"/>
      <c r="I578" s="47"/>
      <c r="J578" s="47"/>
    </row>
    <row r="579" spans="1:10" s="46" customFormat="1" x14ac:dyDescent="0.3">
      <c r="A579" s="47"/>
      <c r="B579" s="47"/>
      <c r="C579" s="47"/>
      <c r="D579" s="47"/>
      <c r="E579" s="47"/>
      <c r="F579" s="47"/>
      <c r="G579" s="47"/>
      <c r="H579" s="47"/>
      <c r="I579" s="47"/>
      <c r="J579" s="47"/>
    </row>
    <row r="580" spans="1:10" s="46" customFormat="1" x14ac:dyDescent="0.3">
      <c r="A580" s="47"/>
      <c r="B580" s="47"/>
      <c r="C580" s="47"/>
      <c r="D580" s="47"/>
      <c r="E580" s="47"/>
      <c r="F580" s="47"/>
      <c r="G580" s="47"/>
      <c r="H580" s="47"/>
      <c r="I580" s="47"/>
      <c r="J580" s="47"/>
    </row>
    <row r="581" spans="1:10" s="46" customFormat="1" x14ac:dyDescent="0.3">
      <c r="A581" s="47"/>
      <c r="B581" s="47"/>
      <c r="C581" s="47"/>
      <c r="D581" s="47"/>
      <c r="E581" s="47"/>
      <c r="F581" s="47"/>
      <c r="G581" s="47"/>
      <c r="H581" s="47"/>
      <c r="I581" s="47"/>
      <c r="J581" s="47"/>
    </row>
    <row r="582" spans="1:10" s="46" customFormat="1" x14ac:dyDescent="0.3">
      <c r="A582" s="47"/>
      <c r="B582" s="47"/>
      <c r="C582" s="47"/>
      <c r="D582" s="47"/>
      <c r="E582" s="47"/>
      <c r="F582" s="47"/>
      <c r="G582" s="47"/>
      <c r="H582" s="47"/>
      <c r="I582" s="47"/>
      <c r="J582" s="47"/>
    </row>
    <row r="583" spans="1:10" s="46" customFormat="1" x14ac:dyDescent="0.3">
      <c r="A583" s="47"/>
      <c r="B583" s="47"/>
      <c r="C583" s="47"/>
      <c r="D583" s="47"/>
      <c r="E583" s="47"/>
      <c r="F583" s="47"/>
      <c r="G583" s="47"/>
      <c r="H583" s="47"/>
      <c r="I583" s="47"/>
      <c r="J583" s="47"/>
    </row>
    <row r="584" spans="1:10" s="46" customFormat="1" x14ac:dyDescent="0.3">
      <c r="A584" s="47"/>
      <c r="B584" s="47"/>
      <c r="C584" s="47"/>
      <c r="D584" s="47"/>
      <c r="E584" s="47"/>
      <c r="F584" s="47"/>
      <c r="G584" s="47"/>
      <c r="H584" s="47"/>
      <c r="I584" s="47"/>
      <c r="J584" s="47"/>
    </row>
    <row r="585" spans="1:10" s="46" customFormat="1" x14ac:dyDescent="0.3">
      <c r="A585" s="47"/>
      <c r="B585" s="47"/>
      <c r="C585" s="47"/>
      <c r="D585" s="47"/>
      <c r="E585" s="47"/>
      <c r="F585" s="47"/>
      <c r="G585" s="47"/>
      <c r="H585" s="47"/>
      <c r="I585" s="47"/>
      <c r="J585" s="47"/>
    </row>
    <row r="586" spans="1:10" s="46" customFormat="1" x14ac:dyDescent="0.3">
      <c r="A586" s="47"/>
      <c r="B586" s="47"/>
      <c r="C586" s="47"/>
      <c r="D586" s="47"/>
      <c r="E586" s="47"/>
      <c r="F586" s="47"/>
      <c r="G586" s="47"/>
      <c r="H586" s="47"/>
      <c r="I586" s="47"/>
      <c r="J586" s="47"/>
    </row>
    <row r="587" spans="1:10" s="46" customFormat="1" x14ac:dyDescent="0.3">
      <c r="A587" s="47"/>
      <c r="B587" s="47"/>
      <c r="C587" s="47"/>
      <c r="D587" s="47"/>
      <c r="E587" s="47"/>
      <c r="F587" s="47"/>
      <c r="G587" s="47"/>
      <c r="H587" s="47"/>
      <c r="I587" s="47"/>
      <c r="J587" s="47"/>
    </row>
    <row r="588" spans="1:10" s="46" customFormat="1" x14ac:dyDescent="0.3">
      <c r="A588" s="47"/>
      <c r="B588" s="47"/>
      <c r="C588" s="47"/>
      <c r="D588" s="47"/>
      <c r="E588" s="47"/>
      <c r="F588" s="47"/>
      <c r="G588" s="47"/>
      <c r="H588" s="47"/>
      <c r="I588" s="47"/>
      <c r="J588" s="47"/>
    </row>
    <row r="589" spans="1:10" s="46" customFormat="1" x14ac:dyDescent="0.3">
      <c r="A589" s="47"/>
      <c r="B589" s="47"/>
      <c r="C589" s="47"/>
      <c r="D589" s="47"/>
      <c r="E589" s="47"/>
      <c r="F589" s="47"/>
      <c r="G589" s="47"/>
      <c r="H589" s="47"/>
      <c r="I589" s="47"/>
      <c r="J589" s="47"/>
    </row>
    <row r="590" spans="1:10" s="46" customFormat="1" x14ac:dyDescent="0.3">
      <c r="A590" s="47"/>
      <c r="B590" s="47"/>
      <c r="C590" s="47"/>
      <c r="D590" s="47"/>
      <c r="E590" s="47"/>
      <c r="F590" s="47"/>
      <c r="G590" s="47"/>
      <c r="H590" s="47"/>
      <c r="I590" s="47"/>
      <c r="J590" s="47"/>
    </row>
    <row r="591" spans="1:10" s="46" customFormat="1" x14ac:dyDescent="0.3">
      <c r="A591" s="47"/>
      <c r="B591" s="47"/>
      <c r="C591" s="47"/>
      <c r="D591" s="47"/>
      <c r="E591" s="47"/>
      <c r="F591" s="47"/>
      <c r="G591" s="47"/>
      <c r="H591" s="47"/>
      <c r="I591" s="47"/>
      <c r="J591" s="47"/>
    </row>
    <row r="592" spans="1:10" s="46" customFormat="1" x14ac:dyDescent="0.3">
      <c r="A592" s="47"/>
      <c r="B592" s="47"/>
      <c r="C592" s="47"/>
      <c r="D592" s="47"/>
      <c r="E592" s="47"/>
      <c r="F592" s="47"/>
      <c r="G592" s="47"/>
      <c r="H592" s="47"/>
      <c r="I592" s="47"/>
      <c r="J592" s="47"/>
    </row>
    <row r="593" spans="1:10" s="46" customFormat="1" x14ac:dyDescent="0.3">
      <c r="A593" s="47"/>
      <c r="B593" s="47"/>
      <c r="C593" s="47"/>
      <c r="D593" s="47"/>
      <c r="E593" s="47"/>
      <c r="F593" s="47"/>
      <c r="G593" s="47"/>
      <c r="H593" s="47"/>
      <c r="I593" s="47"/>
      <c r="J593" s="47"/>
    </row>
    <row r="594" spans="1:10" s="46" customFormat="1" x14ac:dyDescent="0.3">
      <c r="A594" s="47"/>
      <c r="B594" s="47"/>
      <c r="C594" s="47"/>
      <c r="D594" s="47"/>
      <c r="E594" s="47"/>
      <c r="F594" s="47"/>
      <c r="G594" s="47"/>
      <c r="H594" s="47"/>
      <c r="I594" s="47"/>
      <c r="J594" s="47"/>
    </row>
    <row r="595" spans="1:10" s="46" customFormat="1" x14ac:dyDescent="0.3">
      <c r="A595" s="47"/>
      <c r="B595" s="47"/>
      <c r="C595" s="47"/>
      <c r="D595" s="47"/>
      <c r="E595" s="47"/>
      <c r="F595" s="47"/>
      <c r="G595" s="47"/>
      <c r="H595" s="47"/>
      <c r="I595" s="47"/>
      <c r="J595" s="47"/>
    </row>
    <row r="596" spans="1:10" s="46" customFormat="1" x14ac:dyDescent="0.3">
      <c r="A596" s="47"/>
      <c r="B596" s="47"/>
      <c r="C596" s="47"/>
      <c r="D596" s="47"/>
      <c r="E596" s="47"/>
      <c r="F596" s="47"/>
      <c r="G596" s="47"/>
      <c r="H596" s="47"/>
      <c r="I596" s="47"/>
      <c r="J596" s="47"/>
    </row>
    <row r="597" spans="1:10" s="46" customFormat="1" x14ac:dyDescent="0.3">
      <c r="A597" s="47"/>
      <c r="B597" s="47"/>
      <c r="C597" s="47"/>
      <c r="D597" s="47"/>
      <c r="E597" s="47"/>
      <c r="F597" s="47"/>
      <c r="G597" s="47"/>
      <c r="H597" s="47"/>
      <c r="I597" s="47"/>
      <c r="J597" s="47"/>
    </row>
    <row r="598" spans="1:10" s="46" customFormat="1" x14ac:dyDescent="0.3">
      <c r="A598" s="47"/>
      <c r="B598" s="47"/>
      <c r="C598" s="47"/>
      <c r="D598" s="47"/>
      <c r="E598" s="47"/>
      <c r="F598" s="47"/>
      <c r="G598" s="47"/>
      <c r="H598" s="47"/>
      <c r="I598" s="47"/>
      <c r="J598" s="47"/>
    </row>
    <row r="599" spans="1:10" s="46" customFormat="1" x14ac:dyDescent="0.3">
      <c r="A599" s="47"/>
      <c r="B599" s="47"/>
      <c r="C599" s="47"/>
      <c r="D599" s="47"/>
      <c r="E599" s="47"/>
      <c r="F599" s="47"/>
      <c r="G599" s="47"/>
      <c r="H599" s="47"/>
      <c r="I599" s="47"/>
      <c r="J599" s="47"/>
    </row>
    <row r="600" spans="1:10" s="46" customFormat="1" x14ac:dyDescent="0.3">
      <c r="A600" s="47"/>
      <c r="B600" s="47"/>
      <c r="C600" s="47"/>
      <c r="D600" s="47"/>
      <c r="E600" s="47"/>
      <c r="F600" s="47"/>
      <c r="G600" s="47"/>
      <c r="H600" s="47"/>
      <c r="I600" s="47"/>
      <c r="J600" s="47"/>
    </row>
    <row r="601" spans="1:10" s="46" customFormat="1" x14ac:dyDescent="0.3">
      <c r="A601" s="47"/>
      <c r="B601" s="47"/>
      <c r="C601" s="47"/>
      <c r="D601" s="47"/>
      <c r="E601" s="47"/>
      <c r="F601" s="47"/>
      <c r="G601" s="47"/>
      <c r="H601" s="47"/>
      <c r="I601" s="47"/>
      <c r="J601" s="47"/>
    </row>
    <row r="602" spans="1:10" s="46" customFormat="1" x14ac:dyDescent="0.3">
      <c r="A602" s="47"/>
      <c r="B602" s="47"/>
      <c r="C602" s="47"/>
      <c r="D602" s="47"/>
      <c r="E602" s="47"/>
      <c r="F602" s="47"/>
      <c r="G602" s="47"/>
      <c r="H602" s="47"/>
      <c r="I602" s="47"/>
      <c r="J602" s="47"/>
    </row>
    <row r="603" spans="1:10" s="46" customFormat="1" x14ac:dyDescent="0.3">
      <c r="A603" s="47"/>
      <c r="B603" s="47"/>
      <c r="C603" s="47"/>
      <c r="D603" s="47"/>
      <c r="E603" s="47"/>
      <c r="F603" s="47"/>
      <c r="G603" s="47"/>
      <c r="H603" s="47"/>
      <c r="I603" s="47"/>
      <c r="J603" s="47"/>
    </row>
    <row r="604" spans="1:10" s="46" customFormat="1" x14ac:dyDescent="0.3">
      <c r="A604" s="47"/>
      <c r="B604" s="47"/>
      <c r="C604" s="47"/>
      <c r="D604" s="47"/>
      <c r="E604" s="47"/>
      <c r="F604" s="47"/>
      <c r="G604" s="47"/>
      <c r="H604" s="47"/>
      <c r="I604" s="47"/>
      <c r="J604" s="47"/>
    </row>
    <row r="605" spans="1:10" s="46" customFormat="1" x14ac:dyDescent="0.3">
      <c r="A605" s="47"/>
      <c r="B605" s="47"/>
      <c r="C605" s="47"/>
      <c r="D605" s="47"/>
      <c r="E605" s="47"/>
      <c r="F605" s="47"/>
      <c r="G605" s="47"/>
      <c r="H605" s="47"/>
      <c r="I605" s="47"/>
      <c r="J605" s="47"/>
    </row>
    <row r="606" spans="1:10" s="46" customFormat="1" x14ac:dyDescent="0.3">
      <c r="A606" s="47"/>
      <c r="B606" s="47"/>
      <c r="C606" s="47"/>
      <c r="D606" s="47"/>
      <c r="E606" s="47"/>
      <c r="F606" s="47"/>
      <c r="G606" s="47"/>
      <c r="H606" s="47"/>
      <c r="I606" s="47"/>
      <c r="J606" s="47"/>
    </row>
    <row r="607" spans="1:10" s="46" customFormat="1" x14ac:dyDescent="0.3">
      <c r="A607" s="47"/>
      <c r="B607" s="47"/>
      <c r="C607" s="47"/>
      <c r="D607" s="47"/>
      <c r="E607" s="47"/>
      <c r="F607" s="47"/>
      <c r="G607" s="47"/>
      <c r="H607" s="47"/>
      <c r="I607" s="47"/>
      <c r="J607" s="47"/>
    </row>
    <row r="608" spans="1:10" s="46" customFormat="1" x14ac:dyDescent="0.3">
      <c r="A608" s="47"/>
      <c r="B608" s="47"/>
      <c r="C608" s="47"/>
      <c r="D608" s="47"/>
      <c r="E608" s="47"/>
      <c r="F608" s="47"/>
      <c r="G608" s="47"/>
      <c r="H608" s="47"/>
      <c r="I608" s="47"/>
      <c r="J608" s="47"/>
    </row>
    <row r="609" spans="1:10" s="46" customFormat="1" x14ac:dyDescent="0.3">
      <c r="A609" s="47"/>
      <c r="B609" s="47"/>
      <c r="C609" s="47"/>
      <c r="D609" s="47"/>
      <c r="E609" s="47"/>
      <c r="F609" s="47"/>
      <c r="G609" s="47"/>
      <c r="H609" s="47"/>
      <c r="I609" s="47"/>
      <c r="J609" s="47"/>
    </row>
    <row r="610" spans="1:10" s="46" customFormat="1" x14ac:dyDescent="0.3">
      <c r="A610" s="47"/>
      <c r="B610" s="47"/>
      <c r="C610" s="47"/>
      <c r="D610" s="47"/>
      <c r="E610" s="47"/>
      <c r="F610" s="47"/>
      <c r="G610" s="47"/>
      <c r="H610" s="47"/>
      <c r="I610" s="47"/>
      <c r="J610" s="47"/>
    </row>
    <row r="611" spans="1:10" s="46" customFormat="1" x14ac:dyDescent="0.3">
      <c r="A611" s="47"/>
      <c r="B611" s="47"/>
      <c r="C611" s="47"/>
      <c r="D611" s="47"/>
      <c r="E611" s="47"/>
      <c r="F611" s="47"/>
      <c r="G611" s="47"/>
      <c r="H611" s="47"/>
      <c r="I611" s="47"/>
      <c r="J611" s="47"/>
    </row>
    <row r="612" spans="1:10" s="46" customFormat="1" x14ac:dyDescent="0.3">
      <c r="A612" s="47"/>
      <c r="B612" s="47"/>
      <c r="C612" s="47"/>
      <c r="D612" s="47"/>
      <c r="E612" s="47"/>
      <c r="F612" s="47"/>
      <c r="G612" s="47"/>
      <c r="H612" s="47"/>
      <c r="I612" s="47"/>
      <c r="J612" s="47"/>
    </row>
    <row r="613" spans="1:10" s="46" customFormat="1" x14ac:dyDescent="0.3">
      <c r="A613" s="47"/>
      <c r="B613" s="47"/>
      <c r="C613" s="47"/>
      <c r="D613" s="47"/>
      <c r="E613" s="47"/>
      <c r="F613" s="47"/>
      <c r="G613" s="47"/>
      <c r="H613" s="47"/>
      <c r="I613" s="47"/>
      <c r="J613" s="47"/>
    </row>
    <row r="614" spans="1:10" s="46" customFormat="1" x14ac:dyDescent="0.3">
      <c r="A614" s="47"/>
      <c r="B614" s="47"/>
      <c r="C614" s="47"/>
      <c r="D614" s="47"/>
      <c r="E614" s="47"/>
      <c r="F614" s="47"/>
      <c r="G614" s="47"/>
      <c r="H614" s="47"/>
      <c r="I614" s="47"/>
      <c r="J614" s="47"/>
    </row>
    <row r="615" spans="1:10" s="46" customFormat="1" x14ac:dyDescent="0.3">
      <c r="A615" s="47"/>
      <c r="B615" s="47"/>
      <c r="C615" s="47"/>
      <c r="D615" s="47"/>
      <c r="E615" s="47"/>
      <c r="F615" s="47"/>
      <c r="G615" s="47"/>
      <c r="H615" s="47"/>
      <c r="I615" s="47"/>
      <c r="J615" s="47"/>
    </row>
    <row r="616" spans="1:10" s="46" customFormat="1" x14ac:dyDescent="0.3">
      <c r="A616" s="47"/>
      <c r="B616" s="47"/>
      <c r="C616" s="47"/>
      <c r="D616" s="47"/>
      <c r="E616" s="47"/>
      <c r="F616" s="47"/>
      <c r="G616" s="47"/>
      <c r="H616" s="47"/>
      <c r="I616" s="47"/>
      <c r="J616" s="47"/>
    </row>
    <row r="617" spans="1:10" s="46" customFormat="1" x14ac:dyDescent="0.3">
      <c r="A617" s="47"/>
      <c r="B617" s="47"/>
      <c r="C617" s="47"/>
      <c r="D617" s="47"/>
      <c r="E617" s="47"/>
      <c r="F617" s="47"/>
      <c r="G617" s="47"/>
      <c r="H617" s="47"/>
      <c r="I617" s="47"/>
      <c r="J617" s="47"/>
    </row>
    <row r="618" spans="1:10" s="46" customFormat="1" x14ac:dyDescent="0.3">
      <c r="A618" s="47"/>
      <c r="B618" s="47"/>
      <c r="C618" s="47"/>
      <c r="D618" s="47"/>
      <c r="E618" s="47"/>
      <c r="F618" s="47"/>
      <c r="G618" s="47"/>
      <c r="H618" s="47"/>
      <c r="I618" s="47"/>
      <c r="J618" s="47"/>
    </row>
    <row r="619" spans="1:10" s="46" customFormat="1" x14ac:dyDescent="0.3">
      <c r="A619" s="47"/>
      <c r="B619" s="47"/>
      <c r="C619" s="47"/>
      <c r="D619" s="47"/>
      <c r="E619" s="47"/>
      <c r="F619" s="47"/>
      <c r="G619" s="47"/>
      <c r="H619" s="47"/>
      <c r="I619" s="47"/>
      <c r="J619" s="47"/>
    </row>
  </sheetData>
  <mergeCells count="18">
    <mergeCell ref="J16:J17"/>
    <mergeCell ref="K16:K17"/>
    <mergeCell ref="F7:K7"/>
    <mergeCell ref="A16:A17"/>
    <mergeCell ref="B16:B17"/>
    <mergeCell ref="C16:C17"/>
    <mergeCell ref="D16:D17"/>
    <mergeCell ref="E16:E17"/>
    <mergeCell ref="F16:F17"/>
    <mergeCell ref="G16:G17"/>
    <mergeCell ref="H16:H17"/>
    <mergeCell ref="I16:I17"/>
    <mergeCell ref="F6:K6"/>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233" customWidth="1"/>
    <col min="2" max="2" width="78.42578125" style="233" customWidth="1"/>
    <col min="3" max="3" width="32.28515625" style="230" customWidth="1"/>
    <col min="4" max="4" width="13" style="232" customWidth="1"/>
    <col min="5" max="5" width="15.42578125" style="230" customWidth="1"/>
    <col min="6" max="6" width="16.7109375" style="230" customWidth="1"/>
    <col min="7" max="256" width="9.140625" style="78"/>
    <col min="257" max="257" width="30.7109375" style="78" customWidth="1"/>
    <col min="258" max="258" width="30.140625" style="78" customWidth="1"/>
    <col min="259" max="259" width="52.85546875" style="78" customWidth="1"/>
    <col min="260" max="260" width="13" style="78" customWidth="1"/>
    <col min="261" max="261" width="15.42578125" style="78" customWidth="1"/>
    <col min="262" max="262" width="16.7109375" style="78" customWidth="1"/>
    <col min="263" max="512" width="9.140625" style="78"/>
    <col min="513" max="513" width="30.7109375" style="78" customWidth="1"/>
    <col min="514" max="514" width="30.140625" style="78" customWidth="1"/>
    <col min="515" max="515" width="52.85546875" style="78" customWidth="1"/>
    <col min="516" max="516" width="13" style="78" customWidth="1"/>
    <col min="517" max="517" width="15.42578125" style="78" customWidth="1"/>
    <col min="518" max="518" width="16.7109375" style="78" customWidth="1"/>
    <col min="519" max="768" width="9.140625" style="78"/>
    <col min="769" max="769" width="30.7109375" style="78" customWidth="1"/>
    <col min="770" max="770" width="30.140625" style="78" customWidth="1"/>
    <col min="771" max="771" width="52.85546875" style="78" customWidth="1"/>
    <col min="772" max="772" width="13" style="78" customWidth="1"/>
    <col min="773" max="773" width="15.42578125" style="78" customWidth="1"/>
    <col min="774" max="774" width="16.7109375" style="78" customWidth="1"/>
    <col min="775" max="1024" width="9.140625" style="78"/>
    <col min="1025" max="1025" width="30.7109375" style="78" customWidth="1"/>
    <col min="1026" max="1026" width="30.140625" style="78" customWidth="1"/>
    <col min="1027" max="1027" width="52.85546875" style="78" customWidth="1"/>
    <col min="1028" max="1028" width="13" style="78" customWidth="1"/>
    <col min="1029" max="1029" width="15.42578125" style="78" customWidth="1"/>
    <col min="1030" max="1030" width="16.7109375" style="78" customWidth="1"/>
    <col min="1031" max="1280" width="9.140625" style="78"/>
    <col min="1281" max="1281" width="30.7109375" style="78" customWidth="1"/>
    <col min="1282" max="1282" width="30.140625" style="78" customWidth="1"/>
    <col min="1283" max="1283" width="52.85546875" style="78" customWidth="1"/>
    <col min="1284" max="1284" width="13" style="78" customWidth="1"/>
    <col min="1285" max="1285" width="15.42578125" style="78" customWidth="1"/>
    <col min="1286" max="1286" width="16.7109375" style="78" customWidth="1"/>
    <col min="1287" max="1536" width="9.140625" style="78"/>
    <col min="1537" max="1537" width="30.7109375" style="78" customWidth="1"/>
    <col min="1538" max="1538" width="30.140625" style="78" customWidth="1"/>
    <col min="1539" max="1539" width="52.85546875" style="78" customWidth="1"/>
    <col min="1540" max="1540" width="13" style="78" customWidth="1"/>
    <col min="1541" max="1541" width="15.42578125" style="78" customWidth="1"/>
    <col min="1542" max="1542" width="16.7109375" style="78" customWidth="1"/>
    <col min="1543" max="1792" width="9.140625" style="78"/>
    <col min="1793" max="1793" width="30.7109375" style="78" customWidth="1"/>
    <col min="1794" max="1794" width="30.140625" style="78" customWidth="1"/>
    <col min="1795" max="1795" width="52.85546875" style="78" customWidth="1"/>
    <col min="1796" max="1796" width="13" style="78" customWidth="1"/>
    <col min="1797" max="1797" width="15.42578125" style="78" customWidth="1"/>
    <col min="1798" max="1798" width="16.7109375" style="78" customWidth="1"/>
    <col min="1799" max="2048" width="9.140625" style="78"/>
    <col min="2049" max="2049" width="30.7109375" style="78" customWidth="1"/>
    <col min="2050" max="2050" width="30.140625" style="78" customWidth="1"/>
    <col min="2051" max="2051" width="52.85546875" style="78" customWidth="1"/>
    <col min="2052" max="2052" width="13" style="78" customWidth="1"/>
    <col min="2053" max="2053" width="15.42578125" style="78" customWidth="1"/>
    <col min="2054" max="2054" width="16.7109375" style="78" customWidth="1"/>
    <col min="2055" max="2304" width="9.140625" style="78"/>
    <col min="2305" max="2305" width="30.7109375" style="78" customWidth="1"/>
    <col min="2306" max="2306" width="30.140625" style="78" customWidth="1"/>
    <col min="2307" max="2307" width="52.85546875" style="78" customWidth="1"/>
    <col min="2308" max="2308" width="13" style="78" customWidth="1"/>
    <col min="2309" max="2309" width="15.42578125" style="78" customWidth="1"/>
    <col min="2310" max="2310" width="16.7109375" style="78" customWidth="1"/>
    <col min="2311" max="2560" width="9.140625" style="78"/>
    <col min="2561" max="2561" width="30.7109375" style="78" customWidth="1"/>
    <col min="2562" max="2562" width="30.140625" style="78" customWidth="1"/>
    <col min="2563" max="2563" width="52.85546875" style="78" customWidth="1"/>
    <col min="2564" max="2564" width="13" style="78" customWidth="1"/>
    <col min="2565" max="2565" width="15.42578125" style="78" customWidth="1"/>
    <col min="2566" max="2566" width="16.7109375" style="78" customWidth="1"/>
    <col min="2567" max="2816" width="9.140625" style="78"/>
    <col min="2817" max="2817" width="30.7109375" style="78" customWidth="1"/>
    <col min="2818" max="2818" width="30.140625" style="78" customWidth="1"/>
    <col min="2819" max="2819" width="52.85546875" style="78" customWidth="1"/>
    <col min="2820" max="2820" width="13" style="78" customWidth="1"/>
    <col min="2821" max="2821" width="15.42578125" style="78" customWidth="1"/>
    <col min="2822" max="2822" width="16.7109375" style="78" customWidth="1"/>
    <col min="2823" max="3072" width="9.140625" style="78"/>
    <col min="3073" max="3073" width="30.7109375" style="78" customWidth="1"/>
    <col min="3074" max="3074" width="30.140625" style="78" customWidth="1"/>
    <col min="3075" max="3075" width="52.85546875" style="78" customWidth="1"/>
    <col min="3076" max="3076" width="13" style="78" customWidth="1"/>
    <col min="3077" max="3077" width="15.42578125" style="78" customWidth="1"/>
    <col min="3078" max="3078" width="16.7109375" style="78" customWidth="1"/>
    <col min="3079" max="3328" width="9.140625" style="78"/>
    <col min="3329" max="3329" width="30.7109375" style="78" customWidth="1"/>
    <col min="3330" max="3330" width="30.140625" style="78" customWidth="1"/>
    <col min="3331" max="3331" width="52.85546875" style="78" customWidth="1"/>
    <col min="3332" max="3332" width="13" style="78" customWidth="1"/>
    <col min="3333" max="3333" width="15.42578125" style="78" customWidth="1"/>
    <col min="3334" max="3334" width="16.7109375" style="78" customWidth="1"/>
    <col min="3335" max="3584" width="9.140625" style="78"/>
    <col min="3585" max="3585" width="30.7109375" style="78" customWidth="1"/>
    <col min="3586" max="3586" width="30.140625" style="78" customWidth="1"/>
    <col min="3587" max="3587" width="52.85546875" style="78" customWidth="1"/>
    <col min="3588" max="3588" width="13" style="78" customWidth="1"/>
    <col min="3589" max="3589" width="15.42578125" style="78" customWidth="1"/>
    <col min="3590" max="3590" width="16.7109375" style="78" customWidth="1"/>
    <col min="3591" max="3840" width="9.140625" style="78"/>
    <col min="3841" max="3841" width="30.7109375" style="78" customWidth="1"/>
    <col min="3842" max="3842" width="30.140625" style="78" customWidth="1"/>
    <col min="3843" max="3843" width="52.85546875" style="78" customWidth="1"/>
    <col min="3844" max="3844" width="13" style="78" customWidth="1"/>
    <col min="3845" max="3845" width="15.42578125" style="78" customWidth="1"/>
    <col min="3846" max="3846" width="16.7109375" style="78" customWidth="1"/>
    <col min="3847" max="4096" width="9.140625" style="78"/>
    <col min="4097" max="4097" width="30.7109375" style="78" customWidth="1"/>
    <col min="4098" max="4098" width="30.140625" style="78" customWidth="1"/>
    <col min="4099" max="4099" width="52.85546875" style="78" customWidth="1"/>
    <col min="4100" max="4100" width="13" style="78" customWidth="1"/>
    <col min="4101" max="4101" width="15.42578125" style="78" customWidth="1"/>
    <col min="4102" max="4102" width="16.7109375" style="78" customWidth="1"/>
    <col min="4103" max="4352" width="9.140625" style="78"/>
    <col min="4353" max="4353" width="30.7109375" style="78" customWidth="1"/>
    <col min="4354" max="4354" width="30.140625" style="78" customWidth="1"/>
    <col min="4355" max="4355" width="52.85546875" style="78" customWidth="1"/>
    <col min="4356" max="4356" width="13" style="78" customWidth="1"/>
    <col min="4357" max="4357" width="15.42578125" style="78" customWidth="1"/>
    <col min="4358" max="4358" width="16.7109375" style="78" customWidth="1"/>
    <col min="4359" max="4608" width="9.140625" style="78"/>
    <col min="4609" max="4609" width="30.7109375" style="78" customWidth="1"/>
    <col min="4610" max="4610" width="30.140625" style="78" customWidth="1"/>
    <col min="4611" max="4611" width="52.85546875" style="78" customWidth="1"/>
    <col min="4612" max="4612" width="13" style="78" customWidth="1"/>
    <col min="4613" max="4613" width="15.42578125" style="78" customWidth="1"/>
    <col min="4614" max="4614" width="16.7109375" style="78" customWidth="1"/>
    <col min="4615" max="4864" width="9.140625" style="78"/>
    <col min="4865" max="4865" width="30.7109375" style="78" customWidth="1"/>
    <col min="4866" max="4866" width="30.140625" style="78" customWidth="1"/>
    <col min="4867" max="4867" width="52.85546875" style="78" customWidth="1"/>
    <col min="4868" max="4868" width="13" style="78" customWidth="1"/>
    <col min="4869" max="4869" width="15.42578125" style="78" customWidth="1"/>
    <col min="4870" max="4870" width="16.7109375" style="78" customWidth="1"/>
    <col min="4871" max="5120" width="9.140625" style="78"/>
    <col min="5121" max="5121" width="30.7109375" style="78" customWidth="1"/>
    <col min="5122" max="5122" width="30.140625" style="78" customWidth="1"/>
    <col min="5123" max="5123" width="52.85546875" style="78" customWidth="1"/>
    <col min="5124" max="5124" width="13" style="78" customWidth="1"/>
    <col min="5125" max="5125" width="15.42578125" style="78" customWidth="1"/>
    <col min="5126" max="5126" width="16.7109375" style="78" customWidth="1"/>
    <col min="5127" max="5376" width="9.140625" style="78"/>
    <col min="5377" max="5377" width="30.7109375" style="78" customWidth="1"/>
    <col min="5378" max="5378" width="30.140625" style="78" customWidth="1"/>
    <col min="5379" max="5379" width="52.85546875" style="78" customWidth="1"/>
    <col min="5380" max="5380" width="13" style="78" customWidth="1"/>
    <col min="5381" max="5381" width="15.42578125" style="78" customWidth="1"/>
    <col min="5382" max="5382" width="16.7109375" style="78" customWidth="1"/>
    <col min="5383" max="5632" width="9.140625" style="78"/>
    <col min="5633" max="5633" width="30.7109375" style="78" customWidth="1"/>
    <col min="5634" max="5634" width="30.140625" style="78" customWidth="1"/>
    <col min="5635" max="5635" width="52.85546875" style="78" customWidth="1"/>
    <col min="5636" max="5636" width="13" style="78" customWidth="1"/>
    <col min="5637" max="5637" width="15.42578125" style="78" customWidth="1"/>
    <col min="5638" max="5638" width="16.7109375" style="78" customWidth="1"/>
    <col min="5639" max="5888" width="9.140625" style="78"/>
    <col min="5889" max="5889" width="30.7109375" style="78" customWidth="1"/>
    <col min="5890" max="5890" width="30.140625" style="78" customWidth="1"/>
    <col min="5891" max="5891" width="52.85546875" style="78" customWidth="1"/>
    <col min="5892" max="5892" width="13" style="78" customWidth="1"/>
    <col min="5893" max="5893" width="15.42578125" style="78" customWidth="1"/>
    <col min="5894" max="5894" width="16.7109375" style="78" customWidth="1"/>
    <col min="5895" max="6144" width="9.140625" style="78"/>
    <col min="6145" max="6145" width="30.7109375" style="78" customWidth="1"/>
    <col min="6146" max="6146" width="30.140625" style="78" customWidth="1"/>
    <col min="6147" max="6147" width="52.85546875" style="78" customWidth="1"/>
    <col min="6148" max="6148" width="13" style="78" customWidth="1"/>
    <col min="6149" max="6149" width="15.42578125" style="78" customWidth="1"/>
    <col min="6150" max="6150" width="16.7109375" style="78" customWidth="1"/>
    <col min="6151" max="6400" width="9.140625" style="78"/>
    <col min="6401" max="6401" width="30.7109375" style="78" customWidth="1"/>
    <col min="6402" max="6402" width="30.140625" style="78" customWidth="1"/>
    <col min="6403" max="6403" width="52.85546875" style="78" customWidth="1"/>
    <col min="6404" max="6404" width="13" style="78" customWidth="1"/>
    <col min="6405" max="6405" width="15.42578125" style="78" customWidth="1"/>
    <col min="6406" max="6406" width="16.7109375" style="78" customWidth="1"/>
    <col min="6407" max="6656" width="9.140625" style="78"/>
    <col min="6657" max="6657" width="30.7109375" style="78" customWidth="1"/>
    <col min="6658" max="6658" width="30.140625" style="78" customWidth="1"/>
    <col min="6659" max="6659" width="52.85546875" style="78" customWidth="1"/>
    <col min="6660" max="6660" width="13" style="78" customWidth="1"/>
    <col min="6661" max="6661" width="15.42578125" style="78" customWidth="1"/>
    <col min="6662" max="6662" width="16.7109375" style="78" customWidth="1"/>
    <col min="6663" max="6912" width="9.140625" style="78"/>
    <col min="6913" max="6913" width="30.7109375" style="78" customWidth="1"/>
    <col min="6914" max="6914" width="30.140625" style="78" customWidth="1"/>
    <col min="6915" max="6915" width="52.85546875" style="78" customWidth="1"/>
    <col min="6916" max="6916" width="13" style="78" customWidth="1"/>
    <col min="6917" max="6917" width="15.42578125" style="78" customWidth="1"/>
    <col min="6918" max="6918" width="16.7109375" style="78" customWidth="1"/>
    <col min="6919" max="7168" width="9.140625" style="78"/>
    <col min="7169" max="7169" width="30.7109375" style="78" customWidth="1"/>
    <col min="7170" max="7170" width="30.140625" style="78" customWidth="1"/>
    <col min="7171" max="7171" width="52.85546875" style="78" customWidth="1"/>
    <col min="7172" max="7172" width="13" style="78" customWidth="1"/>
    <col min="7173" max="7173" width="15.42578125" style="78" customWidth="1"/>
    <col min="7174" max="7174" width="16.7109375" style="78" customWidth="1"/>
    <col min="7175" max="7424" width="9.140625" style="78"/>
    <col min="7425" max="7425" width="30.7109375" style="78" customWidth="1"/>
    <col min="7426" max="7426" width="30.140625" style="78" customWidth="1"/>
    <col min="7427" max="7427" width="52.85546875" style="78" customWidth="1"/>
    <col min="7428" max="7428" width="13" style="78" customWidth="1"/>
    <col min="7429" max="7429" width="15.42578125" style="78" customWidth="1"/>
    <col min="7430" max="7430" width="16.7109375" style="78" customWidth="1"/>
    <col min="7431" max="7680" width="9.140625" style="78"/>
    <col min="7681" max="7681" width="30.7109375" style="78" customWidth="1"/>
    <col min="7682" max="7682" width="30.140625" style="78" customWidth="1"/>
    <col min="7683" max="7683" width="52.85546875" style="78" customWidth="1"/>
    <col min="7684" max="7684" width="13" style="78" customWidth="1"/>
    <col min="7685" max="7685" width="15.42578125" style="78" customWidth="1"/>
    <col min="7686" max="7686" width="16.7109375" style="78" customWidth="1"/>
    <col min="7687" max="7936" width="9.140625" style="78"/>
    <col min="7937" max="7937" width="30.7109375" style="78" customWidth="1"/>
    <col min="7938" max="7938" width="30.140625" style="78" customWidth="1"/>
    <col min="7939" max="7939" width="52.85546875" style="78" customWidth="1"/>
    <col min="7940" max="7940" width="13" style="78" customWidth="1"/>
    <col min="7941" max="7941" width="15.42578125" style="78" customWidth="1"/>
    <col min="7942" max="7942" width="16.7109375" style="78" customWidth="1"/>
    <col min="7943" max="8192" width="9.140625" style="78"/>
    <col min="8193" max="8193" width="30.7109375" style="78" customWidth="1"/>
    <col min="8194" max="8194" width="30.140625" style="78" customWidth="1"/>
    <col min="8195" max="8195" width="52.85546875" style="78" customWidth="1"/>
    <col min="8196" max="8196" width="13" style="78" customWidth="1"/>
    <col min="8197" max="8197" width="15.42578125" style="78" customWidth="1"/>
    <col min="8198" max="8198" width="16.7109375" style="78" customWidth="1"/>
    <col min="8199" max="8448" width="9.140625" style="78"/>
    <col min="8449" max="8449" width="30.7109375" style="78" customWidth="1"/>
    <col min="8450" max="8450" width="30.140625" style="78" customWidth="1"/>
    <col min="8451" max="8451" width="52.85546875" style="78" customWidth="1"/>
    <col min="8452" max="8452" width="13" style="78" customWidth="1"/>
    <col min="8453" max="8453" width="15.42578125" style="78" customWidth="1"/>
    <col min="8454" max="8454" width="16.7109375" style="78" customWidth="1"/>
    <col min="8455" max="8704" width="9.140625" style="78"/>
    <col min="8705" max="8705" width="30.7109375" style="78" customWidth="1"/>
    <col min="8706" max="8706" width="30.140625" style="78" customWidth="1"/>
    <col min="8707" max="8707" width="52.85546875" style="78" customWidth="1"/>
    <col min="8708" max="8708" width="13" style="78" customWidth="1"/>
    <col min="8709" max="8709" width="15.42578125" style="78" customWidth="1"/>
    <col min="8710" max="8710" width="16.7109375" style="78" customWidth="1"/>
    <col min="8711" max="8960" width="9.140625" style="78"/>
    <col min="8961" max="8961" width="30.7109375" style="78" customWidth="1"/>
    <col min="8962" max="8962" width="30.140625" style="78" customWidth="1"/>
    <col min="8963" max="8963" width="52.85546875" style="78" customWidth="1"/>
    <col min="8964" max="8964" width="13" style="78" customWidth="1"/>
    <col min="8965" max="8965" width="15.42578125" style="78" customWidth="1"/>
    <col min="8966" max="8966" width="16.7109375" style="78" customWidth="1"/>
    <col min="8967" max="9216" width="9.140625" style="78"/>
    <col min="9217" max="9217" width="30.7109375" style="78" customWidth="1"/>
    <col min="9218" max="9218" width="30.140625" style="78" customWidth="1"/>
    <col min="9219" max="9219" width="52.85546875" style="78" customWidth="1"/>
    <col min="9220" max="9220" width="13" style="78" customWidth="1"/>
    <col min="9221" max="9221" width="15.42578125" style="78" customWidth="1"/>
    <col min="9222" max="9222" width="16.7109375" style="78" customWidth="1"/>
    <col min="9223" max="9472" width="9.140625" style="78"/>
    <col min="9473" max="9473" width="30.7109375" style="78" customWidth="1"/>
    <col min="9474" max="9474" width="30.140625" style="78" customWidth="1"/>
    <col min="9475" max="9475" width="52.85546875" style="78" customWidth="1"/>
    <col min="9476" max="9476" width="13" style="78" customWidth="1"/>
    <col min="9477" max="9477" width="15.42578125" style="78" customWidth="1"/>
    <col min="9478" max="9478" width="16.7109375" style="78" customWidth="1"/>
    <col min="9479" max="9728" width="9.140625" style="78"/>
    <col min="9729" max="9729" width="30.7109375" style="78" customWidth="1"/>
    <col min="9730" max="9730" width="30.140625" style="78" customWidth="1"/>
    <col min="9731" max="9731" width="52.85546875" style="78" customWidth="1"/>
    <col min="9732" max="9732" width="13" style="78" customWidth="1"/>
    <col min="9733" max="9733" width="15.42578125" style="78" customWidth="1"/>
    <col min="9734" max="9734" width="16.7109375" style="78" customWidth="1"/>
    <col min="9735" max="9984" width="9.140625" style="78"/>
    <col min="9985" max="9985" width="30.7109375" style="78" customWidth="1"/>
    <col min="9986" max="9986" width="30.140625" style="78" customWidth="1"/>
    <col min="9987" max="9987" width="52.85546875" style="78" customWidth="1"/>
    <col min="9988" max="9988" width="13" style="78" customWidth="1"/>
    <col min="9989" max="9989" width="15.42578125" style="78" customWidth="1"/>
    <col min="9990" max="9990" width="16.7109375" style="78" customWidth="1"/>
    <col min="9991" max="10240" width="9.140625" style="78"/>
    <col min="10241" max="10241" width="30.7109375" style="78" customWidth="1"/>
    <col min="10242" max="10242" width="30.140625" style="78" customWidth="1"/>
    <col min="10243" max="10243" width="52.85546875" style="78" customWidth="1"/>
    <col min="10244" max="10244" width="13" style="78" customWidth="1"/>
    <col min="10245" max="10245" width="15.42578125" style="78" customWidth="1"/>
    <col min="10246" max="10246" width="16.7109375" style="78" customWidth="1"/>
    <col min="10247" max="10496" width="9.140625" style="78"/>
    <col min="10497" max="10497" width="30.7109375" style="78" customWidth="1"/>
    <col min="10498" max="10498" width="30.140625" style="78" customWidth="1"/>
    <col min="10499" max="10499" width="52.85546875" style="78" customWidth="1"/>
    <col min="10500" max="10500" width="13" style="78" customWidth="1"/>
    <col min="10501" max="10501" width="15.42578125" style="78" customWidth="1"/>
    <col min="10502" max="10502" width="16.7109375" style="78" customWidth="1"/>
    <col min="10503" max="10752" width="9.140625" style="78"/>
    <col min="10753" max="10753" width="30.7109375" style="78" customWidth="1"/>
    <col min="10754" max="10754" width="30.140625" style="78" customWidth="1"/>
    <col min="10755" max="10755" width="52.85546875" style="78" customWidth="1"/>
    <col min="10756" max="10756" width="13" style="78" customWidth="1"/>
    <col min="10757" max="10757" width="15.42578125" style="78" customWidth="1"/>
    <col min="10758" max="10758" width="16.7109375" style="78" customWidth="1"/>
    <col min="10759" max="11008" width="9.140625" style="78"/>
    <col min="11009" max="11009" width="30.7109375" style="78" customWidth="1"/>
    <col min="11010" max="11010" width="30.140625" style="78" customWidth="1"/>
    <col min="11011" max="11011" width="52.85546875" style="78" customWidth="1"/>
    <col min="11012" max="11012" width="13" style="78" customWidth="1"/>
    <col min="11013" max="11013" width="15.42578125" style="78" customWidth="1"/>
    <col min="11014" max="11014" width="16.7109375" style="78" customWidth="1"/>
    <col min="11015" max="11264" width="9.140625" style="78"/>
    <col min="11265" max="11265" width="30.7109375" style="78" customWidth="1"/>
    <col min="11266" max="11266" width="30.140625" style="78" customWidth="1"/>
    <col min="11267" max="11267" width="52.85546875" style="78" customWidth="1"/>
    <col min="11268" max="11268" width="13" style="78" customWidth="1"/>
    <col min="11269" max="11269" width="15.42578125" style="78" customWidth="1"/>
    <col min="11270" max="11270" width="16.7109375" style="78" customWidth="1"/>
    <col min="11271" max="11520" width="9.140625" style="78"/>
    <col min="11521" max="11521" width="30.7109375" style="78" customWidth="1"/>
    <col min="11522" max="11522" width="30.140625" style="78" customWidth="1"/>
    <col min="11523" max="11523" width="52.85546875" style="78" customWidth="1"/>
    <col min="11524" max="11524" width="13" style="78" customWidth="1"/>
    <col min="11525" max="11525" width="15.42578125" style="78" customWidth="1"/>
    <col min="11526" max="11526" width="16.7109375" style="78" customWidth="1"/>
    <col min="11527" max="11776" width="9.140625" style="78"/>
    <col min="11777" max="11777" width="30.7109375" style="78" customWidth="1"/>
    <col min="11778" max="11778" width="30.140625" style="78" customWidth="1"/>
    <col min="11779" max="11779" width="52.85546875" style="78" customWidth="1"/>
    <col min="11780" max="11780" width="13" style="78" customWidth="1"/>
    <col min="11781" max="11781" width="15.42578125" style="78" customWidth="1"/>
    <col min="11782" max="11782" width="16.7109375" style="78" customWidth="1"/>
    <col min="11783" max="12032" width="9.140625" style="78"/>
    <col min="12033" max="12033" width="30.7109375" style="78" customWidth="1"/>
    <col min="12034" max="12034" width="30.140625" style="78" customWidth="1"/>
    <col min="12035" max="12035" width="52.85546875" style="78" customWidth="1"/>
    <col min="12036" max="12036" width="13" style="78" customWidth="1"/>
    <col min="12037" max="12037" width="15.42578125" style="78" customWidth="1"/>
    <col min="12038" max="12038" width="16.7109375" style="78" customWidth="1"/>
    <col min="12039" max="12288" width="9.140625" style="78"/>
    <col min="12289" max="12289" width="30.7109375" style="78" customWidth="1"/>
    <col min="12290" max="12290" width="30.140625" style="78" customWidth="1"/>
    <col min="12291" max="12291" width="52.85546875" style="78" customWidth="1"/>
    <col min="12292" max="12292" width="13" style="78" customWidth="1"/>
    <col min="12293" max="12293" width="15.42578125" style="78" customWidth="1"/>
    <col min="12294" max="12294" width="16.7109375" style="78" customWidth="1"/>
    <col min="12295" max="12544" width="9.140625" style="78"/>
    <col min="12545" max="12545" width="30.7109375" style="78" customWidth="1"/>
    <col min="12546" max="12546" width="30.140625" style="78" customWidth="1"/>
    <col min="12547" max="12547" width="52.85546875" style="78" customWidth="1"/>
    <col min="12548" max="12548" width="13" style="78" customWidth="1"/>
    <col min="12549" max="12549" width="15.42578125" style="78" customWidth="1"/>
    <col min="12550" max="12550" width="16.7109375" style="78" customWidth="1"/>
    <col min="12551" max="12800" width="9.140625" style="78"/>
    <col min="12801" max="12801" width="30.7109375" style="78" customWidth="1"/>
    <col min="12802" max="12802" width="30.140625" style="78" customWidth="1"/>
    <col min="12803" max="12803" width="52.85546875" style="78" customWidth="1"/>
    <col min="12804" max="12804" width="13" style="78" customWidth="1"/>
    <col min="12805" max="12805" width="15.42578125" style="78" customWidth="1"/>
    <col min="12806" max="12806" width="16.7109375" style="78" customWidth="1"/>
    <col min="12807" max="13056" width="9.140625" style="78"/>
    <col min="13057" max="13057" width="30.7109375" style="78" customWidth="1"/>
    <col min="13058" max="13058" width="30.140625" style="78" customWidth="1"/>
    <col min="13059" max="13059" width="52.85546875" style="78" customWidth="1"/>
    <col min="13060" max="13060" width="13" style="78" customWidth="1"/>
    <col min="13061" max="13061" width="15.42578125" style="78" customWidth="1"/>
    <col min="13062" max="13062" width="16.7109375" style="78" customWidth="1"/>
    <col min="13063" max="13312" width="9.140625" style="78"/>
    <col min="13313" max="13313" width="30.7109375" style="78" customWidth="1"/>
    <col min="13314" max="13314" width="30.140625" style="78" customWidth="1"/>
    <col min="13315" max="13315" width="52.85546875" style="78" customWidth="1"/>
    <col min="13316" max="13316" width="13" style="78" customWidth="1"/>
    <col min="13317" max="13317" width="15.42578125" style="78" customWidth="1"/>
    <col min="13318" max="13318" width="16.7109375" style="78" customWidth="1"/>
    <col min="13319" max="13568" width="9.140625" style="78"/>
    <col min="13569" max="13569" width="30.7109375" style="78" customWidth="1"/>
    <col min="13570" max="13570" width="30.140625" style="78" customWidth="1"/>
    <col min="13571" max="13571" width="52.85546875" style="78" customWidth="1"/>
    <col min="13572" max="13572" width="13" style="78" customWidth="1"/>
    <col min="13573" max="13573" width="15.42578125" style="78" customWidth="1"/>
    <col min="13574" max="13574" width="16.7109375" style="78" customWidth="1"/>
    <col min="13575" max="13824" width="9.140625" style="78"/>
    <col min="13825" max="13825" width="30.7109375" style="78" customWidth="1"/>
    <col min="13826" max="13826" width="30.140625" style="78" customWidth="1"/>
    <col min="13827" max="13827" width="52.85546875" style="78" customWidth="1"/>
    <col min="13828" max="13828" width="13" style="78" customWidth="1"/>
    <col min="13829" max="13829" width="15.42578125" style="78" customWidth="1"/>
    <col min="13830" max="13830" width="16.7109375" style="78" customWidth="1"/>
    <col min="13831" max="14080" width="9.140625" style="78"/>
    <col min="14081" max="14081" width="30.7109375" style="78" customWidth="1"/>
    <col min="14082" max="14082" width="30.140625" style="78" customWidth="1"/>
    <col min="14083" max="14083" width="52.85546875" style="78" customWidth="1"/>
    <col min="14084" max="14084" width="13" style="78" customWidth="1"/>
    <col min="14085" max="14085" width="15.42578125" style="78" customWidth="1"/>
    <col min="14086" max="14086" width="16.7109375" style="78" customWidth="1"/>
    <col min="14087" max="14336" width="9.140625" style="78"/>
    <col min="14337" max="14337" width="30.7109375" style="78" customWidth="1"/>
    <col min="14338" max="14338" width="30.140625" style="78" customWidth="1"/>
    <col min="14339" max="14339" width="52.85546875" style="78" customWidth="1"/>
    <col min="14340" max="14340" width="13" style="78" customWidth="1"/>
    <col min="14341" max="14341" width="15.42578125" style="78" customWidth="1"/>
    <col min="14342" max="14342" width="16.7109375" style="78" customWidth="1"/>
    <col min="14343" max="14592" width="9.140625" style="78"/>
    <col min="14593" max="14593" width="30.7109375" style="78" customWidth="1"/>
    <col min="14594" max="14594" width="30.140625" style="78" customWidth="1"/>
    <col min="14595" max="14595" width="52.85546875" style="78" customWidth="1"/>
    <col min="14596" max="14596" width="13" style="78" customWidth="1"/>
    <col min="14597" max="14597" width="15.42578125" style="78" customWidth="1"/>
    <col min="14598" max="14598" width="16.7109375" style="78" customWidth="1"/>
    <col min="14599" max="14848" width="9.140625" style="78"/>
    <col min="14849" max="14849" width="30.7109375" style="78" customWidth="1"/>
    <col min="14850" max="14850" width="30.140625" style="78" customWidth="1"/>
    <col min="14851" max="14851" width="52.85546875" style="78" customWidth="1"/>
    <col min="14852" max="14852" width="13" style="78" customWidth="1"/>
    <col min="14853" max="14853" width="15.42578125" style="78" customWidth="1"/>
    <col min="14854" max="14854" width="16.7109375" style="78" customWidth="1"/>
    <col min="14855" max="15104" width="9.140625" style="78"/>
    <col min="15105" max="15105" width="30.7109375" style="78" customWidth="1"/>
    <col min="15106" max="15106" width="30.140625" style="78" customWidth="1"/>
    <col min="15107" max="15107" width="52.85546875" style="78" customWidth="1"/>
    <col min="15108" max="15108" width="13" style="78" customWidth="1"/>
    <col min="15109" max="15109" width="15.42578125" style="78" customWidth="1"/>
    <col min="15110" max="15110" width="16.7109375" style="78" customWidth="1"/>
    <col min="15111" max="15360" width="9.140625" style="78"/>
    <col min="15361" max="15361" width="30.7109375" style="78" customWidth="1"/>
    <col min="15362" max="15362" width="30.140625" style="78" customWidth="1"/>
    <col min="15363" max="15363" width="52.85546875" style="78" customWidth="1"/>
    <col min="15364" max="15364" width="13" style="78" customWidth="1"/>
    <col min="15365" max="15365" width="15.42578125" style="78" customWidth="1"/>
    <col min="15366" max="15366" width="16.7109375" style="78" customWidth="1"/>
    <col min="15367" max="15616" width="9.140625" style="78"/>
    <col min="15617" max="15617" width="30.7109375" style="78" customWidth="1"/>
    <col min="15618" max="15618" width="30.140625" style="78" customWidth="1"/>
    <col min="15619" max="15619" width="52.85546875" style="78" customWidth="1"/>
    <col min="15620" max="15620" width="13" style="78" customWidth="1"/>
    <col min="15621" max="15621" width="15.42578125" style="78" customWidth="1"/>
    <col min="15622" max="15622" width="16.7109375" style="78" customWidth="1"/>
    <col min="15623" max="15872" width="9.140625" style="78"/>
    <col min="15873" max="15873" width="30.7109375" style="78" customWidth="1"/>
    <col min="15874" max="15874" width="30.140625" style="78" customWidth="1"/>
    <col min="15875" max="15875" width="52.85546875" style="78" customWidth="1"/>
    <col min="15876" max="15876" width="13" style="78" customWidth="1"/>
    <col min="15877" max="15877" width="15.42578125" style="78" customWidth="1"/>
    <col min="15878" max="15878" width="16.7109375" style="78" customWidth="1"/>
    <col min="15879" max="16128" width="9.140625" style="78"/>
    <col min="16129" max="16129" width="30.7109375" style="78" customWidth="1"/>
    <col min="16130" max="16130" width="30.140625" style="78" customWidth="1"/>
    <col min="16131" max="16131" width="52.85546875" style="78" customWidth="1"/>
    <col min="16132" max="16132" width="13" style="78" customWidth="1"/>
    <col min="16133" max="16133" width="15.42578125" style="78" customWidth="1"/>
    <col min="16134" max="16134" width="16.7109375" style="78" customWidth="1"/>
    <col min="16135" max="16384" width="9.140625" style="78"/>
  </cols>
  <sheetData>
    <row r="1" spans="1:6" s="72" customFormat="1" ht="36" x14ac:dyDescent="0.2">
      <c r="A1" s="68" t="s">
        <v>291</v>
      </c>
      <c r="B1" s="68" t="s">
        <v>292</v>
      </c>
      <c r="C1" s="69" t="s">
        <v>293</v>
      </c>
      <c r="D1" s="69" t="s">
        <v>1</v>
      </c>
      <c r="E1" s="70" t="s">
        <v>2</v>
      </c>
      <c r="F1" s="71" t="s">
        <v>294</v>
      </c>
    </row>
    <row r="2" spans="1:6" ht="20.100000000000001" customHeight="1" x14ac:dyDescent="0.2">
      <c r="A2" s="73" t="s">
        <v>138</v>
      </c>
      <c r="B2" s="73" t="s">
        <v>295</v>
      </c>
      <c r="C2" s="74" t="s">
        <v>296</v>
      </c>
      <c r="D2" s="75" t="s">
        <v>297</v>
      </c>
      <c r="E2" s="76">
        <v>944</v>
      </c>
      <c r="F2" s="77" t="s">
        <v>298</v>
      </c>
    </row>
    <row r="3" spans="1:6" ht="24" x14ac:dyDescent="0.2">
      <c r="A3" s="73" t="s">
        <v>138</v>
      </c>
      <c r="B3" s="73" t="s">
        <v>295</v>
      </c>
      <c r="C3" s="74" t="s">
        <v>299</v>
      </c>
      <c r="D3" s="75" t="s">
        <v>297</v>
      </c>
      <c r="E3" s="76">
        <v>590</v>
      </c>
      <c r="F3" s="77" t="s">
        <v>298</v>
      </c>
    </row>
    <row r="4" spans="1:6" ht="36" x14ac:dyDescent="0.2">
      <c r="A4" s="79" t="s">
        <v>133</v>
      </c>
      <c r="B4" s="79" t="s">
        <v>300</v>
      </c>
      <c r="C4" s="79" t="s">
        <v>301</v>
      </c>
      <c r="D4" s="80" t="s">
        <v>297</v>
      </c>
      <c r="E4" s="81">
        <v>5000.5</v>
      </c>
      <c r="F4" s="82" t="s">
        <v>302</v>
      </c>
    </row>
    <row r="5" spans="1:6" ht="36" x14ac:dyDescent="0.2">
      <c r="A5" s="79" t="s">
        <v>133</v>
      </c>
      <c r="B5" s="79" t="s">
        <v>300</v>
      </c>
      <c r="C5" s="79" t="s">
        <v>303</v>
      </c>
      <c r="D5" s="80" t="s">
        <v>297</v>
      </c>
      <c r="E5" s="81">
        <v>10133.5</v>
      </c>
      <c r="F5" s="82" t="s">
        <v>302</v>
      </c>
    </row>
    <row r="6" spans="1:6" ht="36" x14ac:dyDescent="0.2">
      <c r="A6" s="79" t="s">
        <v>133</v>
      </c>
      <c r="B6" s="79" t="s">
        <v>300</v>
      </c>
      <c r="C6" s="79" t="s">
        <v>304</v>
      </c>
      <c r="D6" s="80" t="s">
        <v>297</v>
      </c>
      <c r="E6" s="81">
        <v>25488</v>
      </c>
      <c r="F6" s="82" t="s">
        <v>302</v>
      </c>
    </row>
    <row r="7" spans="1:6" ht="36" x14ac:dyDescent="0.2">
      <c r="A7" s="79" t="s">
        <v>133</v>
      </c>
      <c r="B7" s="79" t="s">
        <v>300</v>
      </c>
      <c r="C7" s="79" t="s">
        <v>305</v>
      </c>
      <c r="D7" s="80" t="s">
        <v>297</v>
      </c>
      <c r="E7" s="81">
        <v>61419</v>
      </c>
      <c r="F7" s="82" t="s">
        <v>302</v>
      </c>
    </row>
    <row r="8" spans="1:6" ht="21.95" customHeight="1" x14ac:dyDescent="0.2">
      <c r="A8" s="79" t="s">
        <v>133</v>
      </c>
      <c r="B8" s="79" t="s">
        <v>300</v>
      </c>
      <c r="C8" s="79" t="s">
        <v>306</v>
      </c>
      <c r="D8" s="80" t="s">
        <v>297</v>
      </c>
      <c r="E8" s="81">
        <v>33435.300000000003</v>
      </c>
      <c r="F8" s="82" t="s">
        <v>302</v>
      </c>
    </row>
    <row r="9" spans="1:6" ht="17.100000000000001" customHeight="1" x14ac:dyDescent="0.2">
      <c r="A9" s="79" t="s">
        <v>133</v>
      </c>
      <c r="B9" s="79" t="s">
        <v>300</v>
      </c>
      <c r="C9" s="79" t="s">
        <v>307</v>
      </c>
      <c r="D9" s="80" t="s">
        <v>297</v>
      </c>
      <c r="E9" s="81">
        <v>9410.5</v>
      </c>
      <c r="F9" s="82" t="s">
        <v>302</v>
      </c>
    </row>
    <row r="10" spans="1:6" ht="18.95" customHeight="1" x14ac:dyDescent="0.2">
      <c r="A10" s="79" t="s">
        <v>133</v>
      </c>
      <c r="B10" s="79" t="s">
        <v>300</v>
      </c>
      <c r="C10" s="79" t="s">
        <v>308</v>
      </c>
      <c r="D10" s="80" t="s">
        <v>297</v>
      </c>
      <c r="E10" s="81">
        <v>5929.5</v>
      </c>
      <c r="F10" s="82" t="s">
        <v>302</v>
      </c>
    </row>
    <row r="11" spans="1:6" ht="17.100000000000001" customHeight="1" x14ac:dyDescent="0.2">
      <c r="A11" s="79" t="s">
        <v>133</v>
      </c>
      <c r="B11" s="79" t="s">
        <v>300</v>
      </c>
      <c r="C11" s="79" t="s">
        <v>309</v>
      </c>
      <c r="D11" s="80" t="s">
        <v>297</v>
      </c>
      <c r="E11" s="81">
        <v>65844</v>
      </c>
      <c r="F11" s="82" t="s">
        <v>302</v>
      </c>
    </row>
    <row r="12" spans="1:6" ht="18" customHeight="1" x14ac:dyDescent="0.2">
      <c r="A12" s="79" t="s">
        <v>133</v>
      </c>
      <c r="B12" s="79" t="s">
        <v>300</v>
      </c>
      <c r="C12" s="79" t="s">
        <v>310</v>
      </c>
      <c r="D12" s="80" t="s">
        <v>297</v>
      </c>
      <c r="E12" s="81">
        <v>29393.8</v>
      </c>
      <c r="F12" s="82" t="s">
        <v>302</v>
      </c>
    </row>
    <row r="13" spans="1:6" ht="18" customHeight="1" x14ac:dyDescent="0.2">
      <c r="A13" s="79" t="s">
        <v>133</v>
      </c>
      <c r="B13" s="79" t="s">
        <v>300</v>
      </c>
      <c r="C13" s="79" t="s">
        <v>311</v>
      </c>
      <c r="D13" s="80" t="s">
        <v>297</v>
      </c>
      <c r="E13" s="81">
        <v>27193.1</v>
      </c>
      <c r="F13" s="82" t="s">
        <v>302</v>
      </c>
    </row>
    <row r="14" spans="1:6" ht="48" x14ac:dyDescent="0.2">
      <c r="A14" s="79" t="s">
        <v>133</v>
      </c>
      <c r="B14" s="79" t="s">
        <v>300</v>
      </c>
      <c r="C14" s="79" t="s">
        <v>312</v>
      </c>
      <c r="D14" s="80" t="s">
        <v>297</v>
      </c>
      <c r="E14" s="81">
        <v>50380.1</v>
      </c>
      <c r="F14" s="82" t="s">
        <v>302</v>
      </c>
    </row>
    <row r="15" spans="1:6" ht="48" x14ac:dyDescent="0.2">
      <c r="A15" s="79" t="s">
        <v>133</v>
      </c>
      <c r="B15" s="79" t="s">
        <v>300</v>
      </c>
      <c r="C15" s="79" t="s">
        <v>313</v>
      </c>
      <c r="D15" s="80" t="s">
        <v>297</v>
      </c>
      <c r="E15" s="81">
        <v>29323</v>
      </c>
      <c r="F15" s="82" t="s">
        <v>302</v>
      </c>
    </row>
    <row r="16" spans="1:6" ht="48" x14ac:dyDescent="0.2">
      <c r="A16" s="79" t="s">
        <v>133</v>
      </c>
      <c r="B16" s="79" t="s">
        <v>300</v>
      </c>
      <c r="C16" s="79" t="s">
        <v>314</v>
      </c>
      <c r="D16" s="80" t="s">
        <v>297</v>
      </c>
      <c r="E16" s="81">
        <v>32833.5</v>
      </c>
      <c r="F16" s="82" t="s">
        <v>302</v>
      </c>
    </row>
    <row r="17" spans="1:6" ht="48" x14ac:dyDescent="0.2">
      <c r="A17" s="79" t="s">
        <v>133</v>
      </c>
      <c r="B17" s="79" t="s">
        <v>300</v>
      </c>
      <c r="C17" s="79" t="s">
        <v>315</v>
      </c>
      <c r="D17" s="80" t="s">
        <v>297</v>
      </c>
      <c r="E17" s="81">
        <v>12537.5</v>
      </c>
      <c r="F17" s="82" t="s">
        <v>302</v>
      </c>
    </row>
    <row r="18" spans="1:6" ht="48" x14ac:dyDescent="0.2">
      <c r="A18" s="79" t="s">
        <v>133</v>
      </c>
      <c r="B18" s="79" t="s">
        <v>300</v>
      </c>
      <c r="C18" s="79" t="s">
        <v>316</v>
      </c>
      <c r="D18" s="80" t="s">
        <v>297</v>
      </c>
      <c r="E18" s="81">
        <v>12626</v>
      </c>
      <c r="F18" s="82" t="s">
        <v>302</v>
      </c>
    </row>
    <row r="19" spans="1:6" ht="48" x14ac:dyDescent="0.2">
      <c r="A19" s="79" t="s">
        <v>133</v>
      </c>
      <c r="B19" s="79" t="s">
        <v>300</v>
      </c>
      <c r="C19" s="79" t="s">
        <v>317</v>
      </c>
      <c r="D19" s="80" t="s">
        <v>297</v>
      </c>
      <c r="E19" s="81">
        <v>95892.7</v>
      </c>
      <c r="F19" s="82" t="s">
        <v>302</v>
      </c>
    </row>
    <row r="20" spans="1:6" ht="22.5" customHeight="1" x14ac:dyDescent="0.2">
      <c r="A20" s="79" t="s">
        <v>133</v>
      </c>
      <c r="B20" s="79" t="s">
        <v>300</v>
      </c>
      <c r="C20" s="79" t="s">
        <v>318</v>
      </c>
      <c r="D20" s="80" t="s">
        <v>297</v>
      </c>
      <c r="E20" s="81">
        <v>19706</v>
      </c>
      <c r="F20" s="82" t="s">
        <v>302</v>
      </c>
    </row>
    <row r="21" spans="1:6" ht="22.5" customHeight="1" x14ac:dyDescent="0.2">
      <c r="A21" s="79" t="s">
        <v>133</v>
      </c>
      <c r="B21" s="79" t="s">
        <v>300</v>
      </c>
      <c r="C21" s="79" t="s">
        <v>319</v>
      </c>
      <c r="D21" s="80" t="s">
        <v>297</v>
      </c>
      <c r="E21" s="81">
        <v>30975</v>
      </c>
      <c r="F21" s="82" t="s">
        <v>302</v>
      </c>
    </row>
    <row r="22" spans="1:6" ht="24" x14ac:dyDescent="0.2">
      <c r="A22" s="79" t="s">
        <v>133</v>
      </c>
      <c r="B22" s="79" t="s">
        <v>300</v>
      </c>
      <c r="C22" s="79" t="s">
        <v>320</v>
      </c>
      <c r="D22" s="80" t="s">
        <v>297</v>
      </c>
      <c r="E22" s="81">
        <v>15251.5</v>
      </c>
      <c r="F22" s="82" t="s">
        <v>302</v>
      </c>
    </row>
    <row r="23" spans="1:6" ht="24" x14ac:dyDescent="0.2">
      <c r="A23" s="79" t="s">
        <v>133</v>
      </c>
      <c r="B23" s="79" t="s">
        <v>300</v>
      </c>
      <c r="C23" s="79" t="s">
        <v>321</v>
      </c>
      <c r="D23" s="80" t="s">
        <v>297</v>
      </c>
      <c r="E23" s="81">
        <v>24225.4</v>
      </c>
      <c r="F23" s="82" t="s">
        <v>302</v>
      </c>
    </row>
    <row r="24" spans="1:6" ht="22.5" customHeight="1" x14ac:dyDescent="0.2">
      <c r="A24" s="83" t="s">
        <v>147</v>
      </c>
      <c r="B24" s="83" t="s">
        <v>322</v>
      </c>
      <c r="C24" s="84" t="s">
        <v>323</v>
      </c>
      <c r="D24" s="85" t="s">
        <v>324</v>
      </c>
      <c r="E24" s="86">
        <v>1003</v>
      </c>
      <c r="F24" s="87" t="s">
        <v>325</v>
      </c>
    </row>
    <row r="25" spans="1:6" x14ac:dyDescent="0.2">
      <c r="A25" s="83" t="s">
        <v>147</v>
      </c>
      <c r="B25" s="83" t="s">
        <v>322</v>
      </c>
      <c r="C25" s="84" t="s">
        <v>326</v>
      </c>
      <c r="D25" s="85" t="s">
        <v>324</v>
      </c>
      <c r="E25" s="86">
        <v>1003</v>
      </c>
      <c r="F25" s="87" t="s">
        <v>325</v>
      </c>
    </row>
    <row r="26" spans="1:6" ht="24" customHeight="1" x14ac:dyDescent="0.2">
      <c r="A26" s="83" t="s">
        <v>147</v>
      </c>
      <c r="B26" s="83" t="s">
        <v>322</v>
      </c>
      <c r="C26" s="84" t="s">
        <v>327</v>
      </c>
      <c r="D26" s="85" t="s">
        <v>324</v>
      </c>
      <c r="E26" s="86">
        <v>3009</v>
      </c>
      <c r="F26" s="87" t="s">
        <v>325</v>
      </c>
    </row>
    <row r="27" spans="1:6" x14ac:dyDescent="0.2">
      <c r="A27" s="83" t="s">
        <v>147</v>
      </c>
      <c r="B27" s="83" t="s">
        <v>322</v>
      </c>
      <c r="C27" s="84" t="s">
        <v>328</v>
      </c>
      <c r="D27" s="85" t="s">
        <v>324</v>
      </c>
      <c r="E27" s="86">
        <v>1882.1</v>
      </c>
      <c r="F27" s="87" t="s">
        <v>325</v>
      </c>
    </row>
    <row r="28" spans="1:6" x14ac:dyDescent="0.2">
      <c r="A28" s="83" t="s">
        <v>147</v>
      </c>
      <c r="B28" s="83" t="s">
        <v>322</v>
      </c>
      <c r="C28" s="84" t="s">
        <v>329</v>
      </c>
      <c r="D28" s="85" t="s">
        <v>297</v>
      </c>
      <c r="E28" s="86">
        <v>83.78</v>
      </c>
      <c r="F28" s="87" t="s">
        <v>325</v>
      </c>
    </row>
    <row r="29" spans="1:6" x14ac:dyDescent="0.2">
      <c r="A29" s="83" t="s">
        <v>147</v>
      </c>
      <c r="B29" s="83" t="s">
        <v>322</v>
      </c>
      <c r="C29" s="84" t="s">
        <v>330</v>
      </c>
      <c r="D29" s="85" t="s">
        <v>297</v>
      </c>
      <c r="E29" s="86">
        <v>192.34</v>
      </c>
      <c r="F29" s="87" t="s">
        <v>325</v>
      </c>
    </row>
    <row r="30" spans="1:6" x14ac:dyDescent="0.2">
      <c r="A30" s="83" t="s">
        <v>147</v>
      </c>
      <c r="B30" s="83" t="s">
        <v>322</v>
      </c>
      <c r="C30" s="84" t="s">
        <v>331</v>
      </c>
      <c r="D30" s="85" t="s">
        <v>297</v>
      </c>
      <c r="E30" s="86">
        <v>421.26</v>
      </c>
      <c r="F30" s="87" t="s">
        <v>325</v>
      </c>
    </row>
    <row r="31" spans="1:6" x14ac:dyDescent="0.2">
      <c r="A31" s="88" t="s">
        <v>332</v>
      </c>
      <c r="B31" s="88" t="s">
        <v>333</v>
      </c>
      <c r="C31" s="89" t="s">
        <v>334</v>
      </c>
      <c r="D31" s="90" t="s">
        <v>297</v>
      </c>
      <c r="E31" s="91">
        <v>6500</v>
      </c>
      <c r="F31" s="92" t="s">
        <v>335</v>
      </c>
    </row>
    <row r="32" spans="1:6" x14ac:dyDescent="0.2">
      <c r="A32" s="88" t="s">
        <v>332</v>
      </c>
      <c r="B32" s="88" t="s">
        <v>333</v>
      </c>
      <c r="C32" s="89" t="s">
        <v>336</v>
      </c>
      <c r="D32" s="90" t="s">
        <v>297</v>
      </c>
      <c r="E32" s="91">
        <v>7265.26</v>
      </c>
      <c r="F32" s="92" t="s">
        <v>335</v>
      </c>
    </row>
    <row r="33" spans="1:6" x14ac:dyDescent="0.2">
      <c r="A33" s="88" t="s">
        <v>332</v>
      </c>
      <c r="B33" s="88" t="s">
        <v>333</v>
      </c>
      <c r="C33" s="89" t="s">
        <v>337</v>
      </c>
      <c r="D33" s="90" t="s">
        <v>297</v>
      </c>
      <c r="E33" s="91">
        <v>4675.2539999999999</v>
      </c>
      <c r="F33" s="92" t="s">
        <v>335</v>
      </c>
    </row>
    <row r="34" spans="1:6" x14ac:dyDescent="0.2">
      <c r="A34" s="88" t="s">
        <v>332</v>
      </c>
      <c r="B34" s="88" t="s">
        <v>333</v>
      </c>
      <c r="C34" s="89" t="s">
        <v>338</v>
      </c>
      <c r="D34" s="90" t="s">
        <v>297</v>
      </c>
      <c r="E34" s="91">
        <v>16785.5</v>
      </c>
      <c r="F34" s="92" t="s">
        <v>335</v>
      </c>
    </row>
    <row r="35" spans="1:6" x14ac:dyDescent="0.2">
      <c r="A35" s="88" t="s">
        <v>332</v>
      </c>
      <c r="B35" s="88" t="s">
        <v>333</v>
      </c>
      <c r="C35" s="89" t="s">
        <v>339</v>
      </c>
      <c r="D35" s="90" t="s">
        <v>297</v>
      </c>
      <c r="E35" s="91">
        <v>15163</v>
      </c>
      <c r="F35" s="92" t="s">
        <v>335</v>
      </c>
    </row>
    <row r="36" spans="1:6" x14ac:dyDescent="0.2">
      <c r="A36" s="93" t="s">
        <v>190</v>
      </c>
      <c r="B36" s="93" t="s">
        <v>340</v>
      </c>
      <c r="C36" s="94" t="s">
        <v>341</v>
      </c>
      <c r="D36" s="95" t="s">
        <v>297</v>
      </c>
      <c r="E36" s="96">
        <v>2330.5</v>
      </c>
      <c r="F36" s="97" t="s">
        <v>342</v>
      </c>
    </row>
    <row r="37" spans="1:6" x14ac:dyDescent="0.2">
      <c r="A37" s="93" t="s">
        <v>190</v>
      </c>
      <c r="B37" s="93" t="s">
        <v>340</v>
      </c>
      <c r="C37" s="94" t="s">
        <v>343</v>
      </c>
      <c r="D37" s="95"/>
      <c r="E37" s="96">
        <v>1150</v>
      </c>
      <c r="F37" s="97" t="s">
        <v>342</v>
      </c>
    </row>
    <row r="38" spans="1:6" ht="24" x14ac:dyDescent="0.2">
      <c r="A38" s="93" t="s">
        <v>190</v>
      </c>
      <c r="B38" s="93" t="s">
        <v>340</v>
      </c>
      <c r="C38" s="94" t="s">
        <v>344</v>
      </c>
      <c r="D38" s="95" t="s">
        <v>297</v>
      </c>
      <c r="E38" s="96">
        <v>2330.5</v>
      </c>
      <c r="F38" s="97" t="s">
        <v>342</v>
      </c>
    </row>
    <row r="39" spans="1:6" ht="36" x14ac:dyDescent="0.2">
      <c r="A39" s="93" t="s">
        <v>190</v>
      </c>
      <c r="B39" s="93" t="s">
        <v>340</v>
      </c>
      <c r="C39" s="94" t="s">
        <v>345</v>
      </c>
      <c r="D39" s="95" t="s">
        <v>297</v>
      </c>
      <c r="E39" s="96">
        <v>3009</v>
      </c>
      <c r="F39" s="97" t="s">
        <v>342</v>
      </c>
    </row>
    <row r="40" spans="1:6" ht="36" x14ac:dyDescent="0.2">
      <c r="A40" s="93" t="s">
        <v>190</v>
      </c>
      <c r="B40" s="93" t="s">
        <v>340</v>
      </c>
      <c r="C40" s="94" t="s">
        <v>346</v>
      </c>
      <c r="D40" s="95" t="s">
        <v>297</v>
      </c>
      <c r="E40" s="96">
        <v>1150.5</v>
      </c>
      <c r="F40" s="97" t="s">
        <v>342</v>
      </c>
    </row>
    <row r="41" spans="1:6" ht="36" x14ac:dyDescent="0.2">
      <c r="A41" s="93" t="s">
        <v>190</v>
      </c>
      <c r="B41" s="93" t="s">
        <v>340</v>
      </c>
      <c r="C41" s="94" t="s">
        <v>347</v>
      </c>
      <c r="D41" s="95" t="s">
        <v>297</v>
      </c>
      <c r="E41" s="96">
        <v>1150.5</v>
      </c>
      <c r="F41" s="97" t="s">
        <v>342</v>
      </c>
    </row>
    <row r="42" spans="1:6" ht="24" x14ac:dyDescent="0.2">
      <c r="A42" s="93" t="s">
        <v>190</v>
      </c>
      <c r="B42" s="93" t="s">
        <v>340</v>
      </c>
      <c r="C42" s="94" t="s">
        <v>348</v>
      </c>
      <c r="D42" s="95" t="s">
        <v>297</v>
      </c>
      <c r="E42" s="96">
        <v>1947</v>
      </c>
      <c r="F42" s="97" t="s">
        <v>342</v>
      </c>
    </row>
    <row r="43" spans="1:6" ht="22.5" customHeight="1" x14ac:dyDescent="0.2">
      <c r="A43" s="93" t="s">
        <v>190</v>
      </c>
      <c r="B43" s="93" t="s">
        <v>340</v>
      </c>
      <c r="C43" s="94" t="s">
        <v>349</v>
      </c>
      <c r="D43" s="95" t="s">
        <v>297</v>
      </c>
      <c r="E43" s="96">
        <v>2212.5</v>
      </c>
      <c r="F43" s="97" t="s">
        <v>342</v>
      </c>
    </row>
    <row r="44" spans="1:6" ht="18.95" customHeight="1" x14ac:dyDescent="0.2">
      <c r="A44" s="98" t="s">
        <v>350</v>
      </c>
      <c r="B44" s="98" t="s">
        <v>351</v>
      </c>
      <c r="C44" s="99" t="s">
        <v>352</v>
      </c>
      <c r="D44" s="100" t="s">
        <v>297</v>
      </c>
      <c r="E44" s="101">
        <v>11210</v>
      </c>
      <c r="F44" s="102" t="s">
        <v>353</v>
      </c>
    </row>
    <row r="45" spans="1:6" ht="17.100000000000001" customHeight="1" x14ac:dyDescent="0.2">
      <c r="A45" s="98" t="s">
        <v>350</v>
      </c>
      <c r="B45" s="98" t="s">
        <v>351</v>
      </c>
      <c r="C45" s="99" t="s">
        <v>354</v>
      </c>
      <c r="D45" s="100" t="s">
        <v>297</v>
      </c>
      <c r="E45" s="101">
        <v>15692.82</v>
      </c>
      <c r="F45" s="102" t="s">
        <v>353</v>
      </c>
    </row>
    <row r="46" spans="1:6" x14ac:dyDescent="0.2">
      <c r="A46" s="98" t="s">
        <v>350</v>
      </c>
      <c r="B46" s="98" t="s">
        <v>351</v>
      </c>
      <c r="C46" s="99" t="s">
        <v>355</v>
      </c>
      <c r="D46" s="100" t="s">
        <v>297</v>
      </c>
      <c r="E46" s="101">
        <v>342200</v>
      </c>
      <c r="F46" s="102" t="s">
        <v>353</v>
      </c>
    </row>
    <row r="47" spans="1:6" ht="21" customHeight="1" x14ac:dyDescent="0.2">
      <c r="A47" s="98" t="s">
        <v>350</v>
      </c>
      <c r="B47" s="98" t="s">
        <v>351</v>
      </c>
      <c r="C47" s="99" t="s">
        <v>356</v>
      </c>
      <c r="D47" s="100" t="s">
        <v>297</v>
      </c>
      <c r="E47" s="101">
        <v>6254</v>
      </c>
      <c r="F47" s="102" t="s">
        <v>353</v>
      </c>
    </row>
    <row r="48" spans="1:6" ht="14.1" customHeight="1" x14ac:dyDescent="0.2">
      <c r="A48" s="98" t="s">
        <v>350</v>
      </c>
      <c r="B48" s="98" t="s">
        <v>351</v>
      </c>
      <c r="C48" s="99" t="s">
        <v>357</v>
      </c>
      <c r="D48" s="100" t="s">
        <v>297</v>
      </c>
      <c r="E48" s="101">
        <v>531000</v>
      </c>
      <c r="F48" s="102" t="s">
        <v>353</v>
      </c>
    </row>
    <row r="49" spans="1:6" ht="24" x14ac:dyDescent="0.2">
      <c r="A49" s="98" t="s">
        <v>350</v>
      </c>
      <c r="B49" s="98" t="s">
        <v>351</v>
      </c>
      <c r="C49" s="99" t="s">
        <v>358</v>
      </c>
      <c r="D49" s="100" t="s">
        <v>297</v>
      </c>
      <c r="E49" s="101">
        <v>49794.525000000001</v>
      </c>
      <c r="F49" s="102" t="s">
        <v>353</v>
      </c>
    </row>
    <row r="50" spans="1:6" x14ac:dyDescent="0.2">
      <c r="A50" s="98" t="s">
        <v>350</v>
      </c>
      <c r="B50" s="98" t="s">
        <v>351</v>
      </c>
      <c r="C50" s="99" t="s">
        <v>359</v>
      </c>
      <c r="D50" s="100" t="s">
        <v>297</v>
      </c>
      <c r="E50" s="101">
        <v>275000</v>
      </c>
      <c r="F50" s="102" t="s">
        <v>353</v>
      </c>
    </row>
    <row r="51" spans="1:6" ht="24" x14ac:dyDescent="0.2">
      <c r="A51" s="98" t="s">
        <v>350</v>
      </c>
      <c r="B51" s="98" t="s">
        <v>351</v>
      </c>
      <c r="C51" s="99" t="s">
        <v>360</v>
      </c>
      <c r="D51" s="100" t="s">
        <v>297</v>
      </c>
      <c r="E51" s="101">
        <v>8407.5</v>
      </c>
      <c r="F51" s="102" t="s">
        <v>353</v>
      </c>
    </row>
    <row r="52" spans="1:6" ht="15.95" customHeight="1" x14ac:dyDescent="0.2">
      <c r="A52" s="98" t="s">
        <v>350</v>
      </c>
      <c r="B52" s="98" t="s">
        <v>351</v>
      </c>
      <c r="C52" s="99" t="s">
        <v>361</v>
      </c>
      <c r="D52" s="100" t="s">
        <v>297</v>
      </c>
      <c r="E52" s="101">
        <v>96885.151100000003</v>
      </c>
      <c r="F52" s="102" t="s">
        <v>353</v>
      </c>
    </row>
    <row r="53" spans="1:6" ht="15" customHeight="1" x14ac:dyDescent="0.2">
      <c r="A53" s="98" t="s">
        <v>350</v>
      </c>
      <c r="B53" s="98" t="s">
        <v>351</v>
      </c>
      <c r="C53" s="99" t="s">
        <v>362</v>
      </c>
      <c r="D53" s="100" t="s">
        <v>297</v>
      </c>
      <c r="E53" s="101">
        <v>250160</v>
      </c>
      <c r="F53" s="102" t="s">
        <v>353</v>
      </c>
    </row>
    <row r="54" spans="1:6" ht="24" x14ac:dyDescent="0.2">
      <c r="A54" s="98" t="s">
        <v>350</v>
      </c>
      <c r="B54" s="98" t="s">
        <v>351</v>
      </c>
      <c r="C54" s="99" t="s">
        <v>363</v>
      </c>
      <c r="D54" s="100" t="s">
        <v>297</v>
      </c>
      <c r="E54" s="101">
        <v>2950</v>
      </c>
      <c r="F54" s="102" t="s">
        <v>353</v>
      </c>
    </row>
    <row r="55" spans="1:6" ht="14.1" customHeight="1" x14ac:dyDescent="0.2">
      <c r="A55" s="98" t="s">
        <v>350</v>
      </c>
      <c r="B55" s="98" t="s">
        <v>351</v>
      </c>
      <c r="C55" s="99" t="s">
        <v>364</v>
      </c>
      <c r="D55" s="100" t="s">
        <v>297</v>
      </c>
      <c r="E55" s="101">
        <v>226560</v>
      </c>
      <c r="F55" s="102" t="s">
        <v>353</v>
      </c>
    </row>
    <row r="56" spans="1:6" ht="30.75" customHeight="1" x14ac:dyDescent="0.2">
      <c r="A56" s="98" t="s">
        <v>350</v>
      </c>
      <c r="B56" s="98" t="s">
        <v>351</v>
      </c>
      <c r="C56" s="99" t="s">
        <v>365</v>
      </c>
      <c r="D56" s="100" t="s">
        <v>297</v>
      </c>
      <c r="E56" s="101">
        <v>501500</v>
      </c>
      <c r="F56" s="102" t="s">
        <v>353</v>
      </c>
    </row>
    <row r="57" spans="1:6" ht="15" customHeight="1" x14ac:dyDescent="0.2">
      <c r="A57" s="98" t="s">
        <v>350</v>
      </c>
      <c r="B57" s="98" t="s">
        <v>351</v>
      </c>
      <c r="C57" s="99" t="s">
        <v>366</v>
      </c>
      <c r="D57" s="100" t="s">
        <v>297</v>
      </c>
      <c r="E57" s="101">
        <v>41300</v>
      </c>
      <c r="F57" s="102" t="s">
        <v>353</v>
      </c>
    </row>
    <row r="58" spans="1:6" ht="24" customHeight="1" x14ac:dyDescent="0.2">
      <c r="A58" s="98" t="s">
        <v>350</v>
      </c>
      <c r="B58" s="98" t="s">
        <v>351</v>
      </c>
      <c r="C58" s="99" t="s">
        <v>367</v>
      </c>
      <c r="D58" s="100" t="s">
        <v>297</v>
      </c>
      <c r="E58" s="101">
        <v>49560</v>
      </c>
      <c r="F58" s="102" t="s">
        <v>353</v>
      </c>
    </row>
    <row r="59" spans="1:6" ht="14.1" customHeight="1" x14ac:dyDescent="0.2">
      <c r="A59" s="98" t="s">
        <v>350</v>
      </c>
      <c r="B59" s="98" t="s">
        <v>351</v>
      </c>
      <c r="C59" s="99" t="s">
        <v>368</v>
      </c>
      <c r="D59" s="100" t="s">
        <v>297</v>
      </c>
      <c r="E59" s="101">
        <v>188800</v>
      </c>
      <c r="F59" s="102" t="s">
        <v>353</v>
      </c>
    </row>
    <row r="60" spans="1:6" ht="15" customHeight="1" x14ac:dyDescent="0.2">
      <c r="A60" s="98" t="s">
        <v>350</v>
      </c>
      <c r="B60" s="98" t="s">
        <v>351</v>
      </c>
      <c r="C60" s="99" t="s">
        <v>369</v>
      </c>
      <c r="D60" s="100" t="s">
        <v>297</v>
      </c>
      <c r="E60" s="101">
        <v>27140</v>
      </c>
      <c r="F60" s="102" t="s">
        <v>353</v>
      </c>
    </row>
    <row r="61" spans="1:6" ht="15.95" customHeight="1" x14ac:dyDescent="0.2">
      <c r="A61" s="98" t="s">
        <v>350</v>
      </c>
      <c r="B61" s="98" t="s">
        <v>351</v>
      </c>
      <c r="C61" s="99" t="s">
        <v>370</v>
      </c>
      <c r="D61" s="100" t="s">
        <v>297</v>
      </c>
      <c r="E61" s="101">
        <v>49219.1806</v>
      </c>
      <c r="F61" s="102" t="s">
        <v>353</v>
      </c>
    </row>
    <row r="62" spans="1:6" ht="18.95" customHeight="1" x14ac:dyDescent="0.2">
      <c r="A62" s="98" t="s">
        <v>350</v>
      </c>
      <c r="B62" s="98" t="s">
        <v>351</v>
      </c>
      <c r="C62" s="99" t="s">
        <v>371</v>
      </c>
      <c r="D62" s="100" t="s">
        <v>297</v>
      </c>
      <c r="E62" s="101">
        <v>26137.0707</v>
      </c>
      <c r="F62" s="102" t="s">
        <v>353</v>
      </c>
    </row>
    <row r="63" spans="1:6" ht="20.100000000000001" customHeight="1" x14ac:dyDescent="0.2">
      <c r="A63" s="98" t="s">
        <v>350</v>
      </c>
      <c r="B63" s="98" t="s">
        <v>351</v>
      </c>
      <c r="C63" s="99" t="s">
        <v>372</v>
      </c>
      <c r="D63" s="100" t="s">
        <v>297</v>
      </c>
      <c r="E63" s="101">
        <v>105563.74400000001</v>
      </c>
      <c r="F63" s="102" t="s">
        <v>353</v>
      </c>
    </row>
    <row r="64" spans="1:6" ht="18.95" customHeight="1" x14ac:dyDescent="0.2">
      <c r="A64" s="98" t="s">
        <v>350</v>
      </c>
      <c r="B64" s="98" t="s">
        <v>351</v>
      </c>
      <c r="C64" s="99" t="s">
        <v>373</v>
      </c>
      <c r="D64" s="100" t="s">
        <v>297</v>
      </c>
      <c r="E64" s="101">
        <v>6490</v>
      </c>
      <c r="F64" s="102" t="s">
        <v>353</v>
      </c>
    </row>
    <row r="65" spans="1:6" ht="15" customHeight="1" x14ac:dyDescent="0.2">
      <c r="A65" s="98" t="s">
        <v>350</v>
      </c>
      <c r="B65" s="98" t="s">
        <v>351</v>
      </c>
      <c r="C65" s="99" t="s">
        <v>374</v>
      </c>
      <c r="D65" s="100" t="s">
        <v>297</v>
      </c>
      <c r="E65" s="101">
        <v>30335.3338</v>
      </c>
      <c r="F65" s="102" t="s">
        <v>353</v>
      </c>
    </row>
    <row r="66" spans="1:6" ht="24" x14ac:dyDescent="0.2">
      <c r="A66" s="98" t="s">
        <v>350</v>
      </c>
      <c r="B66" s="98" t="s">
        <v>351</v>
      </c>
      <c r="C66" s="99" t="s">
        <v>375</v>
      </c>
      <c r="D66" s="100" t="s">
        <v>297</v>
      </c>
      <c r="E66" s="101">
        <v>72981.654699999999</v>
      </c>
      <c r="F66" s="102" t="s">
        <v>353</v>
      </c>
    </row>
    <row r="67" spans="1:6" x14ac:dyDescent="0.2">
      <c r="A67" s="98" t="s">
        <v>350</v>
      </c>
      <c r="B67" s="98" t="s">
        <v>351</v>
      </c>
      <c r="C67" s="99" t="s">
        <v>376</v>
      </c>
      <c r="D67" s="100" t="s">
        <v>297</v>
      </c>
      <c r="E67" s="101">
        <v>172048.60250000001</v>
      </c>
      <c r="F67" s="102" t="s">
        <v>353</v>
      </c>
    </row>
    <row r="68" spans="1:6" x14ac:dyDescent="0.2">
      <c r="A68" s="98" t="s">
        <v>350</v>
      </c>
      <c r="B68" s="98" t="s">
        <v>351</v>
      </c>
      <c r="C68" s="99" t="s">
        <v>377</v>
      </c>
      <c r="D68" s="100" t="s">
        <v>297</v>
      </c>
      <c r="E68" s="101">
        <v>104465.4</v>
      </c>
      <c r="F68" s="102" t="s">
        <v>353</v>
      </c>
    </row>
    <row r="69" spans="1:6" x14ac:dyDescent="0.2">
      <c r="A69" s="98" t="s">
        <v>350</v>
      </c>
      <c r="B69" s="98" t="s">
        <v>351</v>
      </c>
      <c r="C69" s="99" t="s">
        <v>378</v>
      </c>
      <c r="D69" s="100" t="s">
        <v>297</v>
      </c>
      <c r="E69" s="101">
        <v>8314.2916999999998</v>
      </c>
      <c r="F69" s="102" t="s">
        <v>353</v>
      </c>
    </row>
    <row r="70" spans="1:6" x14ac:dyDescent="0.2">
      <c r="A70" s="98" t="s">
        <v>350</v>
      </c>
      <c r="B70" s="98" t="s">
        <v>351</v>
      </c>
      <c r="C70" s="99" t="s">
        <v>379</v>
      </c>
      <c r="D70" s="100" t="s">
        <v>297</v>
      </c>
      <c r="E70" s="101">
        <v>198806.39999999999</v>
      </c>
      <c r="F70" s="102" t="s">
        <v>353</v>
      </c>
    </row>
    <row r="71" spans="1:6" x14ac:dyDescent="0.2">
      <c r="A71" s="98" t="s">
        <v>350</v>
      </c>
      <c r="B71" s="98" t="s">
        <v>351</v>
      </c>
      <c r="C71" s="99" t="s">
        <v>380</v>
      </c>
      <c r="D71" s="100" t="s">
        <v>297</v>
      </c>
      <c r="E71" s="101">
        <v>11313.84</v>
      </c>
      <c r="F71" s="102" t="s">
        <v>353</v>
      </c>
    </row>
    <row r="72" spans="1:6" x14ac:dyDescent="0.2">
      <c r="A72" s="98" t="s">
        <v>350</v>
      </c>
      <c r="B72" s="98" t="s">
        <v>351</v>
      </c>
      <c r="C72" s="99" t="s">
        <v>381</v>
      </c>
      <c r="D72" s="100" t="s">
        <v>297</v>
      </c>
      <c r="E72" s="101">
        <v>469017.40850000002</v>
      </c>
      <c r="F72" s="102" t="s">
        <v>353</v>
      </c>
    </row>
    <row r="73" spans="1:6" ht="24" x14ac:dyDescent="0.2">
      <c r="A73" s="98" t="s">
        <v>350</v>
      </c>
      <c r="B73" s="98" t="s">
        <v>351</v>
      </c>
      <c r="C73" s="99" t="s">
        <v>382</v>
      </c>
      <c r="D73" s="100" t="s">
        <v>297</v>
      </c>
      <c r="E73" s="101">
        <v>4501.7</v>
      </c>
      <c r="F73" s="102" t="s">
        <v>353</v>
      </c>
    </row>
    <row r="74" spans="1:6" x14ac:dyDescent="0.2">
      <c r="A74" s="98" t="s">
        <v>350</v>
      </c>
      <c r="B74" s="98" t="s">
        <v>351</v>
      </c>
      <c r="C74" s="99" t="s">
        <v>383</v>
      </c>
      <c r="D74" s="100" t="s">
        <v>297</v>
      </c>
      <c r="E74" s="101">
        <v>161582.93400000001</v>
      </c>
      <c r="F74" s="102" t="s">
        <v>353</v>
      </c>
    </row>
    <row r="75" spans="1:6" ht="24" x14ac:dyDescent="0.2">
      <c r="A75" s="98" t="s">
        <v>350</v>
      </c>
      <c r="B75" s="98" t="s">
        <v>351</v>
      </c>
      <c r="C75" s="99" t="s">
        <v>384</v>
      </c>
      <c r="D75" s="100" t="s">
        <v>297</v>
      </c>
      <c r="E75" s="101">
        <v>344224.6911</v>
      </c>
      <c r="F75" s="102" t="s">
        <v>353</v>
      </c>
    </row>
    <row r="76" spans="1:6" x14ac:dyDescent="0.2">
      <c r="A76" s="98" t="s">
        <v>350</v>
      </c>
      <c r="B76" s="98" t="s">
        <v>351</v>
      </c>
      <c r="C76" s="99" t="s">
        <v>385</v>
      </c>
      <c r="D76" s="100" t="s">
        <v>297</v>
      </c>
      <c r="E76" s="101">
        <v>24151.661800000002</v>
      </c>
      <c r="F76" s="102" t="s">
        <v>353</v>
      </c>
    </row>
    <row r="77" spans="1:6" x14ac:dyDescent="0.2">
      <c r="A77" s="98" t="s">
        <v>350</v>
      </c>
      <c r="B77" s="98" t="s">
        <v>351</v>
      </c>
      <c r="C77" s="99" t="s">
        <v>386</v>
      </c>
      <c r="D77" s="100" t="s">
        <v>297</v>
      </c>
      <c r="E77" s="101">
        <v>12836.04</v>
      </c>
      <c r="F77" s="102" t="s">
        <v>353</v>
      </c>
    </row>
    <row r="78" spans="1:6" ht="24" x14ac:dyDescent="0.2">
      <c r="A78" s="98" t="s">
        <v>350</v>
      </c>
      <c r="B78" s="98" t="s">
        <v>351</v>
      </c>
      <c r="C78" s="99" t="s">
        <v>387</v>
      </c>
      <c r="D78" s="100" t="s">
        <v>297</v>
      </c>
      <c r="E78" s="101">
        <v>45994.842499999999</v>
      </c>
      <c r="F78" s="102" t="s">
        <v>353</v>
      </c>
    </row>
    <row r="79" spans="1:6" x14ac:dyDescent="0.2">
      <c r="A79" s="98" t="s">
        <v>350</v>
      </c>
      <c r="B79" s="98" t="s">
        <v>351</v>
      </c>
      <c r="C79" s="99" t="s">
        <v>388</v>
      </c>
      <c r="D79" s="100" t="s">
        <v>297</v>
      </c>
      <c r="E79" s="101">
        <v>111029.4216</v>
      </c>
      <c r="F79" s="102" t="s">
        <v>353</v>
      </c>
    </row>
    <row r="80" spans="1:6" x14ac:dyDescent="0.2">
      <c r="A80" s="98" t="s">
        <v>350</v>
      </c>
      <c r="B80" s="98" t="s">
        <v>351</v>
      </c>
      <c r="C80" s="99" t="s">
        <v>389</v>
      </c>
      <c r="D80" s="100" t="s">
        <v>297</v>
      </c>
      <c r="E80" s="101">
        <v>1770</v>
      </c>
      <c r="F80" s="102" t="s">
        <v>353</v>
      </c>
    </row>
    <row r="81" spans="1:6" ht="24" x14ac:dyDescent="0.2">
      <c r="A81" s="98" t="s">
        <v>350</v>
      </c>
      <c r="B81" s="98" t="s">
        <v>351</v>
      </c>
      <c r="C81" s="99" t="s">
        <v>390</v>
      </c>
      <c r="D81" s="100" t="s">
        <v>297</v>
      </c>
      <c r="E81" s="101">
        <v>4524.9931999999999</v>
      </c>
      <c r="F81" s="102" t="s">
        <v>353</v>
      </c>
    </row>
    <row r="82" spans="1:6" ht="18.75" customHeight="1" x14ac:dyDescent="0.2">
      <c r="A82" s="98" t="s">
        <v>350</v>
      </c>
      <c r="B82" s="98" t="s">
        <v>351</v>
      </c>
      <c r="C82" s="99" t="s">
        <v>391</v>
      </c>
      <c r="D82" s="100" t="s">
        <v>297</v>
      </c>
      <c r="E82" s="101">
        <v>3299.87</v>
      </c>
      <c r="F82" s="102" t="s">
        <v>353</v>
      </c>
    </row>
    <row r="83" spans="1:6" ht="20.25" customHeight="1" x14ac:dyDescent="0.2">
      <c r="A83" s="98" t="s">
        <v>350</v>
      </c>
      <c r="B83" s="98" t="s">
        <v>351</v>
      </c>
      <c r="C83" s="99" t="s">
        <v>392</v>
      </c>
      <c r="D83" s="100" t="s">
        <v>297</v>
      </c>
      <c r="E83" s="101">
        <v>4242.6899999999996</v>
      </c>
      <c r="F83" s="102" t="s">
        <v>353</v>
      </c>
    </row>
    <row r="84" spans="1:6" ht="21.95" customHeight="1" x14ac:dyDescent="0.2">
      <c r="A84" s="98" t="s">
        <v>350</v>
      </c>
      <c r="B84" s="98" t="s">
        <v>351</v>
      </c>
      <c r="C84" s="99" t="s">
        <v>393</v>
      </c>
      <c r="D84" s="100" t="s">
        <v>297</v>
      </c>
      <c r="E84" s="101">
        <v>11859.991</v>
      </c>
      <c r="F84" s="102" t="s">
        <v>353</v>
      </c>
    </row>
    <row r="85" spans="1:6" ht="18" customHeight="1" x14ac:dyDescent="0.2">
      <c r="A85" s="98" t="s">
        <v>350</v>
      </c>
      <c r="B85" s="98" t="s">
        <v>351</v>
      </c>
      <c r="C85" s="99" t="s">
        <v>394</v>
      </c>
      <c r="D85" s="100" t="s">
        <v>297</v>
      </c>
      <c r="E85" s="101">
        <v>1479.9914000000001</v>
      </c>
      <c r="F85" s="102" t="s">
        <v>353</v>
      </c>
    </row>
    <row r="86" spans="1:6" ht="24" x14ac:dyDescent="0.2">
      <c r="A86" s="98" t="s">
        <v>350</v>
      </c>
      <c r="B86" s="98" t="s">
        <v>351</v>
      </c>
      <c r="C86" s="99" t="s">
        <v>395</v>
      </c>
      <c r="D86" s="100" t="s">
        <v>297</v>
      </c>
      <c r="E86" s="101">
        <v>1999.9938</v>
      </c>
      <c r="F86" s="102" t="s">
        <v>353</v>
      </c>
    </row>
    <row r="87" spans="1:6" ht="24" x14ac:dyDescent="0.2">
      <c r="A87" s="98" t="s">
        <v>350</v>
      </c>
      <c r="B87" s="98" t="s">
        <v>351</v>
      </c>
      <c r="C87" s="99" t="s">
        <v>396</v>
      </c>
      <c r="D87" s="100" t="s">
        <v>297</v>
      </c>
      <c r="E87" s="101">
        <v>6938.4</v>
      </c>
      <c r="F87" s="102" t="s">
        <v>353</v>
      </c>
    </row>
    <row r="88" spans="1:6" x14ac:dyDescent="0.2">
      <c r="A88" s="98" t="s">
        <v>350</v>
      </c>
      <c r="B88" s="98" t="s">
        <v>351</v>
      </c>
      <c r="C88" s="99" t="s">
        <v>397</v>
      </c>
      <c r="D88" s="100" t="s">
        <v>297</v>
      </c>
      <c r="E88" s="101">
        <v>938.18259999999998</v>
      </c>
      <c r="F88" s="102" t="s">
        <v>353</v>
      </c>
    </row>
    <row r="89" spans="1:6" x14ac:dyDescent="0.2">
      <c r="A89" s="98" t="s">
        <v>350</v>
      </c>
      <c r="B89" s="98" t="s">
        <v>351</v>
      </c>
      <c r="C89" s="99" t="s">
        <v>398</v>
      </c>
      <c r="D89" s="100" t="s">
        <v>297</v>
      </c>
      <c r="E89" s="101">
        <v>3519.94</v>
      </c>
      <c r="F89" s="102" t="s">
        <v>353</v>
      </c>
    </row>
    <row r="90" spans="1:6" ht="20.100000000000001" customHeight="1" x14ac:dyDescent="0.2">
      <c r="A90" s="98" t="s">
        <v>350</v>
      </c>
      <c r="B90" s="98" t="s">
        <v>351</v>
      </c>
      <c r="C90" s="99" t="s">
        <v>399</v>
      </c>
      <c r="D90" s="100" t="s">
        <v>297</v>
      </c>
      <c r="E90" s="101">
        <v>9</v>
      </c>
      <c r="F90" s="102" t="s">
        <v>353</v>
      </c>
    </row>
    <row r="91" spans="1:6" ht="20.100000000000001" customHeight="1" x14ac:dyDescent="0.2">
      <c r="A91" s="98" t="s">
        <v>350</v>
      </c>
      <c r="B91" s="98" t="s">
        <v>351</v>
      </c>
      <c r="C91" s="99" t="s">
        <v>400</v>
      </c>
      <c r="D91" s="100" t="s">
        <v>297</v>
      </c>
      <c r="E91" s="101">
        <v>63229.120000000003</v>
      </c>
      <c r="F91" s="102" t="s">
        <v>353</v>
      </c>
    </row>
    <row r="92" spans="1:6" ht="24.75" customHeight="1" x14ac:dyDescent="0.2">
      <c r="A92" s="98" t="s">
        <v>350</v>
      </c>
      <c r="B92" s="98" t="s">
        <v>351</v>
      </c>
      <c r="C92" s="99" t="s">
        <v>401</v>
      </c>
      <c r="D92" s="100" t="s">
        <v>297</v>
      </c>
      <c r="E92" s="101">
        <v>475540</v>
      </c>
      <c r="F92" s="102" t="s">
        <v>353</v>
      </c>
    </row>
    <row r="93" spans="1:6" x14ac:dyDescent="0.2">
      <c r="A93" s="98" t="s">
        <v>350</v>
      </c>
      <c r="B93" s="98" t="s">
        <v>351</v>
      </c>
      <c r="C93" s="99" t="s">
        <v>402</v>
      </c>
      <c r="D93" s="100" t="s">
        <v>297</v>
      </c>
      <c r="E93" s="101">
        <v>490481.16</v>
      </c>
      <c r="F93" s="102" t="s">
        <v>353</v>
      </c>
    </row>
    <row r="94" spans="1:6" ht="24" x14ac:dyDescent="0.2">
      <c r="A94" s="98" t="s">
        <v>350</v>
      </c>
      <c r="B94" s="98" t="s">
        <v>351</v>
      </c>
      <c r="C94" s="99" t="s">
        <v>403</v>
      </c>
      <c r="D94" s="100" t="s">
        <v>297</v>
      </c>
      <c r="E94" s="101">
        <v>74340</v>
      </c>
      <c r="F94" s="102" t="s">
        <v>353</v>
      </c>
    </row>
    <row r="95" spans="1:6" ht="15" customHeight="1" x14ac:dyDescent="0.2">
      <c r="A95" s="98" t="s">
        <v>350</v>
      </c>
      <c r="B95" s="98" t="s">
        <v>351</v>
      </c>
      <c r="C95" s="99" t="s">
        <v>404</v>
      </c>
      <c r="D95" s="100" t="s">
        <v>297</v>
      </c>
      <c r="E95" s="101">
        <v>40101.792600000001</v>
      </c>
      <c r="F95" s="102" t="s">
        <v>353</v>
      </c>
    </row>
    <row r="96" spans="1:6" ht="14.1" customHeight="1" x14ac:dyDescent="0.2">
      <c r="A96" s="98" t="s">
        <v>350</v>
      </c>
      <c r="B96" s="98" t="s">
        <v>351</v>
      </c>
      <c r="C96" s="99" t="s">
        <v>405</v>
      </c>
      <c r="D96" s="100" t="s">
        <v>297</v>
      </c>
      <c r="E96" s="101">
        <v>386697.033</v>
      </c>
      <c r="F96" s="102" t="s">
        <v>353</v>
      </c>
    </row>
    <row r="97" spans="1:6" x14ac:dyDescent="0.2">
      <c r="A97" s="98" t="s">
        <v>350</v>
      </c>
      <c r="B97" s="98" t="s">
        <v>351</v>
      </c>
      <c r="C97" s="99" t="s">
        <v>406</v>
      </c>
      <c r="D97" s="100" t="s">
        <v>297</v>
      </c>
      <c r="E97" s="101">
        <v>142177.25599999999</v>
      </c>
      <c r="F97" s="102" t="s">
        <v>353</v>
      </c>
    </row>
    <row r="98" spans="1:6" x14ac:dyDescent="0.2">
      <c r="A98" s="98" t="s">
        <v>350</v>
      </c>
      <c r="B98" s="98" t="s">
        <v>351</v>
      </c>
      <c r="C98" s="99" t="s">
        <v>407</v>
      </c>
      <c r="D98" s="100" t="s">
        <v>297</v>
      </c>
      <c r="E98" s="101">
        <v>26868.6</v>
      </c>
      <c r="F98" s="102" t="s">
        <v>353</v>
      </c>
    </row>
    <row r="99" spans="1:6" ht="24" x14ac:dyDescent="0.2">
      <c r="A99" s="98" t="s">
        <v>350</v>
      </c>
      <c r="B99" s="98" t="s">
        <v>351</v>
      </c>
      <c r="C99" s="99" t="s">
        <v>408</v>
      </c>
      <c r="D99" s="100" t="s">
        <v>297</v>
      </c>
      <c r="E99" s="101">
        <v>1897493.1</v>
      </c>
      <c r="F99" s="102" t="s">
        <v>353</v>
      </c>
    </row>
    <row r="100" spans="1:6" x14ac:dyDescent="0.2">
      <c r="A100" s="98" t="s">
        <v>350</v>
      </c>
      <c r="B100" s="98" t="s">
        <v>351</v>
      </c>
      <c r="C100" s="99" t="s">
        <v>409</v>
      </c>
      <c r="D100" s="100" t="s">
        <v>297</v>
      </c>
      <c r="E100" s="101">
        <v>232041.1</v>
      </c>
      <c r="F100" s="102" t="s">
        <v>353</v>
      </c>
    </row>
    <row r="101" spans="1:6" ht="24" x14ac:dyDescent="0.2">
      <c r="A101" s="98" t="s">
        <v>350</v>
      </c>
      <c r="B101" s="98" t="s">
        <v>351</v>
      </c>
      <c r="C101" s="99" t="s">
        <v>410</v>
      </c>
      <c r="D101" s="100" t="s">
        <v>297</v>
      </c>
      <c r="E101" s="101">
        <v>34703.800000000003</v>
      </c>
      <c r="F101" s="102" t="s">
        <v>353</v>
      </c>
    </row>
    <row r="102" spans="1:6" ht="24" x14ac:dyDescent="0.2">
      <c r="A102" s="98" t="s">
        <v>350</v>
      </c>
      <c r="B102" s="98" t="s">
        <v>351</v>
      </c>
      <c r="C102" s="99" t="s">
        <v>411</v>
      </c>
      <c r="D102" s="100" t="s">
        <v>297</v>
      </c>
      <c r="E102" s="101">
        <v>8903.1</v>
      </c>
      <c r="F102" s="102" t="s">
        <v>353</v>
      </c>
    </row>
    <row r="103" spans="1:6" ht="15.95" customHeight="1" x14ac:dyDescent="0.2">
      <c r="A103" s="98" t="s">
        <v>350</v>
      </c>
      <c r="B103" s="98" t="s">
        <v>351</v>
      </c>
      <c r="C103" s="99" t="s">
        <v>412</v>
      </c>
      <c r="D103" s="100" t="s">
        <v>297</v>
      </c>
      <c r="E103" s="101">
        <v>130316.25</v>
      </c>
      <c r="F103" s="99" t="s">
        <v>353</v>
      </c>
    </row>
    <row r="104" spans="1:6" x14ac:dyDescent="0.2">
      <c r="A104" s="98" t="s">
        <v>350</v>
      </c>
      <c r="B104" s="98" t="s">
        <v>351</v>
      </c>
      <c r="C104" s="99" t="s">
        <v>413</v>
      </c>
      <c r="D104" s="100" t="s">
        <v>297</v>
      </c>
      <c r="E104" s="101">
        <v>22139.75</v>
      </c>
      <c r="F104" s="102" t="s">
        <v>353</v>
      </c>
    </row>
    <row r="105" spans="1:6" ht="24" x14ac:dyDescent="0.2">
      <c r="A105" s="98" t="s">
        <v>350</v>
      </c>
      <c r="B105" s="98" t="s">
        <v>351</v>
      </c>
      <c r="C105" s="99" t="s">
        <v>414</v>
      </c>
      <c r="D105" s="100" t="s">
        <v>297</v>
      </c>
      <c r="E105" s="101">
        <v>62932.232000000004</v>
      </c>
      <c r="F105" s="102" t="s">
        <v>353</v>
      </c>
    </row>
    <row r="106" spans="1:6" ht="24" x14ac:dyDescent="0.2">
      <c r="A106" s="98" t="s">
        <v>350</v>
      </c>
      <c r="B106" s="98" t="s">
        <v>351</v>
      </c>
      <c r="C106" s="99" t="s">
        <v>415</v>
      </c>
      <c r="D106" s="100" t="s">
        <v>297</v>
      </c>
      <c r="E106" s="101">
        <v>62932.232199999999</v>
      </c>
      <c r="F106" s="102" t="s">
        <v>353</v>
      </c>
    </row>
    <row r="107" spans="1:6" ht="24" x14ac:dyDescent="0.2">
      <c r="A107" s="98" t="s">
        <v>350</v>
      </c>
      <c r="B107" s="98" t="s">
        <v>351</v>
      </c>
      <c r="C107" s="99" t="s">
        <v>416</v>
      </c>
      <c r="D107" s="100" t="s">
        <v>297</v>
      </c>
      <c r="E107" s="101">
        <v>57230</v>
      </c>
      <c r="F107" s="102" t="s">
        <v>353</v>
      </c>
    </row>
    <row r="108" spans="1:6" x14ac:dyDescent="0.2">
      <c r="A108" s="98" t="s">
        <v>350</v>
      </c>
      <c r="B108" s="98" t="s">
        <v>351</v>
      </c>
      <c r="C108" s="99" t="s">
        <v>417</v>
      </c>
      <c r="D108" s="100" t="s">
        <v>297</v>
      </c>
      <c r="E108" s="101">
        <v>2549.9917</v>
      </c>
      <c r="F108" s="102" t="s">
        <v>353</v>
      </c>
    </row>
    <row r="109" spans="1:6" x14ac:dyDescent="0.2">
      <c r="A109" s="98" t="s">
        <v>350</v>
      </c>
      <c r="B109" s="98" t="s">
        <v>351</v>
      </c>
      <c r="C109" s="99" t="s">
        <v>418</v>
      </c>
      <c r="D109" s="100" t="s">
        <v>297</v>
      </c>
      <c r="E109" s="101">
        <v>13999.992</v>
      </c>
      <c r="F109" s="102" t="s">
        <v>353</v>
      </c>
    </row>
    <row r="110" spans="1:6" x14ac:dyDescent="0.2">
      <c r="A110" s="98" t="s">
        <v>350</v>
      </c>
      <c r="B110" s="98" t="s">
        <v>351</v>
      </c>
      <c r="C110" s="99" t="s">
        <v>419</v>
      </c>
      <c r="D110" s="100" t="s">
        <v>297</v>
      </c>
      <c r="E110" s="101">
        <v>19383.86</v>
      </c>
      <c r="F110" s="102" t="s">
        <v>353</v>
      </c>
    </row>
    <row r="111" spans="1:6" x14ac:dyDescent="0.2">
      <c r="A111" s="98" t="s">
        <v>350</v>
      </c>
      <c r="B111" s="98" t="s">
        <v>351</v>
      </c>
      <c r="C111" s="99" t="s">
        <v>420</v>
      </c>
      <c r="D111" s="100" t="s">
        <v>297</v>
      </c>
      <c r="E111" s="101">
        <v>250971.84</v>
      </c>
      <c r="F111" s="102" t="s">
        <v>353</v>
      </c>
    </row>
    <row r="112" spans="1:6" x14ac:dyDescent="0.2">
      <c r="A112" s="98" t="s">
        <v>350</v>
      </c>
      <c r="B112" s="98" t="s">
        <v>351</v>
      </c>
      <c r="C112" s="99" t="s">
        <v>421</v>
      </c>
      <c r="D112" s="100" t="s">
        <v>297</v>
      </c>
      <c r="E112" s="101">
        <v>257712</v>
      </c>
      <c r="F112" s="102" t="s">
        <v>353</v>
      </c>
    </row>
    <row r="113" spans="1:6" x14ac:dyDescent="0.2">
      <c r="A113" s="98" t="s">
        <v>350</v>
      </c>
      <c r="B113" s="98" t="s">
        <v>351</v>
      </c>
      <c r="C113" s="99" t="s">
        <v>422</v>
      </c>
      <c r="D113" s="100" t="s">
        <v>297</v>
      </c>
      <c r="E113" s="101">
        <v>3613.16</v>
      </c>
      <c r="F113" s="102" t="s">
        <v>353</v>
      </c>
    </row>
    <row r="114" spans="1:6" x14ac:dyDescent="0.2">
      <c r="A114" s="98" t="s">
        <v>350</v>
      </c>
      <c r="B114" s="98" t="s">
        <v>351</v>
      </c>
      <c r="C114" s="99" t="s">
        <v>423</v>
      </c>
      <c r="D114" s="100" t="s">
        <v>297</v>
      </c>
      <c r="E114" s="101">
        <v>34202.300000000003</v>
      </c>
      <c r="F114" s="102" t="s">
        <v>353</v>
      </c>
    </row>
    <row r="115" spans="1:6" x14ac:dyDescent="0.2">
      <c r="A115" s="98" t="s">
        <v>350</v>
      </c>
      <c r="B115" s="98" t="s">
        <v>351</v>
      </c>
      <c r="C115" s="99" t="s">
        <v>424</v>
      </c>
      <c r="D115" s="100" t="s">
        <v>297</v>
      </c>
      <c r="E115" s="101">
        <v>30336.03</v>
      </c>
      <c r="F115" s="102" t="s">
        <v>353</v>
      </c>
    </row>
    <row r="116" spans="1:6" x14ac:dyDescent="0.2">
      <c r="A116" s="98" t="s">
        <v>350</v>
      </c>
      <c r="B116" s="98" t="s">
        <v>351</v>
      </c>
      <c r="C116" s="99" t="s">
        <v>425</v>
      </c>
      <c r="D116" s="100" t="s">
        <v>297</v>
      </c>
      <c r="E116" s="101">
        <v>1250.8</v>
      </c>
      <c r="F116" s="102" t="s">
        <v>353</v>
      </c>
    </row>
    <row r="117" spans="1:6" x14ac:dyDescent="0.2">
      <c r="A117" s="98" t="s">
        <v>350</v>
      </c>
      <c r="B117" s="98" t="s">
        <v>351</v>
      </c>
      <c r="C117" s="99" t="s">
        <v>426</v>
      </c>
      <c r="D117" s="100" t="s">
        <v>297</v>
      </c>
      <c r="E117" s="101">
        <v>1250.8</v>
      </c>
      <c r="F117" s="102" t="s">
        <v>353</v>
      </c>
    </row>
    <row r="118" spans="1:6" x14ac:dyDescent="0.2">
      <c r="A118" s="98" t="s">
        <v>350</v>
      </c>
      <c r="B118" s="98" t="s">
        <v>351</v>
      </c>
      <c r="C118" s="99" t="s">
        <v>427</v>
      </c>
      <c r="D118" s="100" t="s">
        <v>297</v>
      </c>
      <c r="E118" s="101">
        <v>1250.8</v>
      </c>
      <c r="F118" s="102" t="s">
        <v>353</v>
      </c>
    </row>
    <row r="119" spans="1:6" x14ac:dyDescent="0.2">
      <c r="A119" s="98" t="s">
        <v>350</v>
      </c>
      <c r="B119" s="98" t="s">
        <v>351</v>
      </c>
      <c r="C119" s="99" t="s">
        <v>428</v>
      </c>
      <c r="D119" s="100" t="s">
        <v>297</v>
      </c>
      <c r="E119" s="101">
        <v>21240</v>
      </c>
      <c r="F119" s="102" t="s">
        <v>353</v>
      </c>
    </row>
    <row r="120" spans="1:6" x14ac:dyDescent="0.2">
      <c r="A120" s="98" t="s">
        <v>350</v>
      </c>
      <c r="B120" s="98" t="s">
        <v>351</v>
      </c>
      <c r="C120" s="99" t="s">
        <v>429</v>
      </c>
      <c r="D120" s="100" t="s">
        <v>297</v>
      </c>
      <c r="E120" s="101">
        <v>43960.9</v>
      </c>
      <c r="F120" s="102" t="s">
        <v>353</v>
      </c>
    </row>
    <row r="121" spans="1:6" x14ac:dyDescent="0.2">
      <c r="A121" s="98" t="s">
        <v>350</v>
      </c>
      <c r="B121" s="98" t="s">
        <v>351</v>
      </c>
      <c r="C121" s="99" t="s">
        <v>430</v>
      </c>
      <c r="D121" s="100" t="s">
        <v>297</v>
      </c>
      <c r="E121" s="101">
        <v>13749.996999999999</v>
      </c>
      <c r="F121" s="102" t="s">
        <v>353</v>
      </c>
    </row>
    <row r="122" spans="1:6" x14ac:dyDescent="0.2">
      <c r="A122" s="98" t="s">
        <v>350</v>
      </c>
      <c r="B122" s="98" t="s">
        <v>351</v>
      </c>
      <c r="C122" s="99" t="s">
        <v>431</v>
      </c>
      <c r="D122" s="100" t="s">
        <v>297</v>
      </c>
      <c r="E122" s="101">
        <v>13570</v>
      </c>
      <c r="F122" s="102" t="s">
        <v>353</v>
      </c>
    </row>
    <row r="123" spans="1:6" x14ac:dyDescent="0.2">
      <c r="A123" s="98" t="s">
        <v>350</v>
      </c>
      <c r="B123" s="98" t="s">
        <v>351</v>
      </c>
      <c r="C123" s="99" t="s">
        <v>432</v>
      </c>
      <c r="D123" s="100" t="s">
        <v>297</v>
      </c>
      <c r="E123" s="101">
        <v>4284.71</v>
      </c>
      <c r="F123" s="102" t="s">
        <v>353</v>
      </c>
    </row>
    <row r="124" spans="1:6" x14ac:dyDescent="0.2">
      <c r="A124" s="98" t="s">
        <v>350</v>
      </c>
      <c r="B124" s="98" t="s">
        <v>351</v>
      </c>
      <c r="C124" s="99" t="s">
        <v>433</v>
      </c>
      <c r="D124" s="100" t="s">
        <v>297</v>
      </c>
      <c r="E124" s="101">
        <v>5726.64</v>
      </c>
      <c r="F124" s="102" t="s">
        <v>353</v>
      </c>
    </row>
    <row r="125" spans="1:6" x14ac:dyDescent="0.2">
      <c r="A125" s="98" t="s">
        <v>350</v>
      </c>
      <c r="B125" s="98" t="s">
        <v>351</v>
      </c>
      <c r="C125" s="99" t="s">
        <v>434</v>
      </c>
      <c r="D125" s="100" t="s">
        <v>297</v>
      </c>
      <c r="E125" s="101">
        <v>20650</v>
      </c>
      <c r="F125" s="102" t="s">
        <v>353</v>
      </c>
    </row>
    <row r="126" spans="1:6" ht="12.95" customHeight="1" x14ac:dyDescent="0.2">
      <c r="A126" s="98" t="s">
        <v>350</v>
      </c>
      <c r="B126" s="98" t="s">
        <v>351</v>
      </c>
      <c r="C126" s="99" t="s">
        <v>435</v>
      </c>
      <c r="D126" s="100" t="s">
        <v>297</v>
      </c>
      <c r="E126" s="101">
        <v>575000.01</v>
      </c>
      <c r="F126" s="102" t="s">
        <v>353</v>
      </c>
    </row>
    <row r="127" spans="1:6" ht="24" x14ac:dyDescent="0.2">
      <c r="A127" s="98" t="s">
        <v>350</v>
      </c>
      <c r="B127" s="98" t="s">
        <v>351</v>
      </c>
      <c r="C127" s="99" t="s">
        <v>436</v>
      </c>
      <c r="D127" s="100" t="s">
        <v>297</v>
      </c>
      <c r="E127" s="101">
        <v>2542900</v>
      </c>
      <c r="F127" s="102" t="s">
        <v>353</v>
      </c>
    </row>
    <row r="128" spans="1:6" x14ac:dyDescent="0.2">
      <c r="A128" s="98" t="s">
        <v>350</v>
      </c>
      <c r="B128" s="98" t="s">
        <v>351</v>
      </c>
      <c r="C128" s="99" t="s">
        <v>437</v>
      </c>
      <c r="D128" s="100" t="s">
        <v>297</v>
      </c>
      <c r="E128" s="101">
        <v>172556.12</v>
      </c>
      <c r="F128" s="102" t="s">
        <v>353</v>
      </c>
    </row>
    <row r="129" spans="1:6" ht="24" x14ac:dyDescent="0.2">
      <c r="A129" s="98" t="s">
        <v>350</v>
      </c>
      <c r="B129" s="98" t="s">
        <v>351</v>
      </c>
      <c r="C129" s="99" t="s">
        <v>438</v>
      </c>
      <c r="D129" s="100" t="s">
        <v>297</v>
      </c>
      <c r="E129" s="101">
        <v>44250</v>
      </c>
      <c r="F129" s="102" t="s">
        <v>353</v>
      </c>
    </row>
    <row r="130" spans="1:6" x14ac:dyDescent="0.2">
      <c r="A130" s="98" t="s">
        <v>350</v>
      </c>
      <c r="B130" s="98" t="s">
        <v>351</v>
      </c>
      <c r="C130" s="99" t="s">
        <v>439</v>
      </c>
      <c r="D130" s="100" t="s">
        <v>297</v>
      </c>
      <c r="E130" s="101">
        <v>719492.56279999996</v>
      </c>
      <c r="F130" s="102" t="s">
        <v>353</v>
      </c>
    </row>
    <row r="131" spans="1:6" x14ac:dyDescent="0.2">
      <c r="A131" s="98" t="s">
        <v>350</v>
      </c>
      <c r="B131" s="98" t="s">
        <v>351</v>
      </c>
      <c r="C131" s="99" t="s">
        <v>440</v>
      </c>
      <c r="D131" s="100" t="s">
        <v>297</v>
      </c>
      <c r="E131" s="101">
        <v>816192.43</v>
      </c>
      <c r="F131" s="102" t="s">
        <v>353</v>
      </c>
    </row>
    <row r="132" spans="1:6" x14ac:dyDescent="0.2">
      <c r="A132" s="103" t="s">
        <v>441</v>
      </c>
      <c r="B132" s="103" t="s">
        <v>442</v>
      </c>
      <c r="C132" s="104" t="s">
        <v>443</v>
      </c>
      <c r="D132" s="105" t="s">
        <v>297</v>
      </c>
      <c r="E132" s="106">
        <v>36954.32</v>
      </c>
      <c r="F132" s="107" t="s">
        <v>444</v>
      </c>
    </row>
    <row r="133" spans="1:6" ht="14.1" customHeight="1" x14ac:dyDescent="0.2">
      <c r="A133" s="103" t="s">
        <v>441</v>
      </c>
      <c r="B133" s="103" t="s">
        <v>442</v>
      </c>
      <c r="C133" s="104" t="s">
        <v>445</v>
      </c>
      <c r="D133" s="105" t="s">
        <v>297</v>
      </c>
      <c r="E133" s="106">
        <v>3776</v>
      </c>
      <c r="F133" s="107" t="s">
        <v>444</v>
      </c>
    </row>
    <row r="134" spans="1:6" ht="15.95" customHeight="1" x14ac:dyDescent="0.2">
      <c r="A134" s="103" t="s">
        <v>441</v>
      </c>
      <c r="B134" s="103" t="s">
        <v>442</v>
      </c>
      <c r="C134" s="104" t="s">
        <v>446</v>
      </c>
      <c r="D134" s="105" t="s">
        <v>297</v>
      </c>
      <c r="E134" s="106">
        <v>12390</v>
      </c>
      <c r="F134" s="107" t="s">
        <v>444</v>
      </c>
    </row>
    <row r="135" spans="1:6" ht="15" customHeight="1" x14ac:dyDescent="0.2">
      <c r="A135" s="103" t="s">
        <v>441</v>
      </c>
      <c r="B135" s="103" t="s">
        <v>442</v>
      </c>
      <c r="C135" s="104" t="s">
        <v>447</v>
      </c>
      <c r="D135" s="105" t="s">
        <v>297</v>
      </c>
      <c r="E135" s="106">
        <v>6293.7049999999999</v>
      </c>
      <c r="F135" s="107" t="s">
        <v>444</v>
      </c>
    </row>
    <row r="136" spans="1:6" ht="14.1" customHeight="1" x14ac:dyDescent="0.2">
      <c r="A136" s="103" t="s">
        <v>441</v>
      </c>
      <c r="B136" s="103" t="s">
        <v>442</v>
      </c>
      <c r="C136" s="104" t="s">
        <v>448</v>
      </c>
      <c r="D136" s="105" t="s">
        <v>297</v>
      </c>
      <c r="E136" s="106">
        <v>27200</v>
      </c>
      <c r="F136" s="107" t="s">
        <v>444</v>
      </c>
    </row>
    <row r="137" spans="1:6" ht="24" x14ac:dyDescent="0.2">
      <c r="A137" s="108" t="s">
        <v>269</v>
      </c>
      <c r="B137" s="108" t="s">
        <v>449</v>
      </c>
      <c r="C137" s="109" t="s">
        <v>450</v>
      </c>
      <c r="D137" s="110" t="s">
        <v>297</v>
      </c>
      <c r="E137" s="111">
        <v>109504</v>
      </c>
      <c r="F137" s="112" t="s">
        <v>451</v>
      </c>
    </row>
    <row r="138" spans="1:6" ht="24" x14ac:dyDescent="0.2">
      <c r="A138" s="108" t="s">
        <v>269</v>
      </c>
      <c r="B138" s="108" t="s">
        <v>449</v>
      </c>
      <c r="C138" s="109" t="s">
        <v>452</v>
      </c>
      <c r="D138" s="110" t="s">
        <v>297</v>
      </c>
      <c r="E138" s="111">
        <v>5723</v>
      </c>
      <c r="F138" s="112" t="s">
        <v>451</v>
      </c>
    </row>
    <row r="139" spans="1:6" ht="24" x14ac:dyDescent="0.2">
      <c r="A139" s="73" t="s">
        <v>453</v>
      </c>
      <c r="B139" s="73" t="s">
        <v>454</v>
      </c>
      <c r="C139" s="74" t="s">
        <v>455</v>
      </c>
      <c r="D139" s="75" t="s">
        <v>297</v>
      </c>
      <c r="E139" s="76">
        <v>6200</v>
      </c>
      <c r="F139" s="113" t="s">
        <v>456</v>
      </c>
    </row>
    <row r="140" spans="1:6" ht="36" x14ac:dyDescent="0.2">
      <c r="A140" s="73" t="s">
        <v>453</v>
      </c>
      <c r="B140" s="73" t="s">
        <v>454</v>
      </c>
      <c r="C140" s="74" t="s">
        <v>457</v>
      </c>
      <c r="D140" s="75" t="s">
        <v>297</v>
      </c>
      <c r="E140" s="76">
        <v>86568.53</v>
      </c>
      <c r="F140" s="113" t="s">
        <v>456</v>
      </c>
    </row>
    <row r="141" spans="1:6" ht="36" x14ac:dyDescent="0.2">
      <c r="A141" s="73" t="s">
        <v>453</v>
      </c>
      <c r="B141" s="73" t="s">
        <v>454</v>
      </c>
      <c r="C141" s="74" t="s">
        <v>458</v>
      </c>
      <c r="D141" s="75" t="s">
        <v>297</v>
      </c>
      <c r="E141" s="76">
        <v>100917.38</v>
      </c>
      <c r="F141" s="113" t="s">
        <v>456</v>
      </c>
    </row>
    <row r="142" spans="1:6" ht="15.95" customHeight="1" x14ac:dyDescent="0.2">
      <c r="A142" s="114" t="s">
        <v>163</v>
      </c>
      <c r="B142" s="114" t="s">
        <v>459</v>
      </c>
      <c r="C142" s="115" t="s">
        <v>460</v>
      </c>
      <c r="D142" s="116" t="s">
        <v>297</v>
      </c>
      <c r="E142" s="117">
        <v>1000</v>
      </c>
      <c r="F142" s="118" t="s">
        <v>461</v>
      </c>
    </row>
    <row r="143" spans="1:6" x14ac:dyDescent="0.2">
      <c r="A143" s="114" t="s">
        <v>163</v>
      </c>
      <c r="B143" s="114" t="s">
        <v>459</v>
      </c>
      <c r="C143" s="115" t="s">
        <v>462</v>
      </c>
      <c r="D143" s="116" t="s">
        <v>297</v>
      </c>
      <c r="E143" s="117">
        <v>200</v>
      </c>
      <c r="F143" s="118" t="s">
        <v>461</v>
      </c>
    </row>
    <row r="144" spans="1:6" ht="18" customHeight="1" x14ac:dyDescent="0.2">
      <c r="A144" s="114" t="s">
        <v>163</v>
      </c>
      <c r="B144" s="114" t="s">
        <v>459</v>
      </c>
      <c r="C144" s="115" t="s">
        <v>463</v>
      </c>
      <c r="D144" s="116" t="s">
        <v>297</v>
      </c>
      <c r="E144" s="117">
        <v>500</v>
      </c>
      <c r="F144" s="118" t="s">
        <v>461</v>
      </c>
    </row>
    <row r="145" spans="1:6" ht="17.25" customHeight="1" x14ac:dyDescent="0.2">
      <c r="A145" s="114" t="s">
        <v>163</v>
      </c>
      <c r="B145" s="114" t="s">
        <v>459</v>
      </c>
      <c r="C145" s="115" t="s">
        <v>464</v>
      </c>
      <c r="D145" s="116" t="s">
        <v>465</v>
      </c>
      <c r="E145" s="117">
        <v>197</v>
      </c>
      <c r="F145" s="119" t="s">
        <v>466</v>
      </c>
    </row>
    <row r="146" spans="1:6" x14ac:dyDescent="0.2">
      <c r="A146" s="114" t="s">
        <v>163</v>
      </c>
      <c r="B146" s="114" t="s">
        <v>459</v>
      </c>
      <c r="C146" s="115" t="s">
        <v>467</v>
      </c>
      <c r="D146" s="116" t="s">
        <v>465</v>
      </c>
      <c r="E146" s="117">
        <v>181</v>
      </c>
      <c r="F146" s="119" t="s">
        <v>466</v>
      </c>
    </row>
    <row r="147" spans="1:6" x14ac:dyDescent="0.2">
      <c r="A147" s="114" t="s">
        <v>163</v>
      </c>
      <c r="B147" s="114" t="s">
        <v>459</v>
      </c>
      <c r="C147" s="115" t="s">
        <v>468</v>
      </c>
      <c r="D147" s="116" t="s">
        <v>465</v>
      </c>
      <c r="E147" s="117">
        <v>251</v>
      </c>
      <c r="F147" s="118" t="s">
        <v>466</v>
      </c>
    </row>
    <row r="148" spans="1:6" x14ac:dyDescent="0.2">
      <c r="A148" s="114" t="s">
        <v>163</v>
      </c>
      <c r="B148" s="114" t="s">
        <v>459</v>
      </c>
      <c r="C148" s="115" t="s">
        <v>469</v>
      </c>
      <c r="D148" s="116" t="s">
        <v>465</v>
      </c>
      <c r="E148" s="117">
        <v>230</v>
      </c>
      <c r="F148" s="119" t="s">
        <v>466</v>
      </c>
    </row>
    <row r="149" spans="1:6" x14ac:dyDescent="0.2">
      <c r="A149" s="114" t="s">
        <v>163</v>
      </c>
      <c r="B149" s="114" t="s">
        <v>459</v>
      </c>
      <c r="C149" s="115" t="s">
        <v>470</v>
      </c>
      <c r="D149" s="116" t="s">
        <v>465</v>
      </c>
      <c r="E149" s="117">
        <v>110</v>
      </c>
      <c r="F149" s="118" t="s">
        <v>466</v>
      </c>
    </row>
    <row r="150" spans="1:6" x14ac:dyDescent="0.2">
      <c r="A150" s="73" t="s">
        <v>158</v>
      </c>
      <c r="B150" s="73" t="s">
        <v>471</v>
      </c>
      <c r="C150" s="74" t="s">
        <v>472</v>
      </c>
      <c r="D150" s="75" t="s">
        <v>473</v>
      </c>
      <c r="E150" s="76">
        <v>28.32</v>
      </c>
      <c r="F150" s="113" t="s">
        <v>474</v>
      </c>
    </row>
    <row r="151" spans="1:6" ht="24" x14ac:dyDescent="0.2">
      <c r="A151" s="73" t="s">
        <v>158</v>
      </c>
      <c r="B151" s="73" t="s">
        <v>471</v>
      </c>
      <c r="C151" s="74" t="s">
        <v>475</v>
      </c>
      <c r="D151" s="75" t="s">
        <v>297</v>
      </c>
      <c r="E151" s="76">
        <v>8500</v>
      </c>
      <c r="F151" s="113" t="s">
        <v>474</v>
      </c>
    </row>
    <row r="152" spans="1:6" x14ac:dyDescent="0.2">
      <c r="A152" s="73" t="s">
        <v>158</v>
      </c>
      <c r="B152" s="73" t="s">
        <v>471</v>
      </c>
      <c r="C152" s="74" t="s">
        <v>476</v>
      </c>
      <c r="D152" s="75" t="s">
        <v>297</v>
      </c>
      <c r="E152" s="76">
        <v>81.171999999999997</v>
      </c>
      <c r="F152" s="113" t="s">
        <v>474</v>
      </c>
    </row>
    <row r="153" spans="1:6" x14ac:dyDescent="0.2">
      <c r="A153" s="73" t="s">
        <v>158</v>
      </c>
      <c r="B153" s="73" t="s">
        <v>471</v>
      </c>
      <c r="C153" s="74" t="s">
        <v>477</v>
      </c>
      <c r="D153" s="75" t="s">
        <v>297</v>
      </c>
      <c r="E153" s="76">
        <v>103.3567</v>
      </c>
      <c r="F153" s="113" t="s">
        <v>474</v>
      </c>
    </row>
    <row r="154" spans="1:6" x14ac:dyDescent="0.2">
      <c r="A154" s="73" t="s">
        <v>158</v>
      </c>
      <c r="B154" s="73" t="s">
        <v>471</v>
      </c>
      <c r="C154" s="74" t="s">
        <v>478</v>
      </c>
      <c r="D154" s="75" t="s">
        <v>297</v>
      </c>
      <c r="E154" s="76">
        <v>20.059999999999999</v>
      </c>
      <c r="F154" s="113" t="s">
        <v>474</v>
      </c>
    </row>
    <row r="155" spans="1:6" ht="12.95" customHeight="1" x14ac:dyDescent="0.2">
      <c r="A155" s="73" t="s">
        <v>158</v>
      </c>
      <c r="B155" s="73" t="s">
        <v>471</v>
      </c>
      <c r="C155" s="74" t="s">
        <v>479</v>
      </c>
      <c r="D155" s="75" t="s">
        <v>297</v>
      </c>
      <c r="E155" s="76">
        <v>208.86</v>
      </c>
      <c r="F155" s="113" t="s">
        <v>474</v>
      </c>
    </row>
    <row r="156" spans="1:6" ht="15" customHeight="1" x14ac:dyDescent="0.2">
      <c r="A156" s="73" t="s">
        <v>158</v>
      </c>
      <c r="B156" s="73" t="s">
        <v>471</v>
      </c>
      <c r="C156" s="74" t="s">
        <v>480</v>
      </c>
      <c r="D156" s="75" t="s">
        <v>297</v>
      </c>
      <c r="E156" s="76">
        <v>206.73500000000001</v>
      </c>
      <c r="F156" s="113" t="s">
        <v>474</v>
      </c>
    </row>
    <row r="157" spans="1:6" ht="15" customHeight="1" x14ac:dyDescent="0.2">
      <c r="A157" s="73" t="s">
        <v>158</v>
      </c>
      <c r="B157" s="73" t="s">
        <v>471</v>
      </c>
      <c r="C157" s="74" t="s">
        <v>481</v>
      </c>
      <c r="D157" s="75" t="s">
        <v>297</v>
      </c>
      <c r="E157" s="76">
        <v>43.293999999999997</v>
      </c>
      <c r="F157" s="113" t="s">
        <v>474</v>
      </c>
    </row>
    <row r="158" spans="1:6" ht="15" customHeight="1" x14ac:dyDescent="0.2">
      <c r="A158" s="73" t="s">
        <v>158</v>
      </c>
      <c r="B158" s="73" t="s">
        <v>471</v>
      </c>
      <c r="C158" s="74" t="s">
        <v>482</v>
      </c>
      <c r="D158" s="75" t="s">
        <v>297</v>
      </c>
      <c r="E158" s="76">
        <v>5.9</v>
      </c>
      <c r="F158" s="113" t="s">
        <v>474</v>
      </c>
    </row>
    <row r="159" spans="1:6" ht="15" customHeight="1" x14ac:dyDescent="0.2">
      <c r="A159" s="73" t="s">
        <v>158</v>
      </c>
      <c r="B159" s="73" t="s">
        <v>471</v>
      </c>
      <c r="C159" s="74" t="s">
        <v>483</v>
      </c>
      <c r="D159" s="75" t="s">
        <v>297</v>
      </c>
      <c r="E159" s="76">
        <v>944</v>
      </c>
      <c r="F159" s="113" t="s">
        <v>474</v>
      </c>
    </row>
    <row r="160" spans="1:6" ht="15" customHeight="1" x14ac:dyDescent="0.2">
      <c r="A160" s="73" t="s">
        <v>158</v>
      </c>
      <c r="B160" s="73" t="s">
        <v>471</v>
      </c>
      <c r="C160" s="74" t="s">
        <v>484</v>
      </c>
      <c r="D160" s="75" t="s">
        <v>297</v>
      </c>
      <c r="E160" s="76">
        <v>571.12</v>
      </c>
      <c r="F160" s="113" t="s">
        <v>474</v>
      </c>
    </row>
    <row r="161" spans="1:6" ht="15" customHeight="1" x14ac:dyDescent="0.2">
      <c r="A161" s="73" t="s">
        <v>158</v>
      </c>
      <c r="B161" s="73" t="s">
        <v>471</v>
      </c>
      <c r="C161" s="74" t="s">
        <v>485</v>
      </c>
      <c r="D161" s="75" t="s">
        <v>297</v>
      </c>
      <c r="E161" s="76">
        <v>619.5</v>
      </c>
      <c r="F161" s="113" t="s">
        <v>474</v>
      </c>
    </row>
    <row r="162" spans="1:6" ht="15" customHeight="1" x14ac:dyDescent="0.2">
      <c r="A162" s="73" t="s">
        <v>158</v>
      </c>
      <c r="B162" s="73" t="s">
        <v>471</v>
      </c>
      <c r="C162" s="74" t="s">
        <v>486</v>
      </c>
      <c r="D162" s="75" t="s">
        <v>297</v>
      </c>
      <c r="E162" s="76">
        <v>100.3</v>
      </c>
      <c r="F162" s="113" t="s">
        <v>474</v>
      </c>
    </row>
    <row r="163" spans="1:6" ht="14.1" customHeight="1" x14ac:dyDescent="0.2">
      <c r="A163" s="73" t="s">
        <v>158</v>
      </c>
      <c r="B163" s="73" t="s">
        <v>471</v>
      </c>
      <c r="C163" s="74" t="s">
        <v>487</v>
      </c>
      <c r="D163" s="75" t="s">
        <v>297</v>
      </c>
      <c r="E163" s="76">
        <v>33.630000000000003</v>
      </c>
      <c r="F163" s="113" t="s">
        <v>474</v>
      </c>
    </row>
    <row r="164" spans="1:6" x14ac:dyDescent="0.2">
      <c r="A164" s="73" t="s">
        <v>158</v>
      </c>
      <c r="B164" s="73" t="s">
        <v>471</v>
      </c>
      <c r="C164" s="74" t="s">
        <v>488</v>
      </c>
      <c r="D164" s="75" t="s">
        <v>297</v>
      </c>
      <c r="E164" s="76">
        <v>44.25</v>
      </c>
      <c r="F164" s="113" t="s">
        <v>474</v>
      </c>
    </row>
    <row r="165" spans="1:6" x14ac:dyDescent="0.2">
      <c r="A165" s="73" t="s">
        <v>158</v>
      </c>
      <c r="B165" s="73" t="s">
        <v>471</v>
      </c>
      <c r="C165" s="74" t="s">
        <v>489</v>
      </c>
      <c r="D165" s="75" t="s">
        <v>297</v>
      </c>
      <c r="E165" s="76">
        <v>855.5</v>
      </c>
      <c r="F165" s="113" t="s">
        <v>474</v>
      </c>
    </row>
    <row r="166" spans="1:6" x14ac:dyDescent="0.2">
      <c r="A166" s="73" t="s">
        <v>158</v>
      </c>
      <c r="B166" s="73" t="s">
        <v>471</v>
      </c>
      <c r="C166" s="74" t="s">
        <v>490</v>
      </c>
      <c r="D166" s="75" t="s">
        <v>297</v>
      </c>
      <c r="E166" s="76">
        <v>60.2273</v>
      </c>
      <c r="F166" s="113" t="s">
        <v>474</v>
      </c>
    </row>
    <row r="167" spans="1:6" x14ac:dyDescent="0.2">
      <c r="A167" s="73" t="s">
        <v>158</v>
      </c>
      <c r="B167" s="73" t="s">
        <v>471</v>
      </c>
      <c r="C167" s="74" t="s">
        <v>491</v>
      </c>
      <c r="D167" s="75" t="s">
        <v>297</v>
      </c>
      <c r="E167" s="76">
        <v>102.8133</v>
      </c>
      <c r="F167" s="113" t="s">
        <v>474</v>
      </c>
    </row>
    <row r="168" spans="1:6" x14ac:dyDescent="0.2">
      <c r="A168" s="73" t="s">
        <v>158</v>
      </c>
      <c r="B168" s="73" t="s">
        <v>471</v>
      </c>
      <c r="C168" s="74" t="s">
        <v>492</v>
      </c>
      <c r="D168" s="75" t="s">
        <v>297</v>
      </c>
      <c r="E168" s="76">
        <v>3030.43</v>
      </c>
      <c r="F168" s="113" t="s">
        <v>474</v>
      </c>
    </row>
    <row r="169" spans="1:6" x14ac:dyDescent="0.2">
      <c r="A169" s="73" t="s">
        <v>158</v>
      </c>
      <c r="B169" s="73" t="s">
        <v>471</v>
      </c>
      <c r="C169" s="74" t="s">
        <v>493</v>
      </c>
      <c r="D169" s="75" t="s">
        <v>297</v>
      </c>
      <c r="E169" s="76">
        <v>858.45</v>
      </c>
      <c r="F169" s="113" t="s">
        <v>474</v>
      </c>
    </row>
    <row r="170" spans="1:6" x14ac:dyDescent="0.2">
      <c r="A170" s="73" t="s">
        <v>158</v>
      </c>
      <c r="B170" s="73" t="s">
        <v>471</v>
      </c>
      <c r="C170" s="74" t="s">
        <v>494</v>
      </c>
      <c r="D170" s="75" t="s">
        <v>297</v>
      </c>
      <c r="E170" s="76">
        <v>206.72329999999999</v>
      </c>
      <c r="F170" s="113" t="s">
        <v>474</v>
      </c>
    </row>
    <row r="171" spans="1:6" ht="15.95" customHeight="1" x14ac:dyDescent="0.2">
      <c r="A171" s="73" t="s">
        <v>158</v>
      </c>
      <c r="B171" s="73" t="s">
        <v>471</v>
      </c>
      <c r="C171" s="74" t="s">
        <v>495</v>
      </c>
      <c r="D171" s="75" t="s">
        <v>297</v>
      </c>
      <c r="E171" s="76">
        <v>4425</v>
      </c>
      <c r="F171" s="113" t="s">
        <v>474</v>
      </c>
    </row>
    <row r="172" spans="1:6" ht="24" x14ac:dyDescent="0.2">
      <c r="A172" s="73" t="s">
        <v>158</v>
      </c>
      <c r="B172" s="73" t="s">
        <v>471</v>
      </c>
      <c r="C172" s="74" t="s">
        <v>496</v>
      </c>
      <c r="D172" s="75" t="s">
        <v>297</v>
      </c>
      <c r="E172" s="76">
        <v>13500.0026</v>
      </c>
      <c r="F172" s="113" t="s">
        <v>474</v>
      </c>
    </row>
    <row r="173" spans="1:6" ht="20.25" customHeight="1" x14ac:dyDescent="0.2">
      <c r="A173" s="73" t="s">
        <v>158</v>
      </c>
      <c r="B173" s="73" t="s">
        <v>471</v>
      </c>
      <c r="C173" s="74" t="s">
        <v>497</v>
      </c>
      <c r="D173" s="75" t="s">
        <v>297</v>
      </c>
      <c r="E173" s="76">
        <v>1416</v>
      </c>
      <c r="F173" s="113" t="s">
        <v>474</v>
      </c>
    </row>
    <row r="174" spans="1:6" ht="21" customHeight="1" x14ac:dyDescent="0.2">
      <c r="A174" s="73" t="s">
        <v>158</v>
      </c>
      <c r="B174" s="73" t="s">
        <v>471</v>
      </c>
      <c r="C174" s="74" t="s">
        <v>498</v>
      </c>
      <c r="D174" s="75" t="s">
        <v>297</v>
      </c>
      <c r="E174" s="76">
        <v>3.54</v>
      </c>
      <c r="F174" s="120" t="s">
        <v>474</v>
      </c>
    </row>
    <row r="175" spans="1:6" ht="18" customHeight="1" x14ac:dyDescent="0.2">
      <c r="A175" s="73" t="s">
        <v>158</v>
      </c>
      <c r="B175" s="73" t="s">
        <v>471</v>
      </c>
      <c r="C175" s="74" t="s">
        <v>499</v>
      </c>
      <c r="D175" s="75" t="s">
        <v>297</v>
      </c>
      <c r="E175" s="76">
        <v>73.16</v>
      </c>
      <c r="F175" s="113" t="s">
        <v>474</v>
      </c>
    </row>
    <row r="176" spans="1:6" ht="20.25" customHeight="1" x14ac:dyDescent="0.2">
      <c r="A176" s="73" t="s">
        <v>158</v>
      </c>
      <c r="B176" s="73" t="s">
        <v>471</v>
      </c>
      <c r="C176" s="74" t="s">
        <v>500</v>
      </c>
      <c r="D176" s="75" t="s">
        <v>297</v>
      </c>
      <c r="E176" s="76">
        <v>548.26499999999999</v>
      </c>
      <c r="F176" s="113" t="s">
        <v>474</v>
      </c>
    </row>
    <row r="177" spans="1:6" ht="25.5" customHeight="1" x14ac:dyDescent="0.2">
      <c r="A177" s="73" t="s">
        <v>158</v>
      </c>
      <c r="B177" s="73" t="s">
        <v>471</v>
      </c>
      <c r="C177" s="74" t="s">
        <v>501</v>
      </c>
      <c r="D177" s="75" t="s">
        <v>297</v>
      </c>
      <c r="E177" s="76">
        <v>526.32500000000005</v>
      </c>
      <c r="F177" s="113" t="s">
        <v>474</v>
      </c>
    </row>
    <row r="178" spans="1:6" ht="19.5" customHeight="1" x14ac:dyDescent="0.2">
      <c r="A178" s="73" t="s">
        <v>158</v>
      </c>
      <c r="B178" s="73" t="s">
        <v>471</v>
      </c>
      <c r="C178" s="74" t="s">
        <v>502</v>
      </c>
      <c r="D178" s="75" t="s">
        <v>297</v>
      </c>
      <c r="E178" s="76">
        <v>3.54</v>
      </c>
      <c r="F178" s="120" t="s">
        <v>474</v>
      </c>
    </row>
    <row r="179" spans="1:6" ht="27.75" customHeight="1" x14ac:dyDescent="0.2">
      <c r="A179" s="73" t="s">
        <v>158</v>
      </c>
      <c r="B179" s="73" t="s">
        <v>471</v>
      </c>
      <c r="C179" s="74" t="s">
        <v>503</v>
      </c>
      <c r="D179" s="75" t="s">
        <v>297</v>
      </c>
      <c r="E179" s="76">
        <v>265.5</v>
      </c>
      <c r="F179" s="113" t="s">
        <v>474</v>
      </c>
    </row>
    <row r="180" spans="1:6" ht="21.75" customHeight="1" x14ac:dyDescent="0.2">
      <c r="A180" s="121" t="s">
        <v>96</v>
      </c>
      <c r="B180" s="121" t="s">
        <v>504</v>
      </c>
      <c r="C180" s="122" t="s">
        <v>505</v>
      </c>
      <c r="D180" s="123" t="s">
        <v>297</v>
      </c>
      <c r="E180" s="124">
        <v>1.9823999999999999</v>
      </c>
      <c r="F180" s="125" t="s">
        <v>506</v>
      </c>
    </row>
    <row r="181" spans="1:6" ht="22.5" customHeight="1" x14ac:dyDescent="0.2">
      <c r="A181" s="73" t="s">
        <v>145</v>
      </c>
      <c r="B181" s="73" t="s">
        <v>507</v>
      </c>
      <c r="C181" s="74" t="s">
        <v>508</v>
      </c>
      <c r="D181" s="75" t="s">
        <v>297</v>
      </c>
      <c r="E181" s="76">
        <v>7773.84</v>
      </c>
      <c r="F181" s="113" t="s">
        <v>509</v>
      </c>
    </row>
    <row r="182" spans="1:6" ht="24" x14ac:dyDescent="0.2">
      <c r="A182" s="73" t="s">
        <v>145</v>
      </c>
      <c r="B182" s="73" t="s">
        <v>507</v>
      </c>
      <c r="C182" s="74" t="s">
        <v>510</v>
      </c>
      <c r="D182" s="75" t="s">
        <v>297</v>
      </c>
      <c r="E182" s="76">
        <v>9343.24</v>
      </c>
      <c r="F182" s="113" t="s">
        <v>509</v>
      </c>
    </row>
    <row r="183" spans="1:6" ht="23.25" customHeight="1" x14ac:dyDescent="0.2">
      <c r="A183" s="73" t="s">
        <v>145</v>
      </c>
      <c r="B183" s="73" t="s">
        <v>507</v>
      </c>
      <c r="C183" s="74" t="s">
        <v>511</v>
      </c>
      <c r="D183" s="75" t="s">
        <v>297</v>
      </c>
      <c r="E183" s="76">
        <v>10915</v>
      </c>
      <c r="F183" s="113" t="s">
        <v>509</v>
      </c>
    </row>
    <row r="184" spans="1:6" ht="20.25" customHeight="1" x14ac:dyDescent="0.2">
      <c r="A184" s="73" t="s">
        <v>145</v>
      </c>
      <c r="B184" s="73" t="s">
        <v>507</v>
      </c>
      <c r="C184" s="74" t="s">
        <v>512</v>
      </c>
      <c r="D184" s="75" t="s">
        <v>297</v>
      </c>
      <c r="E184" s="76">
        <v>3923.5</v>
      </c>
      <c r="F184" s="113" t="s">
        <v>509</v>
      </c>
    </row>
    <row r="185" spans="1:6" ht="14.1" customHeight="1" x14ac:dyDescent="0.2">
      <c r="A185" s="73" t="s">
        <v>145</v>
      </c>
      <c r="B185" s="73" t="s">
        <v>507</v>
      </c>
      <c r="C185" s="74" t="s">
        <v>513</v>
      </c>
      <c r="D185" s="75" t="s">
        <v>297</v>
      </c>
      <c r="E185" s="76">
        <v>4543</v>
      </c>
      <c r="F185" s="113" t="s">
        <v>509</v>
      </c>
    </row>
    <row r="186" spans="1:6" ht="17.100000000000001" customHeight="1" x14ac:dyDescent="0.2">
      <c r="A186" s="73" t="s">
        <v>145</v>
      </c>
      <c r="B186" s="73" t="s">
        <v>507</v>
      </c>
      <c r="C186" s="74" t="s">
        <v>514</v>
      </c>
      <c r="D186" s="75" t="s">
        <v>297</v>
      </c>
      <c r="E186" s="76">
        <v>9204</v>
      </c>
      <c r="F186" s="113" t="s">
        <v>509</v>
      </c>
    </row>
    <row r="187" spans="1:6" ht="15.95" customHeight="1" x14ac:dyDescent="0.2">
      <c r="A187" s="73" t="s">
        <v>145</v>
      </c>
      <c r="B187" s="73" t="s">
        <v>507</v>
      </c>
      <c r="C187" s="74" t="s">
        <v>515</v>
      </c>
      <c r="D187" s="75" t="s">
        <v>297</v>
      </c>
      <c r="E187" s="76">
        <v>1239</v>
      </c>
      <c r="F187" s="113" t="s">
        <v>509</v>
      </c>
    </row>
    <row r="188" spans="1:6" ht="15.95" customHeight="1" x14ac:dyDescent="0.2">
      <c r="A188" s="73" t="s">
        <v>145</v>
      </c>
      <c r="B188" s="73" t="s">
        <v>507</v>
      </c>
      <c r="C188" s="74" t="s">
        <v>516</v>
      </c>
      <c r="D188" s="75" t="s">
        <v>297</v>
      </c>
      <c r="E188" s="76">
        <v>1239</v>
      </c>
      <c r="F188" s="113" t="s">
        <v>509</v>
      </c>
    </row>
    <row r="189" spans="1:6" ht="32.25" customHeight="1" x14ac:dyDescent="0.2">
      <c r="A189" s="126" t="s">
        <v>116</v>
      </c>
      <c r="B189" s="126" t="s">
        <v>517</v>
      </c>
      <c r="C189" s="126" t="s">
        <v>518</v>
      </c>
      <c r="D189" s="127" t="s">
        <v>297</v>
      </c>
      <c r="E189" s="128">
        <v>54999.99</v>
      </c>
      <c r="F189" s="129" t="s">
        <v>519</v>
      </c>
    </row>
    <row r="190" spans="1:6" ht="30.75" customHeight="1" x14ac:dyDescent="0.2">
      <c r="A190" s="126" t="s">
        <v>116</v>
      </c>
      <c r="B190" s="126" t="s">
        <v>517</v>
      </c>
      <c r="C190" s="126" t="s">
        <v>520</v>
      </c>
      <c r="D190" s="127" t="s">
        <v>297</v>
      </c>
      <c r="E190" s="128">
        <v>17023.8</v>
      </c>
      <c r="F190" s="129" t="s">
        <v>519</v>
      </c>
    </row>
    <row r="191" spans="1:6" ht="25.5" customHeight="1" x14ac:dyDescent="0.2">
      <c r="A191" s="130" t="s">
        <v>521</v>
      </c>
      <c r="B191" s="126" t="s">
        <v>517</v>
      </c>
      <c r="C191" s="131" t="s">
        <v>522</v>
      </c>
      <c r="D191" s="132" t="s">
        <v>297</v>
      </c>
      <c r="E191" s="133">
        <v>4130</v>
      </c>
      <c r="F191" s="134" t="s">
        <v>523</v>
      </c>
    </row>
    <row r="192" spans="1:6" ht="15.95" customHeight="1" x14ac:dyDescent="0.2">
      <c r="A192" s="130" t="s">
        <v>521</v>
      </c>
      <c r="B192" s="126" t="s">
        <v>517</v>
      </c>
      <c r="C192" s="131" t="s">
        <v>524</v>
      </c>
      <c r="D192" s="132" t="s">
        <v>297</v>
      </c>
      <c r="E192" s="133">
        <v>16048</v>
      </c>
      <c r="F192" s="134" t="s">
        <v>523</v>
      </c>
    </row>
    <row r="193" spans="1:6" ht="27.75" customHeight="1" x14ac:dyDescent="0.2">
      <c r="A193" s="130" t="s">
        <v>521</v>
      </c>
      <c r="B193" s="126" t="s">
        <v>517</v>
      </c>
      <c r="C193" s="131" t="s">
        <v>525</v>
      </c>
      <c r="D193" s="135" t="s">
        <v>297</v>
      </c>
      <c r="E193" s="133">
        <v>24502.7</v>
      </c>
      <c r="F193" s="134" t="s">
        <v>523</v>
      </c>
    </row>
    <row r="194" spans="1:6" ht="34.5" customHeight="1" x14ac:dyDescent="0.2">
      <c r="A194" s="126" t="s">
        <v>115</v>
      </c>
      <c r="B194" s="126" t="s">
        <v>517</v>
      </c>
      <c r="C194" s="126" t="s">
        <v>526</v>
      </c>
      <c r="D194" s="127" t="s">
        <v>297</v>
      </c>
      <c r="E194" s="128">
        <v>715000</v>
      </c>
      <c r="F194" s="129" t="s">
        <v>527</v>
      </c>
    </row>
    <row r="195" spans="1:6" ht="23.25" customHeight="1" x14ac:dyDescent="0.2">
      <c r="A195" s="126" t="s">
        <v>528</v>
      </c>
      <c r="B195" s="126" t="s">
        <v>517</v>
      </c>
      <c r="C195" s="126" t="s">
        <v>529</v>
      </c>
      <c r="D195" s="127" t="s">
        <v>297</v>
      </c>
      <c r="E195" s="128">
        <v>60742.81</v>
      </c>
      <c r="F195" s="129" t="s">
        <v>519</v>
      </c>
    </row>
    <row r="196" spans="1:6" ht="25.5" customHeight="1" x14ac:dyDescent="0.2">
      <c r="A196" s="98" t="s">
        <v>528</v>
      </c>
      <c r="B196" s="126" t="s">
        <v>517</v>
      </c>
      <c r="C196" s="126" t="s">
        <v>530</v>
      </c>
      <c r="D196" s="127" t="s">
        <v>297</v>
      </c>
      <c r="E196" s="128">
        <v>30385</v>
      </c>
      <c r="F196" s="129" t="s">
        <v>519</v>
      </c>
    </row>
    <row r="197" spans="1:6" ht="24" x14ac:dyDescent="0.2">
      <c r="A197" s="126" t="s">
        <v>528</v>
      </c>
      <c r="B197" s="126" t="s">
        <v>517</v>
      </c>
      <c r="C197" s="126" t="s">
        <v>531</v>
      </c>
      <c r="D197" s="127" t="s">
        <v>297</v>
      </c>
      <c r="E197" s="128">
        <v>79818.740000000005</v>
      </c>
      <c r="F197" s="129" t="s">
        <v>519</v>
      </c>
    </row>
    <row r="198" spans="1:6" ht="24" x14ac:dyDescent="0.2">
      <c r="A198" s="98" t="s">
        <v>528</v>
      </c>
      <c r="B198" s="126" t="s">
        <v>517</v>
      </c>
      <c r="C198" s="126" t="s">
        <v>532</v>
      </c>
      <c r="D198" s="127" t="s">
        <v>297</v>
      </c>
      <c r="E198" s="128">
        <v>4500</v>
      </c>
      <c r="F198" s="129" t="s">
        <v>533</v>
      </c>
    </row>
    <row r="199" spans="1:6" ht="24" x14ac:dyDescent="0.2">
      <c r="A199" s="98" t="s">
        <v>528</v>
      </c>
      <c r="B199" s="126" t="s">
        <v>517</v>
      </c>
      <c r="C199" s="99" t="s">
        <v>534</v>
      </c>
      <c r="D199" s="100" t="s">
        <v>297</v>
      </c>
      <c r="E199" s="101">
        <v>44840</v>
      </c>
      <c r="F199" s="102" t="s">
        <v>535</v>
      </c>
    </row>
    <row r="200" spans="1:6" ht="14.1" customHeight="1" x14ac:dyDescent="0.2">
      <c r="A200" s="126" t="s">
        <v>528</v>
      </c>
      <c r="B200" s="126" t="s">
        <v>517</v>
      </c>
      <c r="C200" s="126" t="s">
        <v>536</v>
      </c>
      <c r="D200" s="127" t="s">
        <v>297</v>
      </c>
      <c r="E200" s="128">
        <v>8850</v>
      </c>
      <c r="F200" s="129" t="s">
        <v>519</v>
      </c>
    </row>
    <row r="201" spans="1:6" ht="14.1" customHeight="1" x14ac:dyDescent="0.2">
      <c r="A201" s="98" t="s">
        <v>537</v>
      </c>
      <c r="B201" s="126" t="s">
        <v>517</v>
      </c>
      <c r="C201" s="136" t="s">
        <v>538</v>
      </c>
      <c r="D201" s="137" t="s">
        <v>297</v>
      </c>
      <c r="E201" s="138">
        <v>45459.5</v>
      </c>
      <c r="F201" s="139" t="s">
        <v>539</v>
      </c>
    </row>
    <row r="202" spans="1:6" ht="15.95" customHeight="1" x14ac:dyDescent="0.2">
      <c r="A202" s="98" t="s">
        <v>537</v>
      </c>
      <c r="B202" s="126" t="s">
        <v>517</v>
      </c>
      <c r="C202" s="136" t="s">
        <v>540</v>
      </c>
      <c r="D202" s="137" t="s">
        <v>297</v>
      </c>
      <c r="E202" s="138">
        <v>7500</v>
      </c>
      <c r="F202" s="139" t="s">
        <v>541</v>
      </c>
    </row>
    <row r="203" spans="1:6" ht="15" customHeight="1" x14ac:dyDescent="0.2">
      <c r="A203" s="140" t="s">
        <v>172</v>
      </c>
      <c r="B203" s="140" t="s">
        <v>542</v>
      </c>
      <c r="C203" s="141" t="s">
        <v>543</v>
      </c>
      <c r="D203" s="142" t="s">
        <v>297</v>
      </c>
      <c r="E203" s="143">
        <v>68.44</v>
      </c>
      <c r="F203" s="144" t="s">
        <v>544</v>
      </c>
    </row>
    <row r="204" spans="1:6" ht="15" customHeight="1" x14ac:dyDescent="0.2">
      <c r="A204" s="140" t="s">
        <v>172</v>
      </c>
      <c r="B204" s="140" t="s">
        <v>542</v>
      </c>
      <c r="C204" s="141" t="s">
        <v>545</v>
      </c>
      <c r="D204" s="142" t="s">
        <v>297</v>
      </c>
      <c r="E204" s="143">
        <v>3935.3</v>
      </c>
      <c r="F204" s="144" t="s">
        <v>544</v>
      </c>
    </row>
    <row r="205" spans="1:6" ht="14.1" customHeight="1" x14ac:dyDescent="0.2">
      <c r="A205" s="140" t="s">
        <v>172</v>
      </c>
      <c r="B205" s="140" t="s">
        <v>542</v>
      </c>
      <c r="C205" s="141" t="s">
        <v>546</v>
      </c>
      <c r="D205" s="142" t="s">
        <v>297</v>
      </c>
      <c r="E205" s="143">
        <v>1548</v>
      </c>
      <c r="F205" s="144" t="s">
        <v>544</v>
      </c>
    </row>
    <row r="206" spans="1:6" ht="12.95" customHeight="1" x14ac:dyDescent="0.2">
      <c r="A206" s="140" t="s">
        <v>172</v>
      </c>
      <c r="B206" s="140" t="s">
        <v>542</v>
      </c>
      <c r="C206" s="141" t="s">
        <v>547</v>
      </c>
      <c r="D206" s="142" t="s">
        <v>297</v>
      </c>
      <c r="E206" s="143">
        <v>130</v>
      </c>
      <c r="F206" s="144" t="s">
        <v>544</v>
      </c>
    </row>
    <row r="207" spans="1:6" x14ac:dyDescent="0.2">
      <c r="A207" s="140" t="s">
        <v>172</v>
      </c>
      <c r="B207" s="140" t="s">
        <v>542</v>
      </c>
      <c r="C207" s="141" t="s">
        <v>548</v>
      </c>
      <c r="D207" s="142" t="s">
        <v>297</v>
      </c>
      <c r="E207" s="143">
        <v>341.02</v>
      </c>
      <c r="F207" s="144" t="s">
        <v>544</v>
      </c>
    </row>
    <row r="208" spans="1:6" x14ac:dyDescent="0.2">
      <c r="A208" s="140" t="s">
        <v>172</v>
      </c>
      <c r="B208" s="140" t="s">
        <v>542</v>
      </c>
      <c r="C208" s="141" t="s">
        <v>549</v>
      </c>
      <c r="D208" s="142" t="s">
        <v>297</v>
      </c>
      <c r="E208" s="143">
        <v>120</v>
      </c>
      <c r="F208" s="144" t="s">
        <v>544</v>
      </c>
    </row>
    <row r="209" spans="1:6" x14ac:dyDescent="0.2">
      <c r="A209" s="140" t="s">
        <v>172</v>
      </c>
      <c r="B209" s="140" t="s">
        <v>542</v>
      </c>
      <c r="C209" s="141" t="s">
        <v>550</v>
      </c>
      <c r="D209" s="142" t="s">
        <v>465</v>
      </c>
      <c r="E209" s="143">
        <v>57.784999999999997</v>
      </c>
      <c r="F209" s="144" t="s">
        <v>544</v>
      </c>
    </row>
    <row r="210" spans="1:6" x14ac:dyDescent="0.2">
      <c r="A210" s="140" t="s">
        <v>172</v>
      </c>
      <c r="B210" s="140" t="s">
        <v>542</v>
      </c>
      <c r="C210" s="141" t="s">
        <v>551</v>
      </c>
      <c r="D210" s="142" t="s">
        <v>465</v>
      </c>
      <c r="E210" s="143">
        <v>118</v>
      </c>
      <c r="F210" s="144" t="s">
        <v>544</v>
      </c>
    </row>
    <row r="211" spans="1:6" x14ac:dyDescent="0.2">
      <c r="A211" s="140" t="s">
        <v>172</v>
      </c>
      <c r="B211" s="140" t="s">
        <v>542</v>
      </c>
      <c r="C211" s="141" t="s">
        <v>552</v>
      </c>
      <c r="D211" s="142" t="s">
        <v>465</v>
      </c>
      <c r="E211" s="143">
        <v>138.06</v>
      </c>
      <c r="F211" s="144" t="s">
        <v>544</v>
      </c>
    </row>
    <row r="212" spans="1:6" x14ac:dyDescent="0.2">
      <c r="A212" s="140" t="s">
        <v>172</v>
      </c>
      <c r="B212" s="140" t="s">
        <v>542</v>
      </c>
      <c r="C212" s="141" t="s">
        <v>553</v>
      </c>
      <c r="D212" s="142" t="s">
        <v>465</v>
      </c>
      <c r="E212" s="143">
        <v>136.88</v>
      </c>
      <c r="F212" s="144" t="s">
        <v>544</v>
      </c>
    </row>
    <row r="213" spans="1:6" ht="14.1" customHeight="1" x14ac:dyDescent="0.2">
      <c r="A213" s="140" t="s">
        <v>172</v>
      </c>
      <c r="B213" s="140" t="s">
        <v>542</v>
      </c>
      <c r="C213" s="141" t="s">
        <v>554</v>
      </c>
      <c r="D213" s="142" t="s">
        <v>297</v>
      </c>
      <c r="E213" s="143">
        <v>270</v>
      </c>
      <c r="F213" s="144" t="s">
        <v>544</v>
      </c>
    </row>
    <row r="214" spans="1:6" ht="15" customHeight="1" x14ac:dyDescent="0.2">
      <c r="A214" s="140" t="s">
        <v>172</v>
      </c>
      <c r="B214" s="140" t="s">
        <v>542</v>
      </c>
      <c r="C214" s="141" t="s">
        <v>555</v>
      </c>
      <c r="D214" s="142" t="s">
        <v>297</v>
      </c>
      <c r="E214" s="143">
        <v>300</v>
      </c>
      <c r="F214" s="144" t="s">
        <v>544</v>
      </c>
    </row>
    <row r="215" spans="1:6" x14ac:dyDescent="0.2">
      <c r="A215" s="140" t="s">
        <v>172</v>
      </c>
      <c r="B215" s="140" t="s">
        <v>542</v>
      </c>
      <c r="C215" s="141" t="s">
        <v>556</v>
      </c>
      <c r="D215" s="142" t="s">
        <v>297</v>
      </c>
      <c r="E215" s="143">
        <v>160</v>
      </c>
      <c r="F215" s="144" t="s">
        <v>544</v>
      </c>
    </row>
    <row r="216" spans="1:6" x14ac:dyDescent="0.2">
      <c r="A216" s="140" t="s">
        <v>172</v>
      </c>
      <c r="B216" s="140" t="s">
        <v>542</v>
      </c>
      <c r="C216" s="141" t="s">
        <v>557</v>
      </c>
      <c r="D216" s="142" t="s">
        <v>297</v>
      </c>
      <c r="E216" s="143">
        <v>728.06</v>
      </c>
      <c r="F216" s="144" t="s">
        <v>544</v>
      </c>
    </row>
    <row r="217" spans="1:6" x14ac:dyDescent="0.2">
      <c r="A217" s="140" t="s">
        <v>172</v>
      </c>
      <c r="B217" s="140" t="s">
        <v>542</v>
      </c>
      <c r="C217" s="141" t="s">
        <v>558</v>
      </c>
      <c r="D217" s="142" t="s">
        <v>297</v>
      </c>
      <c r="E217" s="143">
        <v>125</v>
      </c>
      <c r="F217" s="144" t="s">
        <v>544</v>
      </c>
    </row>
    <row r="218" spans="1:6" x14ac:dyDescent="0.2">
      <c r="A218" s="145" t="s">
        <v>559</v>
      </c>
      <c r="B218" s="145" t="s">
        <v>560</v>
      </c>
      <c r="C218" s="146" t="s">
        <v>561</v>
      </c>
      <c r="D218" s="147" t="s">
        <v>297</v>
      </c>
      <c r="E218" s="148">
        <v>7123.8959999999997</v>
      </c>
      <c r="F218" s="149" t="s">
        <v>562</v>
      </c>
    </row>
    <row r="219" spans="1:6" x14ac:dyDescent="0.2">
      <c r="A219" s="145" t="s">
        <v>559</v>
      </c>
      <c r="B219" s="145" t="s">
        <v>560</v>
      </c>
      <c r="C219" s="146" t="s">
        <v>563</v>
      </c>
      <c r="D219" s="150" t="s">
        <v>297</v>
      </c>
      <c r="E219" s="151">
        <v>13570</v>
      </c>
      <c r="F219" s="152" t="s">
        <v>562</v>
      </c>
    </row>
    <row r="220" spans="1:6" ht="19.5" customHeight="1" x14ac:dyDescent="0.2">
      <c r="A220" s="153" t="s">
        <v>178</v>
      </c>
      <c r="B220" s="153" t="s">
        <v>564</v>
      </c>
      <c r="C220" s="154" t="s">
        <v>565</v>
      </c>
      <c r="D220" s="155" t="s">
        <v>297</v>
      </c>
      <c r="E220" s="156">
        <v>6938.4</v>
      </c>
      <c r="F220" s="157" t="s">
        <v>566</v>
      </c>
    </row>
    <row r="221" spans="1:6" ht="15.95" customHeight="1" x14ac:dyDescent="0.2">
      <c r="A221" s="158" t="s">
        <v>178</v>
      </c>
      <c r="B221" s="153" t="s">
        <v>564</v>
      </c>
      <c r="C221" s="159" t="s">
        <v>567</v>
      </c>
      <c r="D221" s="160" t="s">
        <v>297</v>
      </c>
      <c r="E221" s="161">
        <v>11800</v>
      </c>
      <c r="F221" s="162" t="s">
        <v>568</v>
      </c>
    </row>
    <row r="222" spans="1:6" ht="15.95" customHeight="1" x14ac:dyDescent="0.2">
      <c r="A222" s="158" t="s">
        <v>178</v>
      </c>
      <c r="B222" s="153" t="s">
        <v>564</v>
      </c>
      <c r="C222" s="159" t="s">
        <v>569</v>
      </c>
      <c r="D222" s="160" t="s">
        <v>297</v>
      </c>
      <c r="E222" s="161">
        <v>10620</v>
      </c>
      <c r="F222" s="162" t="s">
        <v>568</v>
      </c>
    </row>
    <row r="223" spans="1:6" x14ac:dyDescent="0.2">
      <c r="A223" s="153" t="s">
        <v>178</v>
      </c>
      <c r="B223" s="153" t="s">
        <v>564</v>
      </c>
      <c r="C223" s="154" t="s">
        <v>570</v>
      </c>
      <c r="D223" s="155" t="s">
        <v>297</v>
      </c>
      <c r="E223" s="156">
        <v>8142</v>
      </c>
      <c r="F223" s="157" t="s">
        <v>566</v>
      </c>
    </row>
    <row r="224" spans="1:6" x14ac:dyDescent="0.2">
      <c r="A224" s="158" t="s">
        <v>178</v>
      </c>
      <c r="B224" s="153" t="s">
        <v>564</v>
      </c>
      <c r="C224" s="159" t="s">
        <v>571</v>
      </c>
      <c r="D224" s="160" t="s">
        <v>297</v>
      </c>
      <c r="E224" s="161">
        <v>11227.8771</v>
      </c>
      <c r="F224" s="163" t="s">
        <v>568</v>
      </c>
    </row>
    <row r="225" spans="1:6" ht="21.75" customHeight="1" x14ac:dyDescent="0.2">
      <c r="A225" s="153" t="s">
        <v>178</v>
      </c>
      <c r="B225" s="153" t="s">
        <v>564</v>
      </c>
      <c r="C225" s="154" t="s">
        <v>572</v>
      </c>
      <c r="D225" s="155" t="s">
        <v>297</v>
      </c>
      <c r="E225" s="156">
        <v>8496</v>
      </c>
      <c r="F225" s="157" t="s">
        <v>566</v>
      </c>
    </row>
    <row r="226" spans="1:6" ht="23.25" customHeight="1" x14ac:dyDescent="0.2">
      <c r="A226" s="153" t="s">
        <v>178</v>
      </c>
      <c r="B226" s="153" t="s">
        <v>564</v>
      </c>
      <c r="C226" s="154" t="s">
        <v>573</v>
      </c>
      <c r="D226" s="164" t="s">
        <v>297</v>
      </c>
      <c r="E226" s="165">
        <v>5605</v>
      </c>
      <c r="F226" s="166" t="s">
        <v>566</v>
      </c>
    </row>
    <row r="227" spans="1:6" ht="23.25" customHeight="1" x14ac:dyDescent="0.2">
      <c r="A227" s="158" t="s">
        <v>178</v>
      </c>
      <c r="B227" s="153" t="s">
        <v>564</v>
      </c>
      <c r="C227" s="159" t="s">
        <v>574</v>
      </c>
      <c r="D227" s="160" t="s">
        <v>297</v>
      </c>
      <c r="E227" s="161">
        <v>14160</v>
      </c>
      <c r="F227" s="163" t="s">
        <v>568</v>
      </c>
    </row>
    <row r="228" spans="1:6" ht="24" x14ac:dyDescent="0.2">
      <c r="A228" s="153" t="s">
        <v>178</v>
      </c>
      <c r="B228" s="153" t="s">
        <v>564</v>
      </c>
      <c r="C228" s="154" t="s">
        <v>575</v>
      </c>
      <c r="D228" s="155" t="s">
        <v>297</v>
      </c>
      <c r="E228" s="156">
        <v>1121</v>
      </c>
      <c r="F228" s="157" t="s">
        <v>566</v>
      </c>
    </row>
    <row r="229" spans="1:6" ht="24" x14ac:dyDescent="0.2">
      <c r="A229" s="158" t="s">
        <v>178</v>
      </c>
      <c r="B229" s="153" t="s">
        <v>564</v>
      </c>
      <c r="C229" s="159" t="s">
        <v>576</v>
      </c>
      <c r="D229" s="160" t="s">
        <v>297</v>
      </c>
      <c r="E229" s="161">
        <v>450</v>
      </c>
      <c r="F229" s="163" t="s">
        <v>568</v>
      </c>
    </row>
    <row r="230" spans="1:6" ht="24" x14ac:dyDescent="0.2">
      <c r="A230" s="153" t="s">
        <v>178</v>
      </c>
      <c r="B230" s="153" t="s">
        <v>564</v>
      </c>
      <c r="C230" s="154" t="s">
        <v>577</v>
      </c>
      <c r="D230" s="155" t="s">
        <v>297</v>
      </c>
      <c r="E230" s="156">
        <v>5900</v>
      </c>
      <c r="F230" s="157" t="s">
        <v>566</v>
      </c>
    </row>
    <row r="231" spans="1:6" ht="24" x14ac:dyDescent="0.2">
      <c r="A231" s="158" t="s">
        <v>178</v>
      </c>
      <c r="B231" s="153" t="s">
        <v>564</v>
      </c>
      <c r="C231" s="159" t="s">
        <v>578</v>
      </c>
      <c r="D231" s="160" t="s">
        <v>297</v>
      </c>
      <c r="E231" s="161">
        <v>14160</v>
      </c>
      <c r="F231" s="163" t="s">
        <v>568</v>
      </c>
    </row>
    <row r="232" spans="1:6" x14ac:dyDescent="0.2">
      <c r="A232" s="153" t="s">
        <v>178</v>
      </c>
      <c r="B232" s="153" t="s">
        <v>564</v>
      </c>
      <c r="C232" s="154" t="s">
        <v>579</v>
      </c>
      <c r="D232" s="155" t="s">
        <v>297</v>
      </c>
      <c r="E232" s="156">
        <v>18880</v>
      </c>
      <c r="F232" s="166" t="s">
        <v>566</v>
      </c>
    </row>
    <row r="233" spans="1:6" ht="24" x14ac:dyDescent="0.2">
      <c r="A233" s="153" t="s">
        <v>178</v>
      </c>
      <c r="B233" s="153" t="s">
        <v>564</v>
      </c>
      <c r="C233" s="154" t="s">
        <v>580</v>
      </c>
      <c r="D233" s="155" t="s">
        <v>297</v>
      </c>
      <c r="E233" s="156">
        <v>4130</v>
      </c>
      <c r="F233" s="166" t="s">
        <v>566</v>
      </c>
    </row>
    <row r="234" spans="1:6" x14ac:dyDescent="0.2">
      <c r="A234" s="153" t="s">
        <v>178</v>
      </c>
      <c r="B234" s="153" t="s">
        <v>564</v>
      </c>
      <c r="C234" s="154" t="s">
        <v>581</v>
      </c>
      <c r="D234" s="155" t="s">
        <v>297</v>
      </c>
      <c r="E234" s="156">
        <v>2950</v>
      </c>
      <c r="F234" s="166" t="s">
        <v>566</v>
      </c>
    </row>
    <row r="235" spans="1:6" ht="24" x14ac:dyDescent="0.2">
      <c r="A235" s="158" t="s">
        <v>178</v>
      </c>
      <c r="B235" s="153" t="s">
        <v>564</v>
      </c>
      <c r="C235" s="159" t="s">
        <v>582</v>
      </c>
      <c r="D235" s="160" t="s">
        <v>297</v>
      </c>
      <c r="E235" s="161">
        <v>7949.66</v>
      </c>
      <c r="F235" s="163" t="s">
        <v>568</v>
      </c>
    </row>
    <row r="236" spans="1:6" x14ac:dyDescent="0.2">
      <c r="A236" s="158" t="s">
        <v>178</v>
      </c>
      <c r="B236" s="153" t="s">
        <v>564</v>
      </c>
      <c r="C236" s="159" t="s">
        <v>583</v>
      </c>
      <c r="D236" s="160" t="s">
        <v>297</v>
      </c>
      <c r="E236" s="161">
        <v>1303.9000000000001</v>
      </c>
      <c r="F236" s="163" t="s">
        <v>568</v>
      </c>
    </row>
    <row r="237" spans="1:6" ht="24" x14ac:dyDescent="0.2">
      <c r="A237" s="158" t="s">
        <v>178</v>
      </c>
      <c r="B237" s="153" t="s">
        <v>564</v>
      </c>
      <c r="C237" s="159" t="s">
        <v>584</v>
      </c>
      <c r="D237" s="160" t="s">
        <v>297</v>
      </c>
      <c r="E237" s="161">
        <v>7949.66</v>
      </c>
      <c r="F237" s="163" t="s">
        <v>568</v>
      </c>
    </row>
    <row r="238" spans="1:6" ht="24" x14ac:dyDescent="0.2">
      <c r="A238" s="158" t="s">
        <v>178</v>
      </c>
      <c r="B238" s="153" t="s">
        <v>564</v>
      </c>
      <c r="C238" s="159" t="s">
        <v>585</v>
      </c>
      <c r="D238" s="160" t="s">
        <v>297</v>
      </c>
      <c r="E238" s="161">
        <v>9912</v>
      </c>
      <c r="F238" s="163" t="s">
        <v>568</v>
      </c>
    </row>
    <row r="239" spans="1:6" ht="19.5" customHeight="1" x14ac:dyDescent="0.2">
      <c r="A239" s="153" t="s">
        <v>178</v>
      </c>
      <c r="B239" s="153" t="s">
        <v>564</v>
      </c>
      <c r="C239" s="167" t="s">
        <v>586</v>
      </c>
      <c r="D239" s="164" t="s">
        <v>297</v>
      </c>
      <c r="E239" s="165">
        <v>14004.83</v>
      </c>
      <c r="F239" s="166" t="s">
        <v>566</v>
      </c>
    </row>
    <row r="240" spans="1:6" ht="20.25" customHeight="1" x14ac:dyDescent="0.2">
      <c r="A240" s="153" t="s">
        <v>178</v>
      </c>
      <c r="B240" s="153" t="s">
        <v>564</v>
      </c>
      <c r="C240" s="154" t="s">
        <v>587</v>
      </c>
      <c r="D240" s="155" t="s">
        <v>297</v>
      </c>
      <c r="E240" s="156">
        <v>12019.008</v>
      </c>
      <c r="F240" s="166" t="s">
        <v>566</v>
      </c>
    </row>
    <row r="241" spans="1:6" ht="24" x14ac:dyDescent="0.2">
      <c r="A241" s="153" t="s">
        <v>178</v>
      </c>
      <c r="B241" s="153" t="s">
        <v>564</v>
      </c>
      <c r="C241" s="154" t="s">
        <v>588</v>
      </c>
      <c r="D241" s="164" t="s">
        <v>297</v>
      </c>
      <c r="E241" s="165">
        <v>4378.9799999999996</v>
      </c>
      <c r="F241" s="166" t="s">
        <v>568</v>
      </c>
    </row>
    <row r="242" spans="1:6" ht="24" x14ac:dyDescent="0.2">
      <c r="A242" s="153" t="s">
        <v>178</v>
      </c>
      <c r="B242" s="153" t="s">
        <v>564</v>
      </c>
      <c r="C242" s="154" t="s">
        <v>589</v>
      </c>
      <c r="D242" s="155" t="s">
        <v>297</v>
      </c>
      <c r="E242" s="156">
        <v>3482.18</v>
      </c>
      <c r="F242" s="157" t="s">
        <v>566</v>
      </c>
    </row>
    <row r="243" spans="1:6" ht="24" x14ac:dyDescent="0.2">
      <c r="A243" s="153" t="s">
        <v>178</v>
      </c>
      <c r="B243" s="153" t="s">
        <v>564</v>
      </c>
      <c r="C243" s="154" t="s">
        <v>590</v>
      </c>
      <c r="D243" s="155" t="s">
        <v>297</v>
      </c>
      <c r="E243" s="156">
        <v>6755.7359999999999</v>
      </c>
      <c r="F243" s="166" t="s">
        <v>566</v>
      </c>
    </row>
    <row r="244" spans="1:6" ht="12.95" customHeight="1" x14ac:dyDescent="0.2">
      <c r="A244" s="168" t="s">
        <v>114</v>
      </c>
      <c r="B244" s="168" t="s">
        <v>591</v>
      </c>
      <c r="C244" s="169" t="s">
        <v>592</v>
      </c>
      <c r="D244" s="170" t="s">
        <v>297</v>
      </c>
      <c r="E244" s="171"/>
      <c r="F244" s="172" t="s">
        <v>593</v>
      </c>
    </row>
    <row r="245" spans="1:6" ht="24" x14ac:dyDescent="0.2">
      <c r="A245" s="173" t="s">
        <v>192</v>
      </c>
      <c r="B245" s="173" t="s">
        <v>594</v>
      </c>
      <c r="C245" s="174" t="s">
        <v>595</v>
      </c>
      <c r="D245" s="175" t="s">
        <v>297</v>
      </c>
      <c r="E245" s="176">
        <v>36028.94</v>
      </c>
      <c r="F245" s="177" t="s">
        <v>596</v>
      </c>
    </row>
    <row r="246" spans="1:6" x14ac:dyDescent="0.2">
      <c r="A246" s="173" t="s">
        <v>192</v>
      </c>
      <c r="B246" s="173" t="s">
        <v>594</v>
      </c>
      <c r="C246" s="174" t="s">
        <v>597</v>
      </c>
      <c r="D246" s="175" t="s">
        <v>297</v>
      </c>
      <c r="E246" s="176">
        <v>30591.5</v>
      </c>
      <c r="F246" s="177" t="s">
        <v>596</v>
      </c>
    </row>
    <row r="247" spans="1:6" x14ac:dyDescent="0.2">
      <c r="A247" s="173" t="s">
        <v>192</v>
      </c>
      <c r="B247" s="173" t="s">
        <v>594</v>
      </c>
      <c r="C247" s="174" t="s">
        <v>598</v>
      </c>
      <c r="D247" s="175" t="s">
        <v>297</v>
      </c>
      <c r="E247" s="176">
        <v>626.58000000000004</v>
      </c>
      <c r="F247" s="177" t="s">
        <v>596</v>
      </c>
    </row>
    <row r="248" spans="1:6" ht="24" x14ac:dyDescent="0.2">
      <c r="A248" s="173" t="s">
        <v>192</v>
      </c>
      <c r="B248" s="173" t="s">
        <v>594</v>
      </c>
      <c r="C248" s="174" t="s">
        <v>599</v>
      </c>
      <c r="D248" s="175" t="s">
        <v>297</v>
      </c>
      <c r="E248" s="176">
        <v>62031.42</v>
      </c>
      <c r="F248" s="177" t="s">
        <v>596</v>
      </c>
    </row>
    <row r="249" spans="1:6" x14ac:dyDescent="0.2">
      <c r="A249" s="73" t="s">
        <v>100</v>
      </c>
      <c r="B249" s="73" t="s">
        <v>600</v>
      </c>
      <c r="C249" s="74" t="s">
        <v>601</v>
      </c>
      <c r="D249" s="75" t="s">
        <v>297</v>
      </c>
      <c r="E249" s="76">
        <v>60</v>
      </c>
      <c r="F249" s="113" t="s">
        <v>602</v>
      </c>
    </row>
    <row r="250" spans="1:6" x14ac:dyDescent="0.2">
      <c r="A250" s="178" t="s">
        <v>603</v>
      </c>
      <c r="B250" s="178" t="s">
        <v>604</v>
      </c>
      <c r="C250" s="179" t="s">
        <v>605</v>
      </c>
      <c r="D250" s="180" t="s">
        <v>297</v>
      </c>
      <c r="E250" s="181">
        <v>487.34</v>
      </c>
      <c r="F250" s="182" t="s">
        <v>606</v>
      </c>
    </row>
    <row r="251" spans="1:6" x14ac:dyDescent="0.2">
      <c r="A251" s="178" t="s">
        <v>603</v>
      </c>
      <c r="B251" s="178" t="s">
        <v>604</v>
      </c>
      <c r="C251" s="179" t="s">
        <v>607</v>
      </c>
      <c r="D251" s="180" t="s">
        <v>297</v>
      </c>
      <c r="E251" s="181">
        <v>88.5</v>
      </c>
      <c r="F251" s="182" t="s">
        <v>606</v>
      </c>
    </row>
    <row r="252" spans="1:6" x14ac:dyDescent="0.2">
      <c r="A252" s="183" t="s">
        <v>142</v>
      </c>
      <c r="B252" s="183" t="s">
        <v>608</v>
      </c>
      <c r="C252" s="184" t="s">
        <v>609</v>
      </c>
      <c r="D252" s="185" t="s">
        <v>297</v>
      </c>
      <c r="E252" s="186">
        <v>177</v>
      </c>
      <c r="F252" s="187" t="s">
        <v>610</v>
      </c>
    </row>
    <row r="253" spans="1:6" ht="36" x14ac:dyDescent="0.2">
      <c r="A253" s="183" t="s">
        <v>142</v>
      </c>
      <c r="B253" s="183" t="s">
        <v>608</v>
      </c>
      <c r="C253" s="184" t="s">
        <v>611</v>
      </c>
      <c r="D253" s="185" t="s">
        <v>297</v>
      </c>
      <c r="E253" s="186">
        <v>5959</v>
      </c>
      <c r="F253" s="187" t="s">
        <v>610</v>
      </c>
    </row>
    <row r="254" spans="1:6" x14ac:dyDescent="0.2">
      <c r="A254" s="73" t="s">
        <v>150</v>
      </c>
      <c r="B254" s="73" t="s">
        <v>612</v>
      </c>
      <c r="C254" s="74" t="s">
        <v>613</v>
      </c>
      <c r="D254" s="75" t="s">
        <v>614</v>
      </c>
      <c r="E254" s="76">
        <v>18.88</v>
      </c>
      <c r="F254" s="77" t="s">
        <v>615</v>
      </c>
    </row>
    <row r="255" spans="1:6" x14ac:dyDescent="0.2">
      <c r="A255" s="73" t="s">
        <v>155</v>
      </c>
      <c r="B255" s="73" t="s">
        <v>616</v>
      </c>
      <c r="C255" s="74" t="s">
        <v>617</v>
      </c>
      <c r="D255" s="75" t="s">
        <v>297</v>
      </c>
      <c r="E255" s="76">
        <v>4124.1000000000004</v>
      </c>
      <c r="F255" s="77" t="s">
        <v>618</v>
      </c>
    </row>
    <row r="256" spans="1:6" ht="19.5" customHeight="1" x14ac:dyDescent="0.2">
      <c r="A256" s="73" t="s">
        <v>155</v>
      </c>
      <c r="B256" s="73" t="s">
        <v>616</v>
      </c>
      <c r="C256" s="74" t="s">
        <v>619</v>
      </c>
      <c r="D256" s="75" t="s">
        <v>297</v>
      </c>
      <c r="E256" s="76">
        <v>4737.7</v>
      </c>
      <c r="F256" s="77" t="s">
        <v>618</v>
      </c>
    </row>
    <row r="257" spans="1:6" x14ac:dyDescent="0.2">
      <c r="A257" s="73" t="s">
        <v>155</v>
      </c>
      <c r="B257" s="73" t="s">
        <v>616</v>
      </c>
      <c r="C257" s="74" t="s">
        <v>620</v>
      </c>
      <c r="D257" s="75" t="s">
        <v>297</v>
      </c>
      <c r="E257" s="76">
        <v>1239</v>
      </c>
      <c r="F257" s="77" t="s">
        <v>618</v>
      </c>
    </row>
    <row r="258" spans="1:6" ht="24" x14ac:dyDescent="0.2">
      <c r="A258" s="183" t="s">
        <v>250</v>
      </c>
      <c r="B258" s="183" t="s">
        <v>621</v>
      </c>
      <c r="C258" s="184" t="s">
        <v>622</v>
      </c>
      <c r="D258" s="185" t="s">
        <v>297</v>
      </c>
      <c r="E258" s="186">
        <v>711.54</v>
      </c>
      <c r="F258" s="187" t="s">
        <v>610</v>
      </c>
    </row>
    <row r="259" spans="1:6" ht="23.25" customHeight="1" x14ac:dyDescent="0.2">
      <c r="A259" s="183" t="s">
        <v>250</v>
      </c>
      <c r="B259" s="183" t="s">
        <v>621</v>
      </c>
      <c r="C259" s="184" t="s">
        <v>623</v>
      </c>
      <c r="D259" s="185" t="s">
        <v>297</v>
      </c>
      <c r="E259" s="186">
        <v>30.68</v>
      </c>
      <c r="F259" s="187" t="s">
        <v>610</v>
      </c>
    </row>
    <row r="260" spans="1:6" ht="17.25" customHeight="1" x14ac:dyDescent="0.2">
      <c r="A260" s="183" t="s">
        <v>250</v>
      </c>
      <c r="B260" s="183" t="s">
        <v>621</v>
      </c>
      <c r="C260" s="184" t="s">
        <v>624</v>
      </c>
      <c r="D260" s="185" t="s">
        <v>297</v>
      </c>
      <c r="E260" s="186">
        <v>93.22</v>
      </c>
      <c r="F260" s="187" t="s">
        <v>625</v>
      </c>
    </row>
    <row r="261" spans="1:6" ht="15" customHeight="1" x14ac:dyDescent="0.2">
      <c r="A261" s="183" t="s">
        <v>250</v>
      </c>
      <c r="B261" s="183" t="s">
        <v>621</v>
      </c>
      <c r="C261" s="184" t="s">
        <v>626</v>
      </c>
      <c r="D261" s="185" t="s">
        <v>297</v>
      </c>
      <c r="E261" s="186">
        <v>140.125</v>
      </c>
      <c r="F261" s="187" t="s">
        <v>625</v>
      </c>
    </row>
    <row r="262" spans="1:6" x14ac:dyDescent="0.2">
      <c r="A262" s="183" t="s">
        <v>250</v>
      </c>
      <c r="B262" s="183" t="s">
        <v>621</v>
      </c>
      <c r="C262" s="184" t="s">
        <v>627</v>
      </c>
      <c r="D262" s="185" t="s">
        <v>297</v>
      </c>
      <c r="E262" s="186">
        <v>194.7</v>
      </c>
      <c r="F262" s="187" t="s">
        <v>625</v>
      </c>
    </row>
    <row r="263" spans="1:6" x14ac:dyDescent="0.2">
      <c r="A263" s="183" t="s">
        <v>250</v>
      </c>
      <c r="B263" s="183" t="s">
        <v>621</v>
      </c>
      <c r="C263" s="184" t="s">
        <v>628</v>
      </c>
      <c r="D263" s="185" t="s">
        <v>297</v>
      </c>
      <c r="E263" s="186">
        <v>334.82499999999999</v>
      </c>
      <c r="F263" s="187" t="s">
        <v>625</v>
      </c>
    </row>
    <row r="264" spans="1:6" x14ac:dyDescent="0.2">
      <c r="A264" s="183" t="s">
        <v>250</v>
      </c>
      <c r="B264" s="183" t="s">
        <v>621</v>
      </c>
      <c r="C264" s="184" t="s">
        <v>629</v>
      </c>
      <c r="D264" s="185" t="s">
        <v>297</v>
      </c>
      <c r="E264" s="186">
        <v>474.36</v>
      </c>
      <c r="F264" s="187" t="s">
        <v>625</v>
      </c>
    </row>
    <row r="265" spans="1:6" x14ac:dyDescent="0.2">
      <c r="A265" s="183" t="s">
        <v>250</v>
      </c>
      <c r="B265" s="183" t="s">
        <v>621</v>
      </c>
      <c r="C265" s="184" t="s">
        <v>630</v>
      </c>
      <c r="D265" s="185" t="s">
        <v>297</v>
      </c>
      <c r="E265" s="186">
        <v>548.70000000000005</v>
      </c>
      <c r="F265" s="187" t="s">
        <v>625</v>
      </c>
    </row>
    <row r="266" spans="1:6" x14ac:dyDescent="0.2">
      <c r="A266" s="183" t="s">
        <v>250</v>
      </c>
      <c r="B266" s="183" t="s">
        <v>621</v>
      </c>
      <c r="C266" s="184" t="s">
        <v>631</v>
      </c>
      <c r="D266" s="185" t="s">
        <v>297</v>
      </c>
      <c r="E266" s="186">
        <v>628.94000000000005</v>
      </c>
      <c r="F266" s="187" t="s">
        <v>625</v>
      </c>
    </row>
    <row r="267" spans="1:6" x14ac:dyDescent="0.2">
      <c r="A267" s="183" t="s">
        <v>250</v>
      </c>
      <c r="B267" s="183" t="s">
        <v>621</v>
      </c>
      <c r="C267" s="184" t="s">
        <v>632</v>
      </c>
      <c r="D267" s="185" t="s">
        <v>297</v>
      </c>
      <c r="E267" s="186">
        <v>401.2</v>
      </c>
      <c r="F267" s="187" t="s">
        <v>625</v>
      </c>
    </row>
    <row r="268" spans="1:6" x14ac:dyDescent="0.2">
      <c r="A268" s="183" t="s">
        <v>250</v>
      </c>
      <c r="B268" s="183" t="s">
        <v>621</v>
      </c>
      <c r="C268" s="184" t="s">
        <v>633</v>
      </c>
      <c r="D268" s="185" t="s">
        <v>297</v>
      </c>
      <c r="E268" s="186">
        <v>526.57500000000005</v>
      </c>
      <c r="F268" s="187" t="s">
        <v>625</v>
      </c>
    </row>
    <row r="269" spans="1:6" x14ac:dyDescent="0.2">
      <c r="A269" s="183" t="s">
        <v>250</v>
      </c>
      <c r="B269" s="183" t="s">
        <v>621</v>
      </c>
      <c r="C269" s="184" t="s">
        <v>634</v>
      </c>
      <c r="D269" s="185" t="s">
        <v>324</v>
      </c>
      <c r="E269" s="186">
        <v>175.82</v>
      </c>
      <c r="F269" s="187" t="s">
        <v>625</v>
      </c>
    </row>
    <row r="270" spans="1:6" x14ac:dyDescent="0.2">
      <c r="A270" s="183" t="s">
        <v>250</v>
      </c>
      <c r="B270" s="183" t="s">
        <v>621</v>
      </c>
      <c r="C270" s="184" t="s">
        <v>635</v>
      </c>
      <c r="D270" s="185" t="s">
        <v>324</v>
      </c>
      <c r="E270" s="186">
        <v>531</v>
      </c>
      <c r="F270" s="187" t="s">
        <v>625</v>
      </c>
    </row>
    <row r="271" spans="1:6" x14ac:dyDescent="0.2">
      <c r="A271" s="183" t="s">
        <v>250</v>
      </c>
      <c r="B271" s="183" t="s">
        <v>621</v>
      </c>
      <c r="C271" s="184" t="s">
        <v>636</v>
      </c>
      <c r="D271" s="185" t="s">
        <v>324</v>
      </c>
      <c r="E271" s="186">
        <v>233.64</v>
      </c>
      <c r="F271" s="187" t="s">
        <v>625</v>
      </c>
    </row>
    <row r="272" spans="1:6" x14ac:dyDescent="0.2">
      <c r="A272" s="183" t="s">
        <v>250</v>
      </c>
      <c r="B272" s="183" t="s">
        <v>621</v>
      </c>
      <c r="C272" s="184" t="s">
        <v>637</v>
      </c>
      <c r="D272" s="185" t="s">
        <v>324</v>
      </c>
      <c r="E272" s="186">
        <v>260.00110000000001</v>
      </c>
      <c r="F272" s="187" t="s">
        <v>625</v>
      </c>
    </row>
    <row r="273" spans="1:6" ht="36" x14ac:dyDescent="0.2">
      <c r="A273" s="183" t="s">
        <v>250</v>
      </c>
      <c r="B273" s="183" t="s">
        <v>621</v>
      </c>
      <c r="C273" s="184" t="s">
        <v>638</v>
      </c>
      <c r="D273" s="185" t="s">
        <v>297</v>
      </c>
      <c r="E273" s="186">
        <v>283.2</v>
      </c>
      <c r="F273" s="187" t="s">
        <v>610</v>
      </c>
    </row>
    <row r="274" spans="1:6" x14ac:dyDescent="0.2">
      <c r="A274" s="183" t="s">
        <v>250</v>
      </c>
      <c r="B274" s="183" t="s">
        <v>621</v>
      </c>
      <c r="C274" s="184" t="s">
        <v>639</v>
      </c>
      <c r="D274" s="185" t="s">
        <v>297</v>
      </c>
      <c r="E274" s="186">
        <v>132.75</v>
      </c>
      <c r="F274" s="187" t="s">
        <v>625</v>
      </c>
    </row>
    <row r="275" spans="1:6" x14ac:dyDescent="0.2">
      <c r="A275" s="183" t="s">
        <v>250</v>
      </c>
      <c r="B275" s="183" t="s">
        <v>621</v>
      </c>
      <c r="C275" s="184" t="s">
        <v>640</v>
      </c>
      <c r="D275" s="185" t="s">
        <v>297</v>
      </c>
      <c r="E275" s="186">
        <v>368.75</v>
      </c>
      <c r="F275" s="187" t="s">
        <v>625</v>
      </c>
    </row>
    <row r="276" spans="1:6" x14ac:dyDescent="0.2">
      <c r="A276" s="183" t="s">
        <v>250</v>
      </c>
      <c r="B276" s="183" t="s">
        <v>621</v>
      </c>
      <c r="C276" s="184" t="s">
        <v>641</v>
      </c>
      <c r="D276" s="185" t="s">
        <v>297</v>
      </c>
      <c r="E276" s="186">
        <v>5546</v>
      </c>
      <c r="F276" s="187" t="s">
        <v>610</v>
      </c>
    </row>
    <row r="277" spans="1:6" ht="24" x14ac:dyDescent="0.2">
      <c r="A277" s="183" t="s">
        <v>250</v>
      </c>
      <c r="B277" s="183" t="s">
        <v>621</v>
      </c>
      <c r="C277" s="184" t="s">
        <v>642</v>
      </c>
      <c r="D277" s="185" t="s">
        <v>297</v>
      </c>
      <c r="E277" s="186">
        <v>1215.4000000000001</v>
      </c>
      <c r="F277" s="187" t="s">
        <v>610</v>
      </c>
    </row>
    <row r="278" spans="1:6" x14ac:dyDescent="0.2">
      <c r="A278" s="183" t="s">
        <v>250</v>
      </c>
      <c r="B278" s="183" t="s">
        <v>621</v>
      </c>
      <c r="C278" s="184" t="s">
        <v>643</v>
      </c>
      <c r="D278" s="185" t="s">
        <v>644</v>
      </c>
      <c r="E278" s="186">
        <v>139.24</v>
      </c>
      <c r="F278" s="187" t="s">
        <v>645</v>
      </c>
    </row>
    <row r="279" spans="1:6" x14ac:dyDescent="0.2">
      <c r="A279" s="183" t="s">
        <v>250</v>
      </c>
      <c r="B279" s="183" t="s">
        <v>621</v>
      </c>
      <c r="C279" s="184" t="s">
        <v>646</v>
      </c>
      <c r="D279" s="185" t="s">
        <v>644</v>
      </c>
      <c r="E279" s="186">
        <v>194.7</v>
      </c>
      <c r="F279" s="187" t="s">
        <v>645</v>
      </c>
    </row>
    <row r="280" spans="1:6" ht="24" x14ac:dyDescent="0.2">
      <c r="A280" s="183" t="s">
        <v>250</v>
      </c>
      <c r="B280" s="183" t="s">
        <v>621</v>
      </c>
      <c r="C280" s="184" t="s">
        <v>647</v>
      </c>
      <c r="D280" s="185" t="s">
        <v>297</v>
      </c>
      <c r="E280" s="186">
        <v>12.803000000000001</v>
      </c>
      <c r="F280" s="187" t="s">
        <v>625</v>
      </c>
    </row>
    <row r="281" spans="1:6" x14ac:dyDescent="0.2">
      <c r="A281" s="183" t="s">
        <v>250</v>
      </c>
      <c r="B281" s="183" t="s">
        <v>621</v>
      </c>
      <c r="C281" s="184" t="s">
        <v>648</v>
      </c>
      <c r="D281" s="185" t="s">
        <v>297</v>
      </c>
      <c r="E281" s="186">
        <v>663.75</v>
      </c>
      <c r="F281" s="187" t="s">
        <v>625</v>
      </c>
    </row>
    <row r="282" spans="1:6" x14ac:dyDescent="0.2">
      <c r="A282" s="183" t="s">
        <v>250</v>
      </c>
      <c r="B282" s="183" t="s">
        <v>621</v>
      </c>
      <c r="C282" s="184" t="s">
        <v>649</v>
      </c>
      <c r="D282" s="185" t="s">
        <v>297</v>
      </c>
      <c r="E282" s="186">
        <v>6149.9943000000003</v>
      </c>
      <c r="F282" s="187" t="s">
        <v>610</v>
      </c>
    </row>
    <row r="283" spans="1:6" x14ac:dyDescent="0.2">
      <c r="A283" s="73" t="s">
        <v>154</v>
      </c>
      <c r="B283" s="73" t="s">
        <v>650</v>
      </c>
      <c r="C283" s="74" t="s">
        <v>651</v>
      </c>
      <c r="D283" s="75" t="s">
        <v>297</v>
      </c>
      <c r="E283" s="76">
        <v>6490</v>
      </c>
      <c r="F283" s="113" t="s">
        <v>652</v>
      </c>
    </row>
    <row r="284" spans="1:6" x14ac:dyDescent="0.2">
      <c r="A284" s="73" t="s">
        <v>154</v>
      </c>
      <c r="B284" s="73" t="s">
        <v>650</v>
      </c>
      <c r="C284" s="74" t="s">
        <v>653</v>
      </c>
      <c r="D284" s="75" t="s">
        <v>297</v>
      </c>
      <c r="E284" s="76">
        <v>6490</v>
      </c>
      <c r="F284" s="113" t="s">
        <v>652</v>
      </c>
    </row>
    <row r="285" spans="1:6" x14ac:dyDescent="0.2">
      <c r="A285" s="73" t="s">
        <v>154</v>
      </c>
      <c r="B285" s="73" t="s">
        <v>650</v>
      </c>
      <c r="C285" s="74" t="s">
        <v>654</v>
      </c>
      <c r="D285" s="75" t="s">
        <v>297</v>
      </c>
      <c r="E285" s="76">
        <v>6490</v>
      </c>
      <c r="F285" s="113" t="s">
        <v>652</v>
      </c>
    </row>
    <row r="286" spans="1:6" ht="14.1" customHeight="1" x14ac:dyDescent="0.2">
      <c r="A286" s="73" t="s">
        <v>154</v>
      </c>
      <c r="B286" s="73" t="s">
        <v>650</v>
      </c>
      <c r="C286" s="74" t="s">
        <v>655</v>
      </c>
      <c r="D286" s="75" t="s">
        <v>297</v>
      </c>
      <c r="E286" s="76">
        <v>6490</v>
      </c>
      <c r="F286" s="113" t="s">
        <v>652</v>
      </c>
    </row>
    <row r="287" spans="1:6" ht="15" customHeight="1" x14ac:dyDescent="0.2">
      <c r="A287" s="73" t="s">
        <v>154</v>
      </c>
      <c r="B287" s="73" t="s">
        <v>650</v>
      </c>
      <c r="C287" s="74" t="s">
        <v>656</v>
      </c>
      <c r="D287" s="75" t="s">
        <v>297</v>
      </c>
      <c r="E287" s="76">
        <v>6490</v>
      </c>
      <c r="F287" s="113" t="s">
        <v>652</v>
      </c>
    </row>
    <row r="288" spans="1:6" ht="21.75" customHeight="1" x14ac:dyDescent="0.2">
      <c r="A288" s="188" t="s">
        <v>174</v>
      </c>
      <c r="B288" s="188" t="s">
        <v>657</v>
      </c>
      <c r="C288" s="189" t="s">
        <v>658</v>
      </c>
      <c r="D288" s="190" t="s">
        <v>297</v>
      </c>
      <c r="E288" s="191">
        <v>2205.7732999999998</v>
      </c>
      <c r="F288" s="192" t="s">
        <v>659</v>
      </c>
    </row>
    <row r="289" spans="1:6" ht="15.95" customHeight="1" x14ac:dyDescent="0.2">
      <c r="A289" s="188" t="s">
        <v>174</v>
      </c>
      <c r="B289" s="188" t="s">
        <v>657</v>
      </c>
      <c r="C289" s="189" t="s">
        <v>660</v>
      </c>
      <c r="D289" s="190" t="s">
        <v>297</v>
      </c>
      <c r="E289" s="191">
        <v>501.5</v>
      </c>
      <c r="F289" s="192" t="s">
        <v>659</v>
      </c>
    </row>
    <row r="290" spans="1:6" x14ac:dyDescent="0.2">
      <c r="A290" s="188" t="s">
        <v>174</v>
      </c>
      <c r="B290" s="188" t="s">
        <v>657</v>
      </c>
      <c r="C290" s="189" t="s">
        <v>661</v>
      </c>
      <c r="D290" s="190" t="s">
        <v>297</v>
      </c>
      <c r="E290" s="191">
        <v>442.5</v>
      </c>
      <c r="F290" s="192" t="s">
        <v>659</v>
      </c>
    </row>
    <row r="291" spans="1:6" ht="14.1" customHeight="1" x14ac:dyDescent="0.2">
      <c r="A291" s="188" t="s">
        <v>174</v>
      </c>
      <c r="B291" s="188" t="s">
        <v>657</v>
      </c>
      <c r="C291" s="189" t="s">
        <v>662</v>
      </c>
      <c r="D291" s="190" t="s">
        <v>297</v>
      </c>
      <c r="E291" s="191">
        <v>531</v>
      </c>
      <c r="F291" s="192" t="s">
        <v>659</v>
      </c>
    </row>
    <row r="292" spans="1:6" x14ac:dyDescent="0.2">
      <c r="A292" s="188" t="s">
        <v>174</v>
      </c>
      <c r="B292" s="188" t="s">
        <v>657</v>
      </c>
      <c r="C292" s="189" t="s">
        <v>663</v>
      </c>
      <c r="D292" s="190" t="s">
        <v>297</v>
      </c>
      <c r="E292" s="191">
        <v>796.5</v>
      </c>
      <c r="F292" s="192" t="s">
        <v>659</v>
      </c>
    </row>
    <row r="293" spans="1:6" ht="17.25" customHeight="1" x14ac:dyDescent="0.2">
      <c r="A293" s="188" t="s">
        <v>174</v>
      </c>
      <c r="B293" s="188" t="s">
        <v>657</v>
      </c>
      <c r="C293" s="189" t="s">
        <v>664</v>
      </c>
      <c r="D293" s="190" t="s">
        <v>297</v>
      </c>
      <c r="E293" s="191">
        <v>5640.4</v>
      </c>
      <c r="F293" s="192" t="s">
        <v>659</v>
      </c>
    </row>
    <row r="294" spans="1:6" ht="30.75" customHeight="1" x14ac:dyDescent="0.2">
      <c r="A294" s="188" t="s">
        <v>174</v>
      </c>
      <c r="B294" s="188" t="s">
        <v>657</v>
      </c>
      <c r="C294" s="189" t="s">
        <v>665</v>
      </c>
      <c r="D294" s="190" t="s">
        <v>297</v>
      </c>
      <c r="E294" s="191">
        <v>5640.4</v>
      </c>
      <c r="F294" s="192" t="s">
        <v>659</v>
      </c>
    </row>
    <row r="295" spans="1:6" ht="24" x14ac:dyDescent="0.2">
      <c r="A295" s="188" t="s">
        <v>174</v>
      </c>
      <c r="B295" s="188" t="s">
        <v>657</v>
      </c>
      <c r="C295" s="189" t="s">
        <v>666</v>
      </c>
      <c r="D295" s="190" t="s">
        <v>297</v>
      </c>
      <c r="E295" s="191">
        <v>5640.4</v>
      </c>
      <c r="F295" s="192" t="s">
        <v>659</v>
      </c>
    </row>
    <row r="296" spans="1:6" ht="29.25" customHeight="1" x14ac:dyDescent="0.2">
      <c r="A296" s="188" t="s">
        <v>174</v>
      </c>
      <c r="B296" s="188" t="s">
        <v>657</v>
      </c>
      <c r="C296" s="189" t="s">
        <v>667</v>
      </c>
      <c r="D296" s="190" t="s">
        <v>297</v>
      </c>
      <c r="E296" s="191">
        <v>4366</v>
      </c>
      <c r="F296" s="192" t="s">
        <v>659</v>
      </c>
    </row>
    <row r="297" spans="1:6" ht="28.5" customHeight="1" x14ac:dyDescent="0.2">
      <c r="A297" s="188" t="s">
        <v>174</v>
      </c>
      <c r="B297" s="188" t="s">
        <v>657</v>
      </c>
      <c r="C297" s="189" t="s">
        <v>668</v>
      </c>
      <c r="D297" s="190" t="s">
        <v>297</v>
      </c>
      <c r="E297" s="191">
        <v>15611.4</v>
      </c>
      <c r="F297" s="192" t="s">
        <v>659</v>
      </c>
    </row>
    <row r="298" spans="1:6" ht="28.5" customHeight="1" x14ac:dyDescent="0.2">
      <c r="A298" s="188" t="s">
        <v>174</v>
      </c>
      <c r="B298" s="188" t="s">
        <v>657</v>
      </c>
      <c r="C298" s="189" t="s">
        <v>669</v>
      </c>
      <c r="D298" s="190" t="s">
        <v>297</v>
      </c>
      <c r="E298" s="191">
        <v>179.15</v>
      </c>
      <c r="F298" s="192" t="s">
        <v>659</v>
      </c>
    </row>
    <row r="299" spans="1:6" ht="22.5" customHeight="1" x14ac:dyDescent="0.2">
      <c r="A299" s="188" t="s">
        <v>174</v>
      </c>
      <c r="B299" s="188" t="s">
        <v>657</v>
      </c>
      <c r="C299" s="189" t="s">
        <v>670</v>
      </c>
      <c r="D299" s="190" t="s">
        <v>297</v>
      </c>
      <c r="E299" s="191">
        <v>194.7</v>
      </c>
      <c r="F299" s="192" t="s">
        <v>659</v>
      </c>
    </row>
    <row r="300" spans="1:6" x14ac:dyDescent="0.2">
      <c r="A300" s="188" t="s">
        <v>174</v>
      </c>
      <c r="B300" s="188" t="s">
        <v>657</v>
      </c>
      <c r="C300" s="189" t="s">
        <v>671</v>
      </c>
      <c r="D300" s="190" t="s">
        <v>297</v>
      </c>
      <c r="E300" s="191">
        <v>672.6</v>
      </c>
      <c r="F300" s="192" t="s">
        <v>659</v>
      </c>
    </row>
    <row r="301" spans="1:6" x14ac:dyDescent="0.2">
      <c r="A301" s="188" t="s">
        <v>174</v>
      </c>
      <c r="B301" s="188" t="s">
        <v>657</v>
      </c>
      <c r="C301" s="189" t="s">
        <v>672</v>
      </c>
      <c r="D301" s="190" t="s">
        <v>297</v>
      </c>
      <c r="E301" s="191">
        <v>20650</v>
      </c>
      <c r="F301" s="192" t="s">
        <v>659</v>
      </c>
    </row>
    <row r="302" spans="1:6" x14ac:dyDescent="0.2">
      <c r="A302" s="188" t="s">
        <v>174</v>
      </c>
      <c r="B302" s="188" t="s">
        <v>657</v>
      </c>
      <c r="C302" s="189" t="s">
        <v>673</v>
      </c>
      <c r="D302" s="190" t="s">
        <v>297</v>
      </c>
      <c r="E302" s="191">
        <v>4661</v>
      </c>
      <c r="F302" s="192" t="s">
        <v>659</v>
      </c>
    </row>
    <row r="303" spans="1:6" x14ac:dyDescent="0.2">
      <c r="A303" s="188" t="s">
        <v>174</v>
      </c>
      <c r="B303" s="188" t="s">
        <v>657</v>
      </c>
      <c r="C303" s="189" t="s">
        <v>674</v>
      </c>
      <c r="D303" s="190" t="s">
        <v>297</v>
      </c>
      <c r="E303" s="191">
        <v>525.1</v>
      </c>
      <c r="F303" s="192" t="s">
        <v>659</v>
      </c>
    </row>
    <row r="304" spans="1:6" x14ac:dyDescent="0.2">
      <c r="A304" s="188" t="s">
        <v>174</v>
      </c>
      <c r="B304" s="188" t="s">
        <v>657</v>
      </c>
      <c r="C304" s="189" t="s">
        <v>675</v>
      </c>
      <c r="D304" s="190" t="s">
        <v>297</v>
      </c>
      <c r="E304" s="191">
        <v>6384.19</v>
      </c>
      <c r="F304" s="192" t="s">
        <v>659</v>
      </c>
    </row>
    <row r="305" spans="1:6" ht="21" customHeight="1" x14ac:dyDescent="0.2">
      <c r="A305" s="188" t="s">
        <v>174</v>
      </c>
      <c r="B305" s="188" t="s">
        <v>657</v>
      </c>
      <c r="C305" s="189" t="s">
        <v>676</v>
      </c>
      <c r="D305" s="190" t="s">
        <v>297</v>
      </c>
      <c r="E305" s="191">
        <v>899.04330000000004</v>
      </c>
      <c r="F305" s="192" t="s">
        <v>659</v>
      </c>
    </row>
    <row r="306" spans="1:6" ht="29.25" customHeight="1" x14ac:dyDescent="0.2">
      <c r="A306" s="188" t="s">
        <v>174</v>
      </c>
      <c r="B306" s="188" t="s">
        <v>657</v>
      </c>
      <c r="C306" s="189" t="s">
        <v>677</v>
      </c>
      <c r="D306" s="190" t="s">
        <v>297</v>
      </c>
      <c r="E306" s="191">
        <v>348.1</v>
      </c>
      <c r="F306" s="192" t="s">
        <v>659</v>
      </c>
    </row>
    <row r="307" spans="1:6" ht="28.5" customHeight="1" x14ac:dyDescent="0.2">
      <c r="A307" s="188" t="s">
        <v>174</v>
      </c>
      <c r="B307" s="188" t="s">
        <v>657</v>
      </c>
      <c r="C307" s="189" t="s">
        <v>678</v>
      </c>
      <c r="D307" s="190" t="s">
        <v>297</v>
      </c>
      <c r="E307" s="191">
        <v>147.5</v>
      </c>
      <c r="F307" s="192" t="s">
        <v>659</v>
      </c>
    </row>
    <row r="308" spans="1:6" ht="32.25" customHeight="1" x14ac:dyDescent="0.2">
      <c r="A308" s="188" t="s">
        <v>174</v>
      </c>
      <c r="B308" s="188" t="s">
        <v>657</v>
      </c>
      <c r="C308" s="189" t="s">
        <v>679</v>
      </c>
      <c r="D308" s="190" t="s">
        <v>297</v>
      </c>
      <c r="E308" s="191">
        <v>11210</v>
      </c>
      <c r="F308" s="192" t="s">
        <v>659</v>
      </c>
    </row>
    <row r="309" spans="1:6" ht="24" x14ac:dyDescent="0.2">
      <c r="A309" s="188" t="s">
        <v>174</v>
      </c>
      <c r="B309" s="188" t="s">
        <v>657</v>
      </c>
      <c r="C309" s="189" t="s">
        <v>680</v>
      </c>
      <c r="D309" s="190" t="s">
        <v>297</v>
      </c>
      <c r="E309" s="191">
        <v>1333.4</v>
      </c>
      <c r="F309" s="192" t="s">
        <v>659</v>
      </c>
    </row>
    <row r="310" spans="1:6" x14ac:dyDescent="0.2">
      <c r="A310" s="193" t="s">
        <v>144</v>
      </c>
      <c r="B310" s="193" t="s">
        <v>681</v>
      </c>
      <c r="C310" s="194" t="s">
        <v>682</v>
      </c>
      <c r="D310" s="195" t="s">
        <v>297</v>
      </c>
      <c r="E310" s="196">
        <v>939.75</v>
      </c>
      <c r="F310" s="197" t="s">
        <v>683</v>
      </c>
    </row>
    <row r="311" spans="1:6" ht="22.5" customHeight="1" x14ac:dyDescent="0.2">
      <c r="A311" s="193" t="s">
        <v>144</v>
      </c>
      <c r="B311" s="193" t="s">
        <v>681</v>
      </c>
      <c r="C311" s="194" t="s">
        <v>684</v>
      </c>
      <c r="D311" s="195" t="s">
        <v>297</v>
      </c>
      <c r="E311" s="196">
        <v>590</v>
      </c>
      <c r="F311" s="197" t="s">
        <v>683</v>
      </c>
    </row>
    <row r="312" spans="1:6" x14ac:dyDescent="0.2">
      <c r="A312" s="193" t="s">
        <v>144</v>
      </c>
      <c r="B312" s="193" t="s">
        <v>681</v>
      </c>
      <c r="C312" s="194" t="s">
        <v>685</v>
      </c>
      <c r="D312" s="195" t="s">
        <v>297</v>
      </c>
      <c r="E312" s="196">
        <v>761.25</v>
      </c>
      <c r="F312" s="197" t="s">
        <v>683</v>
      </c>
    </row>
    <row r="313" spans="1:6" x14ac:dyDescent="0.2">
      <c r="A313" s="193" t="s">
        <v>144</v>
      </c>
      <c r="B313" s="193" t="s">
        <v>681</v>
      </c>
      <c r="C313" s="198" t="s">
        <v>685</v>
      </c>
      <c r="D313" s="199" t="s">
        <v>297</v>
      </c>
      <c r="E313" s="200">
        <v>761.25</v>
      </c>
      <c r="F313" s="201" t="s">
        <v>686</v>
      </c>
    </row>
    <row r="314" spans="1:6" ht="26.25" customHeight="1" x14ac:dyDescent="0.2">
      <c r="A314" s="193" t="s">
        <v>144</v>
      </c>
      <c r="B314" s="193" t="s">
        <v>681</v>
      </c>
      <c r="C314" s="198" t="s">
        <v>687</v>
      </c>
      <c r="D314" s="199" t="s">
        <v>297</v>
      </c>
      <c r="E314" s="200">
        <v>309.75</v>
      </c>
      <c r="F314" s="201" t="s">
        <v>686</v>
      </c>
    </row>
    <row r="315" spans="1:6" ht="18" customHeight="1" x14ac:dyDescent="0.2">
      <c r="A315" s="193" t="s">
        <v>144</v>
      </c>
      <c r="B315" s="193" t="s">
        <v>681</v>
      </c>
      <c r="C315" s="194" t="s">
        <v>688</v>
      </c>
      <c r="D315" s="195" t="s">
        <v>297</v>
      </c>
      <c r="E315" s="196">
        <v>270.48</v>
      </c>
      <c r="F315" s="201" t="s">
        <v>686</v>
      </c>
    </row>
    <row r="316" spans="1:6" x14ac:dyDescent="0.2">
      <c r="A316" s="193" t="s">
        <v>144</v>
      </c>
      <c r="B316" s="193" t="s">
        <v>681</v>
      </c>
      <c r="C316" s="194" t="s">
        <v>689</v>
      </c>
      <c r="D316" s="195" t="s">
        <v>297</v>
      </c>
      <c r="E316" s="196">
        <v>229.21530000000001</v>
      </c>
      <c r="F316" s="197" t="s">
        <v>683</v>
      </c>
    </row>
    <row r="317" spans="1:6" x14ac:dyDescent="0.2">
      <c r="A317" s="193" t="s">
        <v>144</v>
      </c>
      <c r="B317" s="193" t="s">
        <v>681</v>
      </c>
      <c r="C317" s="194" t="s">
        <v>690</v>
      </c>
      <c r="D317" s="195" t="s">
        <v>297</v>
      </c>
      <c r="E317" s="196">
        <v>194.25</v>
      </c>
      <c r="F317" s="201" t="s">
        <v>686</v>
      </c>
    </row>
    <row r="318" spans="1:6" x14ac:dyDescent="0.2">
      <c r="A318" s="193" t="s">
        <v>144</v>
      </c>
      <c r="B318" s="193" t="s">
        <v>681</v>
      </c>
      <c r="C318" s="194" t="s">
        <v>691</v>
      </c>
      <c r="D318" s="195" t="s">
        <v>297</v>
      </c>
      <c r="E318" s="196">
        <v>414.75</v>
      </c>
      <c r="F318" s="197" t="s">
        <v>683</v>
      </c>
    </row>
    <row r="319" spans="1:6" x14ac:dyDescent="0.2">
      <c r="A319" s="193" t="s">
        <v>144</v>
      </c>
      <c r="B319" s="193" t="s">
        <v>681</v>
      </c>
      <c r="C319" s="194" t="s">
        <v>692</v>
      </c>
      <c r="D319" s="195" t="s">
        <v>297</v>
      </c>
      <c r="E319" s="196">
        <v>414.75</v>
      </c>
      <c r="F319" s="201" t="s">
        <v>686</v>
      </c>
    </row>
    <row r="320" spans="1:6" x14ac:dyDescent="0.2">
      <c r="A320" s="193" t="s">
        <v>144</v>
      </c>
      <c r="B320" s="193" t="s">
        <v>681</v>
      </c>
      <c r="C320" s="198" t="s">
        <v>693</v>
      </c>
      <c r="D320" s="199" t="s">
        <v>297</v>
      </c>
      <c r="E320" s="200">
        <v>3669.75</v>
      </c>
      <c r="F320" s="201" t="s">
        <v>686</v>
      </c>
    </row>
    <row r="321" spans="1:6" x14ac:dyDescent="0.2">
      <c r="A321" s="193" t="s">
        <v>144</v>
      </c>
      <c r="B321" s="193" t="s">
        <v>681</v>
      </c>
      <c r="C321" s="194" t="s">
        <v>694</v>
      </c>
      <c r="D321" s="195" t="s">
        <v>695</v>
      </c>
      <c r="E321" s="196">
        <v>866.25</v>
      </c>
      <c r="F321" s="201" t="s">
        <v>686</v>
      </c>
    </row>
    <row r="322" spans="1:6" ht="24" x14ac:dyDescent="0.2">
      <c r="A322" s="193" t="s">
        <v>144</v>
      </c>
      <c r="B322" s="193" t="s">
        <v>681</v>
      </c>
      <c r="C322" s="194" t="s">
        <v>696</v>
      </c>
      <c r="D322" s="195" t="s">
        <v>297</v>
      </c>
      <c r="E322" s="196">
        <v>8096</v>
      </c>
      <c r="F322" s="201" t="s">
        <v>686</v>
      </c>
    </row>
    <row r="323" spans="1:6" ht="24" x14ac:dyDescent="0.2">
      <c r="A323" s="193" t="s">
        <v>144</v>
      </c>
      <c r="B323" s="193" t="s">
        <v>681</v>
      </c>
      <c r="C323" s="194" t="s">
        <v>697</v>
      </c>
      <c r="D323" s="195" t="s">
        <v>297</v>
      </c>
      <c r="E323" s="196">
        <v>8000</v>
      </c>
      <c r="F323" s="201" t="s">
        <v>686</v>
      </c>
    </row>
    <row r="324" spans="1:6" x14ac:dyDescent="0.2">
      <c r="A324" s="193" t="s">
        <v>144</v>
      </c>
      <c r="B324" s="193" t="s">
        <v>681</v>
      </c>
      <c r="C324" s="198" t="s">
        <v>698</v>
      </c>
      <c r="D324" s="199" t="s">
        <v>297</v>
      </c>
      <c r="E324" s="200">
        <v>167.27</v>
      </c>
      <c r="F324" s="201" t="s">
        <v>686</v>
      </c>
    </row>
    <row r="325" spans="1:6" ht="30.75" customHeight="1" x14ac:dyDescent="0.2">
      <c r="A325" s="193" t="s">
        <v>144</v>
      </c>
      <c r="B325" s="193" t="s">
        <v>681</v>
      </c>
      <c r="C325" s="194" t="s">
        <v>699</v>
      </c>
      <c r="D325" s="195" t="s">
        <v>297</v>
      </c>
      <c r="E325" s="196">
        <v>402.67669999999998</v>
      </c>
      <c r="F325" s="197" t="s">
        <v>683</v>
      </c>
    </row>
    <row r="326" spans="1:6" x14ac:dyDescent="0.2">
      <c r="A326" s="193" t="s">
        <v>144</v>
      </c>
      <c r="B326" s="193" t="s">
        <v>681</v>
      </c>
      <c r="C326" s="194" t="s">
        <v>700</v>
      </c>
      <c r="D326" s="195" t="s">
        <v>297</v>
      </c>
      <c r="E326" s="196">
        <v>600.9153</v>
      </c>
      <c r="F326" s="197" t="s">
        <v>683</v>
      </c>
    </row>
    <row r="327" spans="1:6" x14ac:dyDescent="0.2">
      <c r="A327" s="193" t="s">
        <v>144</v>
      </c>
      <c r="B327" s="193" t="s">
        <v>681</v>
      </c>
      <c r="C327" s="194" t="s">
        <v>701</v>
      </c>
      <c r="D327" s="195" t="s">
        <v>695</v>
      </c>
      <c r="E327" s="196">
        <v>489.40600000000001</v>
      </c>
      <c r="F327" s="201" t="s">
        <v>686</v>
      </c>
    </row>
    <row r="328" spans="1:6" ht="24.75" customHeight="1" x14ac:dyDescent="0.2">
      <c r="A328" s="193" t="s">
        <v>144</v>
      </c>
      <c r="B328" s="193" t="s">
        <v>681</v>
      </c>
      <c r="C328" s="194" t="s">
        <v>702</v>
      </c>
      <c r="D328" s="195" t="s">
        <v>297</v>
      </c>
      <c r="E328" s="196">
        <v>455.48</v>
      </c>
      <c r="F328" s="197" t="s">
        <v>683</v>
      </c>
    </row>
    <row r="329" spans="1:6" ht="24" x14ac:dyDescent="0.2">
      <c r="A329" s="73" t="s">
        <v>157</v>
      </c>
      <c r="B329" s="73" t="s">
        <v>703</v>
      </c>
      <c r="C329" s="74" t="s">
        <v>704</v>
      </c>
      <c r="D329" s="75" t="s">
        <v>297</v>
      </c>
      <c r="E329" s="76">
        <v>6490</v>
      </c>
      <c r="F329" s="113" t="s">
        <v>705</v>
      </c>
    </row>
    <row r="330" spans="1:6" ht="24" x14ac:dyDescent="0.2">
      <c r="A330" s="73" t="s">
        <v>706</v>
      </c>
      <c r="B330" s="73" t="s">
        <v>707</v>
      </c>
      <c r="C330" s="74" t="s">
        <v>708</v>
      </c>
      <c r="D330" s="75" t="s">
        <v>465</v>
      </c>
      <c r="E330" s="76">
        <v>460.2</v>
      </c>
      <c r="F330" s="113" t="s">
        <v>709</v>
      </c>
    </row>
    <row r="331" spans="1:6" ht="36" x14ac:dyDescent="0.2">
      <c r="A331" s="73" t="s">
        <v>95</v>
      </c>
      <c r="B331" s="73" t="s">
        <v>710</v>
      </c>
      <c r="C331" s="74" t="s">
        <v>711</v>
      </c>
      <c r="D331" s="75" t="s">
        <v>712</v>
      </c>
      <c r="E331" s="76">
        <v>44877.760000000002</v>
      </c>
      <c r="F331" s="113" t="s">
        <v>713</v>
      </c>
    </row>
    <row r="332" spans="1:6" x14ac:dyDescent="0.2">
      <c r="A332" s="77" t="s">
        <v>714</v>
      </c>
      <c r="B332" s="77" t="s">
        <v>715</v>
      </c>
      <c r="C332" s="74" t="s">
        <v>716</v>
      </c>
      <c r="D332" s="75" t="s">
        <v>717</v>
      </c>
      <c r="E332" s="76">
        <v>3000</v>
      </c>
      <c r="F332" s="113" t="s">
        <v>718</v>
      </c>
    </row>
    <row r="333" spans="1:6" ht="24" x14ac:dyDescent="0.2">
      <c r="A333" s="202" t="s">
        <v>719</v>
      </c>
      <c r="B333" s="202" t="s">
        <v>720</v>
      </c>
      <c r="C333" s="203" t="s">
        <v>721</v>
      </c>
      <c r="D333" s="204" t="s">
        <v>297</v>
      </c>
      <c r="E333" s="205">
        <v>23562.5</v>
      </c>
      <c r="F333" s="206" t="s">
        <v>722</v>
      </c>
    </row>
    <row r="334" spans="1:6" ht="24" x14ac:dyDescent="0.2">
      <c r="A334" s="202" t="s">
        <v>719</v>
      </c>
      <c r="B334" s="202" t="s">
        <v>720</v>
      </c>
      <c r="C334" s="203" t="s">
        <v>723</v>
      </c>
      <c r="D334" s="204" t="s">
        <v>297</v>
      </c>
      <c r="E334" s="205">
        <v>102660</v>
      </c>
      <c r="F334" s="206" t="s">
        <v>722</v>
      </c>
    </row>
    <row r="335" spans="1:6" ht="20.25" customHeight="1" x14ac:dyDescent="0.2">
      <c r="A335" s="207" t="s">
        <v>724</v>
      </c>
      <c r="B335" s="207" t="s">
        <v>725</v>
      </c>
      <c r="C335" s="208" t="s">
        <v>726</v>
      </c>
      <c r="D335" s="209" t="s">
        <v>297</v>
      </c>
      <c r="E335" s="210">
        <v>590</v>
      </c>
      <c r="F335" s="211" t="s">
        <v>727</v>
      </c>
    </row>
    <row r="336" spans="1:6" ht="15" customHeight="1" x14ac:dyDescent="0.2">
      <c r="A336" s="207" t="s">
        <v>724</v>
      </c>
      <c r="B336" s="207" t="s">
        <v>725</v>
      </c>
      <c r="C336" s="208" t="s">
        <v>728</v>
      </c>
      <c r="D336" s="209" t="s">
        <v>297</v>
      </c>
      <c r="E336" s="210">
        <v>2124</v>
      </c>
      <c r="F336" s="211" t="s">
        <v>727</v>
      </c>
    </row>
    <row r="337" spans="1:6" ht="14.1" customHeight="1" x14ac:dyDescent="0.2">
      <c r="A337" s="207" t="s">
        <v>724</v>
      </c>
      <c r="B337" s="207" t="s">
        <v>725</v>
      </c>
      <c r="C337" s="208" t="s">
        <v>729</v>
      </c>
      <c r="D337" s="209" t="s">
        <v>730</v>
      </c>
      <c r="E337" s="210">
        <v>2832</v>
      </c>
      <c r="F337" s="211" t="s">
        <v>727</v>
      </c>
    </row>
    <row r="338" spans="1:6" x14ac:dyDescent="0.2">
      <c r="A338" s="207" t="s">
        <v>724</v>
      </c>
      <c r="B338" s="207" t="s">
        <v>725</v>
      </c>
      <c r="C338" s="208" t="s">
        <v>731</v>
      </c>
      <c r="D338" s="209" t="s">
        <v>730</v>
      </c>
      <c r="E338" s="210">
        <v>2548.8000000000002</v>
      </c>
      <c r="F338" s="211" t="s">
        <v>727</v>
      </c>
    </row>
    <row r="339" spans="1:6" ht="15" customHeight="1" x14ac:dyDescent="0.2">
      <c r="A339" s="207" t="s">
        <v>724</v>
      </c>
      <c r="B339" s="207" t="s">
        <v>725</v>
      </c>
      <c r="C339" s="208" t="s">
        <v>732</v>
      </c>
      <c r="D339" s="209" t="s">
        <v>730</v>
      </c>
      <c r="E339" s="210">
        <v>2360</v>
      </c>
      <c r="F339" s="211" t="s">
        <v>727</v>
      </c>
    </row>
    <row r="340" spans="1:6" ht="24" x14ac:dyDescent="0.2">
      <c r="A340" s="207" t="s">
        <v>724</v>
      </c>
      <c r="B340" s="207" t="s">
        <v>725</v>
      </c>
      <c r="C340" s="208" t="s">
        <v>733</v>
      </c>
      <c r="D340" s="209" t="s">
        <v>730</v>
      </c>
      <c r="E340" s="210">
        <v>2360</v>
      </c>
      <c r="F340" s="211" t="s">
        <v>727</v>
      </c>
    </row>
    <row r="341" spans="1:6" x14ac:dyDescent="0.2">
      <c r="A341" s="207" t="s">
        <v>724</v>
      </c>
      <c r="B341" s="207" t="s">
        <v>725</v>
      </c>
      <c r="C341" s="208" t="s">
        <v>734</v>
      </c>
      <c r="D341" s="209" t="s">
        <v>730</v>
      </c>
      <c r="E341" s="210">
        <v>708</v>
      </c>
      <c r="F341" s="211" t="s">
        <v>727</v>
      </c>
    </row>
    <row r="342" spans="1:6" x14ac:dyDescent="0.2">
      <c r="A342" s="207" t="s">
        <v>724</v>
      </c>
      <c r="B342" s="207" t="s">
        <v>725</v>
      </c>
      <c r="C342" s="208" t="s">
        <v>735</v>
      </c>
      <c r="D342" s="209" t="s">
        <v>297</v>
      </c>
      <c r="E342" s="210">
        <v>7670</v>
      </c>
      <c r="F342" s="211" t="s">
        <v>727</v>
      </c>
    </row>
    <row r="343" spans="1:6" ht="24" x14ac:dyDescent="0.2">
      <c r="A343" s="207" t="s">
        <v>724</v>
      </c>
      <c r="B343" s="207" t="s">
        <v>725</v>
      </c>
      <c r="C343" s="208" t="s">
        <v>736</v>
      </c>
      <c r="D343" s="209" t="s">
        <v>730</v>
      </c>
      <c r="E343" s="210">
        <v>2548.8000000000002</v>
      </c>
      <c r="F343" s="211" t="s">
        <v>727</v>
      </c>
    </row>
    <row r="344" spans="1:6" ht="24" x14ac:dyDescent="0.2">
      <c r="A344" s="207" t="s">
        <v>724</v>
      </c>
      <c r="B344" s="207" t="s">
        <v>725</v>
      </c>
      <c r="C344" s="208" t="s">
        <v>737</v>
      </c>
      <c r="D344" s="209" t="s">
        <v>297</v>
      </c>
      <c r="E344" s="210">
        <v>2360</v>
      </c>
      <c r="F344" s="211" t="s">
        <v>727</v>
      </c>
    </row>
    <row r="345" spans="1:6" ht="24" x14ac:dyDescent="0.2">
      <c r="A345" s="207" t="s">
        <v>724</v>
      </c>
      <c r="B345" s="207" t="s">
        <v>725</v>
      </c>
      <c r="C345" s="208" t="s">
        <v>738</v>
      </c>
      <c r="D345" s="209" t="s">
        <v>297</v>
      </c>
      <c r="E345" s="210">
        <v>1770</v>
      </c>
      <c r="F345" s="211" t="s">
        <v>727</v>
      </c>
    </row>
    <row r="346" spans="1:6" x14ac:dyDescent="0.2">
      <c r="A346" s="207" t="s">
        <v>724</v>
      </c>
      <c r="B346" s="207" t="s">
        <v>725</v>
      </c>
      <c r="C346" s="208" t="s">
        <v>739</v>
      </c>
      <c r="D346" s="209" t="s">
        <v>297</v>
      </c>
      <c r="E346" s="210">
        <v>1121</v>
      </c>
      <c r="F346" s="211" t="s">
        <v>727</v>
      </c>
    </row>
    <row r="347" spans="1:6" x14ac:dyDescent="0.2">
      <c r="A347" s="212" t="s">
        <v>740</v>
      </c>
      <c r="B347" s="212" t="s">
        <v>741</v>
      </c>
      <c r="C347" s="213" t="s">
        <v>742</v>
      </c>
      <c r="D347" s="214" t="s">
        <v>297</v>
      </c>
      <c r="E347" s="215">
        <v>1770</v>
      </c>
      <c r="F347" s="216" t="s">
        <v>743</v>
      </c>
    </row>
    <row r="348" spans="1:6" ht="24" x14ac:dyDescent="0.2">
      <c r="A348" s="212" t="s">
        <v>740</v>
      </c>
      <c r="B348" s="212" t="s">
        <v>741</v>
      </c>
      <c r="C348" s="213" t="s">
        <v>744</v>
      </c>
      <c r="D348" s="214" t="s">
        <v>297</v>
      </c>
      <c r="E348" s="215">
        <v>1062</v>
      </c>
      <c r="F348" s="216" t="s">
        <v>743</v>
      </c>
    </row>
    <row r="349" spans="1:6" x14ac:dyDescent="0.2">
      <c r="A349" s="212" t="s">
        <v>740</v>
      </c>
      <c r="B349" s="212" t="s">
        <v>741</v>
      </c>
      <c r="C349" s="213" t="s">
        <v>745</v>
      </c>
      <c r="D349" s="214" t="s">
        <v>297</v>
      </c>
      <c r="E349" s="215">
        <v>420.55200000000002</v>
      </c>
      <c r="F349" s="216" t="s">
        <v>743</v>
      </c>
    </row>
    <row r="350" spans="1:6" ht="24" x14ac:dyDescent="0.2">
      <c r="A350" s="212" t="s">
        <v>740</v>
      </c>
      <c r="B350" s="212" t="s">
        <v>741</v>
      </c>
      <c r="C350" s="213" t="s">
        <v>746</v>
      </c>
      <c r="D350" s="214" t="s">
        <v>297</v>
      </c>
      <c r="E350" s="215">
        <v>420.73</v>
      </c>
      <c r="F350" s="216" t="s">
        <v>743</v>
      </c>
    </row>
    <row r="351" spans="1:6" ht="24" x14ac:dyDescent="0.2">
      <c r="A351" s="212" t="s">
        <v>740</v>
      </c>
      <c r="B351" s="212" t="s">
        <v>741</v>
      </c>
      <c r="C351" s="213" t="s">
        <v>747</v>
      </c>
      <c r="D351" s="214" t="s">
        <v>297</v>
      </c>
      <c r="E351" s="215">
        <v>1379.48</v>
      </c>
      <c r="F351" s="216" t="s">
        <v>743</v>
      </c>
    </row>
    <row r="352" spans="1:6" ht="24" x14ac:dyDescent="0.2">
      <c r="A352" s="212" t="s">
        <v>740</v>
      </c>
      <c r="B352" s="212" t="s">
        <v>741</v>
      </c>
      <c r="C352" s="213" t="s">
        <v>747</v>
      </c>
      <c r="D352" s="214" t="s">
        <v>297</v>
      </c>
      <c r="E352" s="215">
        <v>486.69200000000001</v>
      </c>
      <c r="F352" s="216" t="s">
        <v>743</v>
      </c>
    </row>
    <row r="353" spans="1:6" ht="24" x14ac:dyDescent="0.2">
      <c r="A353" s="212" t="s">
        <v>740</v>
      </c>
      <c r="B353" s="212" t="s">
        <v>741</v>
      </c>
      <c r="C353" s="213" t="s">
        <v>748</v>
      </c>
      <c r="D353" s="214" t="s">
        <v>297</v>
      </c>
      <c r="E353" s="215">
        <v>420.09199999999998</v>
      </c>
      <c r="F353" s="216" t="s">
        <v>743</v>
      </c>
    </row>
    <row r="354" spans="1:6" ht="24" x14ac:dyDescent="0.2">
      <c r="A354" s="212" t="s">
        <v>740</v>
      </c>
      <c r="B354" s="212" t="s">
        <v>741</v>
      </c>
      <c r="C354" s="213" t="s">
        <v>749</v>
      </c>
      <c r="D354" s="214" t="s">
        <v>297</v>
      </c>
      <c r="E354" s="215">
        <v>422.358</v>
      </c>
      <c r="F354" s="216" t="s">
        <v>743</v>
      </c>
    </row>
    <row r="355" spans="1:6" ht="15" customHeight="1" x14ac:dyDescent="0.2">
      <c r="A355" s="212" t="s">
        <v>740</v>
      </c>
      <c r="B355" s="212" t="s">
        <v>741</v>
      </c>
      <c r="C355" s="213" t="s">
        <v>750</v>
      </c>
      <c r="D355" s="214" t="s">
        <v>297</v>
      </c>
      <c r="E355" s="215">
        <v>422.44</v>
      </c>
      <c r="F355" s="216" t="s">
        <v>743</v>
      </c>
    </row>
    <row r="356" spans="1:6" ht="24" x14ac:dyDescent="0.2">
      <c r="A356" s="212" t="s">
        <v>740</v>
      </c>
      <c r="B356" s="212" t="s">
        <v>741</v>
      </c>
      <c r="C356" s="213" t="s">
        <v>751</v>
      </c>
      <c r="D356" s="214" t="s">
        <v>297</v>
      </c>
      <c r="E356" s="215">
        <v>422.62799999999999</v>
      </c>
      <c r="F356" s="216" t="s">
        <v>743</v>
      </c>
    </row>
    <row r="357" spans="1:6" ht="14.1" customHeight="1" x14ac:dyDescent="0.2">
      <c r="A357" s="212" t="s">
        <v>740</v>
      </c>
      <c r="B357" s="212" t="s">
        <v>741</v>
      </c>
      <c r="C357" s="213" t="s">
        <v>752</v>
      </c>
      <c r="D357" s="214" t="s">
        <v>297</v>
      </c>
      <c r="E357" s="215">
        <v>810.41200000000003</v>
      </c>
      <c r="F357" s="216" t="s">
        <v>743</v>
      </c>
    </row>
    <row r="358" spans="1:6" x14ac:dyDescent="0.2">
      <c r="A358" s="212" t="s">
        <v>740</v>
      </c>
      <c r="B358" s="212" t="s">
        <v>741</v>
      </c>
      <c r="C358" s="213" t="s">
        <v>753</v>
      </c>
      <c r="D358" s="214" t="s">
        <v>297</v>
      </c>
      <c r="E358" s="215">
        <v>1069.47</v>
      </c>
      <c r="F358" s="216" t="s">
        <v>743</v>
      </c>
    </row>
    <row r="359" spans="1:6" ht="18" customHeight="1" x14ac:dyDescent="0.2">
      <c r="A359" s="212" t="s">
        <v>740</v>
      </c>
      <c r="B359" s="212" t="s">
        <v>741</v>
      </c>
      <c r="C359" s="213" t="s">
        <v>754</v>
      </c>
      <c r="D359" s="214" t="s">
        <v>297</v>
      </c>
      <c r="E359" s="215">
        <v>3499.9967000000001</v>
      </c>
      <c r="F359" s="216" t="s">
        <v>743</v>
      </c>
    </row>
    <row r="360" spans="1:6" ht="18.95" customHeight="1" x14ac:dyDescent="0.2">
      <c r="A360" s="212" t="s">
        <v>740</v>
      </c>
      <c r="B360" s="212" t="s">
        <v>741</v>
      </c>
      <c r="C360" s="213" t="s">
        <v>755</v>
      </c>
      <c r="D360" s="214" t="s">
        <v>297</v>
      </c>
      <c r="E360" s="215">
        <v>200.6</v>
      </c>
      <c r="F360" s="216" t="s">
        <v>743</v>
      </c>
    </row>
    <row r="361" spans="1:6" ht="15.95" customHeight="1" x14ac:dyDescent="0.2">
      <c r="A361" s="212" t="s">
        <v>740</v>
      </c>
      <c r="B361" s="212" t="s">
        <v>741</v>
      </c>
      <c r="C361" s="213" t="s">
        <v>756</v>
      </c>
      <c r="D361" s="214" t="s">
        <v>297</v>
      </c>
      <c r="E361" s="215">
        <v>17.405000000000001</v>
      </c>
      <c r="F361" s="216" t="s">
        <v>743</v>
      </c>
    </row>
    <row r="362" spans="1:6" ht="21" customHeight="1" x14ac:dyDescent="0.2">
      <c r="A362" s="212" t="s">
        <v>740</v>
      </c>
      <c r="B362" s="212" t="s">
        <v>741</v>
      </c>
      <c r="C362" s="213" t="s">
        <v>757</v>
      </c>
      <c r="D362" s="214" t="s">
        <v>297</v>
      </c>
      <c r="E362" s="215">
        <v>101.48</v>
      </c>
      <c r="F362" s="216" t="s">
        <v>743</v>
      </c>
    </row>
    <row r="363" spans="1:6" x14ac:dyDescent="0.2">
      <c r="A363" s="212" t="s">
        <v>740</v>
      </c>
      <c r="B363" s="212" t="s">
        <v>741</v>
      </c>
      <c r="C363" s="213" t="s">
        <v>758</v>
      </c>
      <c r="D363" s="214" t="s">
        <v>297</v>
      </c>
      <c r="E363" s="215">
        <v>15.281000000000001</v>
      </c>
      <c r="F363" s="216" t="s">
        <v>743</v>
      </c>
    </row>
    <row r="364" spans="1:6" x14ac:dyDescent="0.2">
      <c r="A364" s="212" t="s">
        <v>740</v>
      </c>
      <c r="B364" s="212" t="s">
        <v>741</v>
      </c>
      <c r="C364" s="213" t="s">
        <v>759</v>
      </c>
      <c r="D364" s="214" t="s">
        <v>297</v>
      </c>
      <c r="E364" s="215">
        <v>34.81</v>
      </c>
      <c r="F364" s="216" t="s">
        <v>743</v>
      </c>
    </row>
    <row r="365" spans="1:6" x14ac:dyDescent="0.2">
      <c r="A365" s="212" t="s">
        <v>740</v>
      </c>
      <c r="B365" s="212" t="s">
        <v>741</v>
      </c>
      <c r="C365" s="213" t="s">
        <v>760</v>
      </c>
      <c r="D365" s="214" t="s">
        <v>297</v>
      </c>
      <c r="E365" s="215">
        <v>77.88</v>
      </c>
      <c r="F365" s="216" t="s">
        <v>743</v>
      </c>
    </row>
    <row r="366" spans="1:6" x14ac:dyDescent="0.2">
      <c r="A366" s="212" t="s">
        <v>740</v>
      </c>
      <c r="B366" s="212" t="s">
        <v>741</v>
      </c>
      <c r="C366" s="213" t="s">
        <v>761</v>
      </c>
      <c r="D366" s="214" t="s">
        <v>324</v>
      </c>
      <c r="E366" s="215">
        <v>403.79669999999999</v>
      </c>
      <c r="F366" s="216" t="s">
        <v>743</v>
      </c>
    </row>
    <row r="367" spans="1:6" x14ac:dyDescent="0.2">
      <c r="A367" s="212" t="s">
        <v>740</v>
      </c>
      <c r="B367" s="212" t="s">
        <v>741</v>
      </c>
      <c r="C367" s="213" t="s">
        <v>762</v>
      </c>
      <c r="D367" s="214" t="s">
        <v>324</v>
      </c>
      <c r="E367" s="215">
        <v>36</v>
      </c>
      <c r="F367" s="216" t="s">
        <v>743</v>
      </c>
    </row>
    <row r="368" spans="1:6" x14ac:dyDescent="0.2">
      <c r="A368" s="212" t="s">
        <v>740</v>
      </c>
      <c r="B368" s="212" t="s">
        <v>741</v>
      </c>
      <c r="C368" s="213" t="s">
        <v>763</v>
      </c>
      <c r="D368" s="214" t="s">
        <v>324</v>
      </c>
      <c r="E368" s="215">
        <v>154.875</v>
      </c>
      <c r="F368" s="216" t="s">
        <v>743</v>
      </c>
    </row>
    <row r="369" spans="1:6" x14ac:dyDescent="0.2">
      <c r="A369" s="212" t="s">
        <v>740</v>
      </c>
      <c r="B369" s="212" t="s">
        <v>741</v>
      </c>
      <c r="C369" s="212" t="s">
        <v>764</v>
      </c>
      <c r="D369" s="214" t="s">
        <v>297</v>
      </c>
      <c r="E369" s="217">
        <v>121.54</v>
      </c>
      <c r="F369" s="218" t="s">
        <v>743</v>
      </c>
    </row>
    <row r="370" spans="1:6" ht="18" customHeight="1" x14ac:dyDescent="0.2">
      <c r="A370" s="212" t="s">
        <v>740</v>
      </c>
      <c r="B370" s="212" t="s">
        <v>741</v>
      </c>
      <c r="C370" s="213" t="s">
        <v>765</v>
      </c>
      <c r="D370" s="214" t="s">
        <v>297</v>
      </c>
      <c r="E370" s="215">
        <v>510.04250000000002</v>
      </c>
      <c r="F370" s="216" t="s">
        <v>743</v>
      </c>
    </row>
    <row r="371" spans="1:6" ht="24" x14ac:dyDescent="0.2">
      <c r="A371" s="212" t="s">
        <v>740</v>
      </c>
      <c r="B371" s="212" t="s">
        <v>741</v>
      </c>
      <c r="C371" s="213" t="s">
        <v>766</v>
      </c>
      <c r="D371" s="214" t="s">
        <v>297</v>
      </c>
      <c r="E371" s="215">
        <v>510.04250000000002</v>
      </c>
      <c r="F371" s="216" t="s">
        <v>743</v>
      </c>
    </row>
    <row r="372" spans="1:6" ht="24" x14ac:dyDescent="0.2">
      <c r="A372" s="212" t="s">
        <v>740</v>
      </c>
      <c r="B372" s="212" t="s">
        <v>741</v>
      </c>
      <c r="C372" s="213" t="s">
        <v>767</v>
      </c>
      <c r="D372" s="214" t="s">
        <v>297</v>
      </c>
      <c r="E372" s="215">
        <v>445.214</v>
      </c>
      <c r="F372" s="216" t="s">
        <v>743</v>
      </c>
    </row>
    <row r="373" spans="1:6" ht="24" x14ac:dyDescent="0.2">
      <c r="A373" s="212" t="s">
        <v>740</v>
      </c>
      <c r="B373" s="212" t="s">
        <v>741</v>
      </c>
      <c r="C373" s="213" t="s">
        <v>768</v>
      </c>
      <c r="D373" s="214" t="s">
        <v>297</v>
      </c>
      <c r="E373" s="215">
        <v>445.21409999999997</v>
      </c>
      <c r="F373" s="216" t="s">
        <v>743</v>
      </c>
    </row>
    <row r="374" spans="1:6" ht="21.75" customHeight="1" x14ac:dyDescent="0.2">
      <c r="A374" s="212" t="s">
        <v>740</v>
      </c>
      <c r="B374" s="212" t="s">
        <v>741</v>
      </c>
      <c r="C374" s="213" t="s">
        <v>768</v>
      </c>
      <c r="D374" s="214" t="s">
        <v>297</v>
      </c>
      <c r="E374" s="215">
        <v>437.91</v>
      </c>
      <c r="F374" s="216" t="s">
        <v>743</v>
      </c>
    </row>
    <row r="375" spans="1:6" ht="24" x14ac:dyDescent="0.2">
      <c r="A375" s="212" t="s">
        <v>740</v>
      </c>
      <c r="B375" s="212" t="s">
        <v>741</v>
      </c>
      <c r="C375" s="213" t="s">
        <v>769</v>
      </c>
      <c r="D375" s="214" t="s">
        <v>297</v>
      </c>
      <c r="E375" s="215">
        <v>440.16329999999999</v>
      </c>
      <c r="F375" s="216" t="s">
        <v>743</v>
      </c>
    </row>
    <row r="376" spans="1:6" ht="24" x14ac:dyDescent="0.2">
      <c r="A376" s="212" t="s">
        <v>740</v>
      </c>
      <c r="B376" s="212" t="s">
        <v>741</v>
      </c>
      <c r="C376" s="213" t="s">
        <v>770</v>
      </c>
      <c r="D376" s="214" t="s">
        <v>297</v>
      </c>
      <c r="E376" s="215">
        <v>439.49</v>
      </c>
      <c r="F376" s="216" t="s">
        <v>743</v>
      </c>
    </row>
    <row r="377" spans="1:6" ht="24" x14ac:dyDescent="0.2">
      <c r="A377" s="212" t="s">
        <v>740</v>
      </c>
      <c r="B377" s="212" t="s">
        <v>741</v>
      </c>
      <c r="C377" s="213" t="s">
        <v>771</v>
      </c>
      <c r="D377" s="214" t="s">
        <v>297</v>
      </c>
      <c r="E377" s="215">
        <v>442.005</v>
      </c>
      <c r="F377" s="216" t="s">
        <v>743</v>
      </c>
    </row>
    <row r="378" spans="1:6" ht="24" x14ac:dyDescent="0.2">
      <c r="A378" s="212" t="s">
        <v>740</v>
      </c>
      <c r="B378" s="212" t="s">
        <v>741</v>
      </c>
      <c r="C378" s="213" t="s">
        <v>772</v>
      </c>
      <c r="D378" s="214" t="s">
        <v>297</v>
      </c>
      <c r="E378" s="215">
        <v>439.49</v>
      </c>
      <c r="F378" s="216" t="s">
        <v>743</v>
      </c>
    </row>
    <row r="379" spans="1:6" ht="24" x14ac:dyDescent="0.2">
      <c r="A379" s="212" t="s">
        <v>740</v>
      </c>
      <c r="B379" s="212" t="s">
        <v>741</v>
      </c>
      <c r="C379" s="213" t="s">
        <v>773</v>
      </c>
      <c r="D379" s="214" t="s">
        <v>297</v>
      </c>
      <c r="E379" s="215">
        <v>835.00300000000004</v>
      </c>
      <c r="F379" s="216" t="s">
        <v>743</v>
      </c>
    </row>
    <row r="380" spans="1:6" ht="24" x14ac:dyDescent="0.2">
      <c r="A380" s="212" t="s">
        <v>740</v>
      </c>
      <c r="B380" s="212" t="s">
        <v>741</v>
      </c>
      <c r="C380" s="213" t="s">
        <v>774</v>
      </c>
      <c r="D380" s="214" t="s">
        <v>297</v>
      </c>
      <c r="E380" s="215">
        <v>1110</v>
      </c>
      <c r="F380" s="216" t="s">
        <v>743</v>
      </c>
    </row>
    <row r="381" spans="1:6" ht="24" x14ac:dyDescent="0.2">
      <c r="A381" s="212" t="s">
        <v>740</v>
      </c>
      <c r="B381" s="212" t="s">
        <v>741</v>
      </c>
      <c r="C381" s="213" t="s">
        <v>775</v>
      </c>
      <c r="D381" s="214" t="s">
        <v>297</v>
      </c>
      <c r="E381" s="215">
        <v>932.61249999999995</v>
      </c>
      <c r="F381" s="216" t="s">
        <v>743</v>
      </c>
    </row>
    <row r="382" spans="1:6" ht="24" x14ac:dyDescent="0.2">
      <c r="A382" s="212" t="s">
        <v>740</v>
      </c>
      <c r="B382" s="212" t="s">
        <v>741</v>
      </c>
      <c r="C382" s="213" t="s">
        <v>776</v>
      </c>
      <c r="D382" s="214" t="s">
        <v>297</v>
      </c>
      <c r="E382" s="215">
        <v>932.39</v>
      </c>
      <c r="F382" s="216" t="s">
        <v>743</v>
      </c>
    </row>
    <row r="383" spans="1:6" ht="24" x14ac:dyDescent="0.2">
      <c r="A383" s="212" t="s">
        <v>740</v>
      </c>
      <c r="B383" s="212" t="s">
        <v>741</v>
      </c>
      <c r="C383" s="213" t="s">
        <v>777</v>
      </c>
      <c r="D383" s="214" t="s">
        <v>297</v>
      </c>
      <c r="E383" s="215">
        <v>932.39</v>
      </c>
      <c r="F383" s="216" t="s">
        <v>743</v>
      </c>
    </row>
    <row r="384" spans="1:6" ht="24" x14ac:dyDescent="0.2">
      <c r="A384" s="212" t="s">
        <v>740</v>
      </c>
      <c r="B384" s="212" t="s">
        <v>741</v>
      </c>
      <c r="C384" s="213" t="s">
        <v>778</v>
      </c>
      <c r="D384" s="214" t="s">
        <v>297</v>
      </c>
      <c r="E384" s="215">
        <v>1015</v>
      </c>
      <c r="F384" s="216" t="s">
        <v>743</v>
      </c>
    </row>
    <row r="385" spans="1:6" ht="24" x14ac:dyDescent="0.2">
      <c r="A385" s="212" t="s">
        <v>740</v>
      </c>
      <c r="B385" s="212" t="s">
        <v>741</v>
      </c>
      <c r="C385" s="213" t="s">
        <v>779</v>
      </c>
      <c r="D385" s="214" t="s">
        <v>297</v>
      </c>
      <c r="E385" s="215">
        <v>927.75</v>
      </c>
      <c r="F385" s="216" t="s">
        <v>743</v>
      </c>
    </row>
    <row r="386" spans="1:6" ht="24" x14ac:dyDescent="0.2">
      <c r="A386" s="212" t="s">
        <v>740</v>
      </c>
      <c r="B386" s="212" t="s">
        <v>741</v>
      </c>
      <c r="C386" s="213" t="s">
        <v>780</v>
      </c>
      <c r="D386" s="214" t="s">
        <v>297</v>
      </c>
      <c r="E386" s="215">
        <v>922.77329999999995</v>
      </c>
      <c r="F386" s="216" t="s">
        <v>743</v>
      </c>
    </row>
    <row r="387" spans="1:6" ht="24" x14ac:dyDescent="0.2">
      <c r="A387" s="212" t="s">
        <v>740</v>
      </c>
      <c r="B387" s="212" t="s">
        <v>741</v>
      </c>
      <c r="C387" s="213" t="s">
        <v>781</v>
      </c>
      <c r="D387" s="214" t="s">
        <v>297</v>
      </c>
      <c r="E387" s="215">
        <v>929.53330000000005</v>
      </c>
      <c r="F387" s="216" t="s">
        <v>743</v>
      </c>
    </row>
    <row r="388" spans="1:6" ht="24" x14ac:dyDescent="0.2">
      <c r="A388" s="212" t="s">
        <v>740</v>
      </c>
      <c r="B388" s="212" t="s">
        <v>741</v>
      </c>
      <c r="C388" s="213" t="s">
        <v>782</v>
      </c>
      <c r="D388" s="214" t="s">
        <v>297</v>
      </c>
      <c r="E388" s="215">
        <v>885</v>
      </c>
      <c r="F388" s="216" t="s">
        <v>743</v>
      </c>
    </row>
    <row r="389" spans="1:6" ht="24" x14ac:dyDescent="0.2">
      <c r="A389" s="212" t="s">
        <v>740</v>
      </c>
      <c r="B389" s="212" t="s">
        <v>741</v>
      </c>
      <c r="C389" s="213" t="s">
        <v>783</v>
      </c>
      <c r="D389" s="214" t="s">
        <v>297</v>
      </c>
      <c r="E389" s="215">
        <v>1017.5025000000001</v>
      </c>
      <c r="F389" s="216" t="s">
        <v>743</v>
      </c>
    </row>
    <row r="390" spans="1:6" ht="24" x14ac:dyDescent="0.2">
      <c r="A390" s="212" t="s">
        <v>740</v>
      </c>
      <c r="B390" s="212" t="s">
        <v>741</v>
      </c>
      <c r="C390" s="213" t="s">
        <v>784</v>
      </c>
      <c r="D390" s="214" t="s">
        <v>297</v>
      </c>
      <c r="E390" s="215">
        <v>2700.0052000000001</v>
      </c>
      <c r="F390" s="216" t="s">
        <v>743</v>
      </c>
    </row>
    <row r="391" spans="1:6" ht="24" x14ac:dyDescent="0.2">
      <c r="A391" s="212" t="s">
        <v>740</v>
      </c>
      <c r="B391" s="212" t="s">
        <v>741</v>
      </c>
      <c r="C391" s="213" t="s">
        <v>785</v>
      </c>
      <c r="D391" s="214" t="s">
        <v>297</v>
      </c>
      <c r="E391" s="215">
        <v>2799.9985000000001</v>
      </c>
      <c r="F391" s="216" t="s">
        <v>743</v>
      </c>
    </row>
    <row r="392" spans="1:6" ht="24" x14ac:dyDescent="0.2">
      <c r="A392" s="212" t="s">
        <v>740</v>
      </c>
      <c r="B392" s="212" t="s">
        <v>741</v>
      </c>
      <c r="C392" s="213" t="s">
        <v>786</v>
      </c>
      <c r="D392" s="214" t="s">
        <v>297</v>
      </c>
      <c r="E392" s="215">
        <v>2149.9960000000001</v>
      </c>
      <c r="F392" s="216" t="s">
        <v>743</v>
      </c>
    </row>
    <row r="393" spans="1:6" ht="24" x14ac:dyDescent="0.2">
      <c r="A393" s="212" t="s">
        <v>740</v>
      </c>
      <c r="B393" s="212" t="s">
        <v>741</v>
      </c>
      <c r="C393" s="213" t="s">
        <v>787</v>
      </c>
      <c r="D393" s="214" t="s">
        <v>297</v>
      </c>
      <c r="E393" s="215">
        <v>3650</v>
      </c>
      <c r="F393" s="216" t="s">
        <v>743</v>
      </c>
    </row>
    <row r="394" spans="1:6" ht="14.1" customHeight="1" x14ac:dyDescent="0.2">
      <c r="A394" s="212" t="s">
        <v>740</v>
      </c>
      <c r="B394" s="212" t="s">
        <v>741</v>
      </c>
      <c r="C394" s="213" t="s">
        <v>788</v>
      </c>
      <c r="D394" s="214" t="s">
        <v>297</v>
      </c>
      <c r="E394" s="215">
        <v>30.68</v>
      </c>
      <c r="F394" s="216" t="s">
        <v>743</v>
      </c>
    </row>
    <row r="395" spans="1:6" ht="24" x14ac:dyDescent="0.2">
      <c r="A395" s="212" t="s">
        <v>740</v>
      </c>
      <c r="B395" s="212" t="s">
        <v>741</v>
      </c>
      <c r="C395" s="213" t="s">
        <v>789</v>
      </c>
      <c r="D395" s="214" t="s">
        <v>297</v>
      </c>
      <c r="E395" s="215">
        <v>5039.8509999999997</v>
      </c>
      <c r="F395" s="216" t="s">
        <v>743</v>
      </c>
    </row>
    <row r="396" spans="1:6" ht="24" x14ac:dyDescent="0.2">
      <c r="A396" s="212" t="s">
        <v>740</v>
      </c>
      <c r="B396" s="212" t="s">
        <v>741</v>
      </c>
      <c r="C396" s="213" t="s">
        <v>790</v>
      </c>
      <c r="D396" s="214" t="s">
        <v>297</v>
      </c>
      <c r="E396" s="215">
        <v>2700.0050000000001</v>
      </c>
      <c r="F396" s="216" t="s">
        <v>743</v>
      </c>
    </row>
    <row r="397" spans="1:6" x14ac:dyDescent="0.2">
      <c r="A397" s="212" t="s">
        <v>740</v>
      </c>
      <c r="B397" s="212" t="s">
        <v>741</v>
      </c>
      <c r="C397" s="213" t="s">
        <v>791</v>
      </c>
      <c r="D397" s="214" t="s">
        <v>297</v>
      </c>
      <c r="E397" s="215">
        <v>9.9946000000000002</v>
      </c>
      <c r="F397" s="216" t="s">
        <v>743</v>
      </c>
    </row>
    <row r="398" spans="1:6" ht="24.75" customHeight="1" x14ac:dyDescent="0.2">
      <c r="A398" s="212" t="s">
        <v>740</v>
      </c>
      <c r="B398" s="212" t="s">
        <v>741</v>
      </c>
      <c r="C398" s="213" t="s">
        <v>792</v>
      </c>
      <c r="D398" s="214" t="s">
        <v>297</v>
      </c>
      <c r="E398" s="215">
        <v>35.4</v>
      </c>
      <c r="F398" s="216" t="s">
        <v>743</v>
      </c>
    </row>
    <row r="399" spans="1:6" ht="24" x14ac:dyDescent="0.2">
      <c r="A399" s="212" t="s">
        <v>740</v>
      </c>
      <c r="B399" s="212" t="s">
        <v>741</v>
      </c>
      <c r="C399" s="213" t="s">
        <v>793</v>
      </c>
      <c r="D399" s="214" t="s">
        <v>297</v>
      </c>
      <c r="E399" s="215">
        <v>1184.72</v>
      </c>
      <c r="F399" s="216" t="s">
        <v>743</v>
      </c>
    </row>
    <row r="400" spans="1:6" ht="24" x14ac:dyDescent="0.2">
      <c r="A400" s="212" t="s">
        <v>740</v>
      </c>
      <c r="B400" s="212" t="s">
        <v>741</v>
      </c>
      <c r="C400" s="213" t="s">
        <v>794</v>
      </c>
      <c r="D400" s="214" t="s">
        <v>297</v>
      </c>
      <c r="E400" s="215">
        <v>2265.6</v>
      </c>
      <c r="F400" s="216" t="s">
        <v>743</v>
      </c>
    </row>
    <row r="401" spans="1:6" x14ac:dyDescent="0.2">
      <c r="A401" s="212" t="s">
        <v>740</v>
      </c>
      <c r="B401" s="212" t="s">
        <v>741</v>
      </c>
      <c r="C401" s="213" t="s">
        <v>795</v>
      </c>
      <c r="D401" s="214" t="s">
        <v>297</v>
      </c>
      <c r="E401" s="215">
        <v>13.3222</v>
      </c>
      <c r="F401" s="216" t="s">
        <v>743</v>
      </c>
    </row>
    <row r="402" spans="1:6" x14ac:dyDescent="0.2">
      <c r="A402" s="212" t="s">
        <v>740</v>
      </c>
      <c r="B402" s="212" t="s">
        <v>741</v>
      </c>
      <c r="C402" s="213" t="s">
        <v>796</v>
      </c>
      <c r="D402" s="214" t="s">
        <v>297</v>
      </c>
      <c r="E402" s="215">
        <v>107.675</v>
      </c>
      <c r="F402" s="216" t="s">
        <v>743</v>
      </c>
    </row>
    <row r="403" spans="1:6" ht="21.75" customHeight="1" x14ac:dyDescent="0.2">
      <c r="A403" s="212" t="s">
        <v>740</v>
      </c>
      <c r="B403" s="212" t="s">
        <v>741</v>
      </c>
      <c r="C403" s="213" t="s">
        <v>797</v>
      </c>
      <c r="D403" s="214" t="s">
        <v>297</v>
      </c>
      <c r="E403" s="215">
        <v>21.771000000000001</v>
      </c>
      <c r="F403" s="216" t="s">
        <v>743</v>
      </c>
    </row>
    <row r="404" spans="1:6" x14ac:dyDescent="0.2">
      <c r="A404" s="212" t="s">
        <v>740</v>
      </c>
      <c r="B404" s="212" t="s">
        <v>741</v>
      </c>
      <c r="C404" s="213" t="s">
        <v>798</v>
      </c>
      <c r="D404" s="214" t="s">
        <v>297</v>
      </c>
      <c r="E404" s="215">
        <v>7.8470000000000004</v>
      </c>
      <c r="F404" s="216" t="s">
        <v>743</v>
      </c>
    </row>
    <row r="405" spans="1:6" ht="24" x14ac:dyDescent="0.2">
      <c r="A405" s="212" t="s">
        <v>740</v>
      </c>
      <c r="B405" s="212" t="s">
        <v>741</v>
      </c>
      <c r="C405" s="213" t="s">
        <v>799</v>
      </c>
      <c r="D405" s="214" t="s">
        <v>297</v>
      </c>
      <c r="E405" s="215">
        <v>885.4</v>
      </c>
      <c r="F405" s="216" t="s">
        <v>743</v>
      </c>
    </row>
    <row r="406" spans="1:6" ht="24" x14ac:dyDescent="0.2">
      <c r="A406" s="212" t="s">
        <v>740</v>
      </c>
      <c r="B406" s="212" t="s">
        <v>741</v>
      </c>
      <c r="C406" s="213" t="s">
        <v>800</v>
      </c>
      <c r="D406" s="214" t="s">
        <v>297</v>
      </c>
      <c r="E406" s="215">
        <v>880.95249999999999</v>
      </c>
      <c r="F406" s="216" t="s">
        <v>743</v>
      </c>
    </row>
    <row r="407" spans="1:6" ht="24" x14ac:dyDescent="0.2">
      <c r="A407" s="212" t="s">
        <v>740</v>
      </c>
      <c r="B407" s="212" t="s">
        <v>741</v>
      </c>
      <c r="C407" s="213" t="s">
        <v>801</v>
      </c>
      <c r="D407" s="214" t="s">
        <v>297</v>
      </c>
      <c r="E407" s="215">
        <v>889.42600000000004</v>
      </c>
      <c r="F407" s="216" t="s">
        <v>743</v>
      </c>
    </row>
    <row r="408" spans="1:6" x14ac:dyDescent="0.2">
      <c r="A408" s="212" t="s">
        <v>740</v>
      </c>
      <c r="B408" s="212" t="s">
        <v>741</v>
      </c>
      <c r="C408" s="213" t="s">
        <v>802</v>
      </c>
      <c r="D408" s="214" t="s">
        <v>297</v>
      </c>
      <c r="E408" s="215">
        <v>20.001000000000001</v>
      </c>
      <c r="F408" s="216" t="s">
        <v>743</v>
      </c>
    </row>
    <row r="409" spans="1:6" ht="15.95" customHeight="1" x14ac:dyDescent="0.2">
      <c r="A409" s="212" t="s">
        <v>740</v>
      </c>
      <c r="B409" s="212" t="s">
        <v>741</v>
      </c>
      <c r="C409" s="216" t="s">
        <v>803</v>
      </c>
      <c r="D409" s="214" t="s">
        <v>297</v>
      </c>
      <c r="E409" s="219">
        <v>5750.01</v>
      </c>
      <c r="F409" s="216" t="s">
        <v>743</v>
      </c>
    </row>
    <row r="410" spans="1:6" ht="24" x14ac:dyDescent="0.2">
      <c r="A410" s="212" t="s">
        <v>740</v>
      </c>
      <c r="B410" s="212" t="s">
        <v>741</v>
      </c>
      <c r="C410" s="213" t="s">
        <v>804</v>
      </c>
      <c r="D410" s="214" t="s">
        <v>297</v>
      </c>
      <c r="E410" s="215">
        <v>4500.0006000000003</v>
      </c>
      <c r="F410" s="216" t="s">
        <v>743</v>
      </c>
    </row>
    <row r="411" spans="1:6" x14ac:dyDescent="0.2">
      <c r="A411" s="212" t="s">
        <v>740</v>
      </c>
      <c r="B411" s="212" t="s">
        <v>741</v>
      </c>
      <c r="C411" s="213" t="s">
        <v>805</v>
      </c>
      <c r="D411" s="214" t="s">
        <v>695</v>
      </c>
      <c r="E411" s="215">
        <v>206.5</v>
      </c>
      <c r="F411" s="216" t="s">
        <v>743</v>
      </c>
    </row>
    <row r="412" spans="1:6" x14ac:dyDescent="0.2">
      <c r="A412" s="212" t="s">
        <v>740</v>
      </c>
      <c r="B412" s="212" t="s">
        <v>741</v>
      </c>
      <c r="C412" s="213" t="s">
        <v>806</v>
      </c>
      <c r="D412" s="214" t="s">
        <v>297</v>
      </c>
      <c r="E412" s="215">
        <v>144.9984</v>
      </c>
      <c r="F412" s="216" t="s">
        <v>743</v>
      </c>
    </row>
    <row r="413" spans="1:6" x14ac:dyDescent="0.2">
      <c r="A413" s="212" t="s">
        <v>740</v>
      </c>
      <c r="B413" s="212" t="s">
        <v>741</v>
      </c>
      <c r="C413" s="213" t="s">
        <v>807</v>
      </c>
      <c r="D413" s="214" t="s">
        <v>297</v>
      </c>
      <c r="E413" s="215">
        <v>1407.74</v>
      </c>
      <c r="F413" s="216" t="s">
        <v>743</v>
      </c>
    </row>
    <row r="414" spans="1:6" x14ac:dyDescent="0.2">
      <c r="A414" s="212" t="s">
        <v>740</v>
      </c>
      <c r="B414" s="212" t="s">
        <v>741</v>
      </c>
      <c r="C414" s="213" t="s">
        <v>808</v>
      </c>
      <c r="D414" s="214" t="s">
        <v>324</v>
      </c>
      <c r="E414" s="215">
        <v>71.98</v>
      </c>
      <c r="F414" s="216" t="s">
        <v>743</v>
      </c>
    </row>
    <row r="415" spans="1:6" x14ac:dyDescent="0.2">
      <c r="A415" s="212" t="s">
        <v>740</v>
      </c>
      <c r="B415" s="212" t="s">
        <v>741</v>
      </c>
      <c r="C415" s="213" t="s">
        <v>809</v>
      </c>
      <c r="D415" s="214" t="s">
        <v>297</v>
      </c>
      <c r="E415" s="215">
        <v>55</v>
      </c>
      <c r="F415" s="216" t="s">
        <v>743</v>
      </c>
    </row>
    <row r="416" spans="1:6" x14ac:dyDescent="0.2">
      <c r="A416" s="212" t="s">
        <v>740</v>
      </c>
      <c r="B416" s="212" t="s">
        <v>741</v>
      </c>
      <c r="C416" s="213" t="s">
        <v>810</v>
      </c>
      <c r="D416" s="214" t="s">
        <v>297</v>
      </c>
      <c r="E416" s="215">
        <v>55</v>
      </c>
      <c r="F416" s="216" t="s">
        <v>743</v>
      </c>
    </row>
    <row r="417" spans="1:6" x14ac:dyDescent="0.2">
      <c r="A417" s="212" t="s">
        <v>740</v>
      </c>
      <c r="B417" s="212" t="s">
        <v>741</v>
      </c>
      <c r="C417" s="213" t="s">
        <v>811</v>
      </c>
      <c r="D417" s="214" t="s">
        <v>695</v>
      </c>
      <c r="E417" s="215">
        <v>72.5</v>
      </c>
      <c r="F417" s="216" t="s">
        <v>743</v>
      </c>
    </row>
    <row r="418" spans="1:6" x14ac:dyDescent="0.2">
      <c r="A418" s="212" t="s">
        <v>740</v>
      </c>
      <c r="B418" s="212" t="s">
        <v>741</v>
      </c>
      <c r="C418" s="213" t="s">
        <v>812</v>
      </c>
      <c r="D418" s="214" t="s">
        <v>297</v>
      </c>
      <c r="E418" s="215">
        <v>50</v>
      </c>
      <c r="F418" s="216" t="s">
        <v>743</v>
      </c>
    </row>
    <row r="419" spans="1:6" x14ac:dyDescent="0.2">
      <c r="A419" s="212" t="s">
        <v>740</v>
      </c>
      <c r="B419" s="212" t="s">
        <v>741</v>
      </c>
      <c r="C419" s="213" t="s">
        <v>813</v>
      </c>
      <c r="D419" s="214" t="s">
        <v>297</v>
      </c>
      <c r="E419" s="215">
        <v>1121</v>
      </c>
      <c r="F419" s="216" t="s">
        <v>743</v>
      </c>
    </row>
    <row r="420" spans="1:6" x14ac:dyDescent="0.2">
      <c r="A420" s="212" t="s">
        <v>740</v>
      </c>
      <c r="B420" s="212" t="s">
        <v>741</v>
      </c>
      <c r="C420" s="213" t="s">
        <v>814</v>
      </c>
      <c r="D420" s="214" t="s">
        <v>297</v>
      </c>
      <c r="E420" s="215">
        <v>254.99799999999999</v>
      </c>
      <c r="F420" s="216" t="s">
        <v>743</v>
      </c>
    </row>
    <row r="421" spans="1:6" x14ac:dyDescent="0.2">
      <c r="A421" s="212" t="s">
        <v>740</v>
      </c>
      <c r="B421" s="212" t="s">
        <v>741</v>
      </c>
      <c r="C421" s="213" t="s">
        <v>814</v>
      </c>
      <c r="D421" s="214" t="s">
        <v>297</v>
      </c>
      <c r="E421" s="215">
        <v>365.8</v>
      </c>
      <c r="F421" s="216" t="s">
        <v>743</v>
      </c>
    </row>
    <row r="422" spans="1:6" x14ac:dyDescent="0.2">
      <c r="A422" s="212" t="s">
        <v>740</v>
      </c>
      <c r="B422" s="212" t="s">
        <v>741</v>
      </c>
      <c r="C422" s="216" t="s">
        <v>815</v>
      </c>
      <c r="D422" s="214" t="s">
        <v>297</v>
      </c>
      <c r="E422" s="219">
        <v>498.99799999999999</v>
      </c>
      <c r="F422" s="216" t="s">
        <v>743</v>
      </c>
    </row>
    <row r="423" spans="1:6" ht="24" x14ac:dyDescent="0.2">
      <c r="A423" s="212" t="s">
        <v>740</v>
      </c>
      <c r="B423" s="212" t="s">
        <v>741</v>
      </c>
      <c r="C423" s="213" t="s">
        <v>816</v>
      </c>
      <c r="D423" s="214" t="s">
        <v>297</v>
      </c>
      <c r="E423" s="215">
        <v>10.9976</v>
      </c>
      <c r="F423" s="216" t="s">
        <v>743</v>
      </c>
    </row>
    <row r="424" spans="1:6" ht="24" x14ac:dyDescent="0.2">
      <c r="A424" s="212" t="s">
        <v>740</v>
      </c>
      <c r="B424" s="212" t="s">
        <v>741</v>
      </c>
      <c r="C424" s="213" t="s">
        <v>817</v>
      </c>
      <c r="D424" s="214" t="s">
        <v>297</v>
      </c>
      <c r="E424" s="215">
        <v>53.1</v>
      </c>
      <c r="F424" s="216" t="s">
        <v>743</v>
      </c>
    </row>
    <row r="425" spans="1:6" ht="24" x14ac:dyDescent="0.2">
      <c r="A425" s="212" t="s">
        <v>740</v>
      </c>
      <c r="B425" s="212" t="s">
        <v>741</v>
      </c>
      <c r="C425" s="213" t="s">
        <v>818</v>
      </c>
      <c r="D425" s="214" t="s">
        <v>297</v>
      </c>
      <c r="E425" s="215">
        <v>916.505</v>
      </c>
      <c r="F425" s="216" t="s">
        <v>743</v>
      </c>
    </row>
    <row r="426" spans="1:6" ht="24" x14ac:dyDescent="0.2">
      <c r="A426" s="212" t="s">
        <v>740</v>
      </c>
      <c r="B426" s="212" t="s">
        <v>741</v>
      </c>
      <c r="C426" s="213" t="s">
        <v>819</v>
      </c>
      <c r="D426" s="214" t="s">
        <v>297</v>
      </c>
      <c r="E426" s="215">
        <v>5015</v>
      </c>
      <c r="F426" s="216" t="s">
        <v>743</v>
      </c>
    </row>
    <row r="427" spans="1:6" ht="24" x14ac:dyDescent="0.2">
      <c r="A427" s="212" t="s">
        <v>740</v>
      </c>
      <c r="B427" s="212" t="s">
        <v>741</v>
      </c>
      <c r="C427" s="213" t="s">
        <v>820</v>
      </c>
      <c r="D427" s="214" t="s">
        <v>297</v>
      </c>
      <c r="E427" s="215">
        <v>10584.6</v>
      </c>
      <c r="F427" s="216" t="s">
        <v>743</v>
      </c>
    </row>
    <row r="428" spans="1:6" x14ac:dyDescent="0.2">
      <c r="A428" s="212" t="s">
        <v>740</v>
      </c>
      <c r="B428" s="212" t="s">
        <v>741</v>
      </c>
      <c r="C428" s="213" t="s">
        <v>821</v>
      </c>
      <c r="D428" s="214" t="s">
        <v>297</v>
      </c>
      <c r="E428" s="215">
        <v>8.85</v>
      </c>
      <c r="F428" s="216" t="s">
        <v>743</v>
      </c>
    </row>
    <row r="429" spans="1:6" x14ac:dyDescent="0.2">
      <c r="A429" s="212" t="s">
        <v>740</v>
      </c>
      <c r="B429" s="212" t="s">
        <v>741</v>
      </c>
      <c r="C429" s="213" t="s">
        <v>822</v>
      </c>
      <c r="D429" s="214" t="s">
        <v>297</v>
      </c>
      <c r="E429" s="215">
        <v>26.55</v>
      </c>
      <c r="F429" s="216" t="s">
        <v>743</v>
      </c>
    </row>
    <row r="430" spans="1:6" x14ac:dyDescent="0.2">
      <c r="A430" s="212" t="s">
        <v>740</v>
      </c>
      <c r="B430" s="212" t="s">
        <v>741</v>
      </c>
      <c r="C430" s="213" t="s">
        <v>823</v>
      </c>
      <c r="D430" s="214" t="s">
        <v>297</v>
      </c>
      <c r="E430" s="215">
        <v>71.98</v>
      </c>
      <c r="F430" s="216" t="s">
        <v>743</v>
      </c>
    </row>
    <row r="431" spans="1:6" x14ac:dyDescent="0.2">
      <c r="A431" s="212" t="s">
        <v>740</v>
      </c>
      <c r="B431" s="212" t="s">
        <v>741</v>
      </c>
      <c r="C431" s="213" t="s">
        <v>824</v>
      </c>
      <c r="D431" s="214" t="s">
        <v>297</v>
      </c>
      <c r="E431" s="215">
        <v>278.77499999999998</v>
      </c>
      <c r="F431" s="216" t="s">
        <v>743</v>
      </c>
    </row>
    <row r="432" spans="1:6" x14ac:dyDescent="0.2">
      <c r="A432" s="212" t="s">
        <v>740</v>
      </c>
      <c r="B432" s="212" t="s">
        <v>741</v>
      </c>
      <c r="C432" s="213" t="s">
        <v>825</v>
      </c>
      <c r="D432" s="214" t="s">
        <v>297</v>
      </c>
      <c r="E432" s="215">
        <v>32.001600000000003</v>
      </c>
      <c r="F432" s="216" t="s">
        <v>743</v>
      </c>
    </row>
    <row r="433" spans="1:6" x14ac:dyDescent="0.2">
      <c r="A433" s="212" t="s">
        <v>740</v>
      </c>
      <c r="B433" s="212" t="s">
        <v>741</v>
      </c>
      <c r="C433" s="213" t="s">
        <v>826</v>
      </c>
      <c r="D433" s="214" t="s">
        <v>297</v>
      </c>
      <c r="E433" s="215">
        <v>33.04</v>
      </c>
      <c r="F433" s="216" t="s">
        <v>743</v>
      </c>
    </row>
    <row r="434" spans="1:6" x14ac:dyDescent="0.2">
      <c r="A434" s="212" t="s">
        <v>740</v>
      </c>
      <c r="B434" s="212" t="s">
        <v>741</v>
      </c>
      <c r="C434" s="213" t="s">
        <v>827</v>
      </c>
      <c r="D434" s="214" t="s">
        <v>297</v>
      </c>
      <c r="E434" s="215">
        <v>24.78</v>
      </c>
      <c r="F434" s="216" t="s">
        <v>743</v>
      </c>
    </row>
    <row r="435" spans="1:6" x14ac:dyDescent="0.2">
      <c r="A435" s="212" t="s">
        <v>740</v>
      </c>
      <c r="B435" s="212" t="s">
        <v>741</v>
      </c>
      <c r="C435" s="213" t="s">
        <v>828</v>
      </c>
      <c r="D435" s="214" t="s">
        <v>297</v>
      </c>
      <c r="E435" s="215">
        <v>21.24</v>
      </c>
      <c r="F435" s="216" t="s">
        <v>743</v>
      </c>
    </row>
    <row r="436" spans="1:6" ht="24" x14ac:dyDescent="0.2">
      <c r="A436" s="212" t="s">
        <v>740</v>
      </c>
      <c r="B436" s="212" t="s">
        <v>741</v>
      </c>
      <c r="C436" s="213" t="s">
        <v>829</v>
      </c>
      <c r="D436" s="214" t="s">
        <v>297</v>
      </c>
      <c r="E436" s="215">
        <v>8379.4282999999996</v>
      </c>
      <c r="F436" s="216" t="s">
        <v>743</v>
      </c>
    </row>
    <row r="437" spans="1:6" ht="24" x14ac:dyDescent="0.2">
      <c r="A437" s="212" t="s">
        <v>740</v>
      </c>
      <c r="B437" s="212" t="s">
        <v>741</v>
      </c>
      <c r="C437" s="213" t="s">
        <v>830</v>
      </c>
      <c r="D437" s="214" t="s">
        <v>297</v>
      </c>
      <c r="E437" s="215">
        <v>3100.0016999999998</v>
      </c>
      <c r="F437" s="216" t="s">
        <v>743</v>
      </c>
    </row>
    <row r="438" spans="1:6" ht="24" x14ac:dyDescent="0.2">
      <c r="A438" s="212" t="s">
        <v>740</v>
      </c>
      <c r="B438" s="212" t="s">
        <v>741</v>
      </c>
      <c r="C438" s="213" t="s">
        <v>831</v>
      </c>
      <c r="D438" s="214" t="s">
        <v>297</v>
      </c>
      <c r="E438" s="215">
        <v>7601.18</v>
      </c>
      <c r="F438" s="216" t="s">
        <v>743</v>
      </c>
    </row>
    <row r="439" spans="1:6" x14ac:dyDescent="0.2">
      <c r="A439" s="212" t="s">
        <v>740</v>
      </c>
      <c r="B439" s="212" t="s">
        <v>741</v>
      </c>
      <c r="C439" s="213" t="s">
        <v>832</v>
      </c>
      <c r="D439" s="214" t="s">
        <v>297</v>
      </c>
      <c r="E439" s="215">
        <v>5.31</v>
      </c>
      <c r="F439" s="216" t="s">
        <v>743</v>
      </c>
    </row>
    <row r="440" spans="1:6" x14ac:dyDescent="0.2">
      <c r="A440" s="212" t="s">
        <v>740</v>
      </c>
      <c r="B440" s="212" t="s">
        <v>741</v>
      </c>
      <c r="C440" s="213" t="s">
        <v>833</v>
      </c>
      <c r="D440" s="214" t="s">
        <v>297</v>
      </c>
      <c r="E440" s="215">
        <v>9.6760000000000002</v>
      </c>
      <c r="F440" s="216" t="s">
        <v>743</v>
      </c>
    </row>
    <row r="441" spans="1:6" x14ac:dyDescent="0.2">
      <c r="A441" s="212" t="s">
        <v>740</v>
      </c>
      <c r="B441" s="212" t="s">
        <v>741</v>
      </c>
      <c r="C441" s="213" t="s">
        <v>834</v>
      </c>
      <c r="D441" s="214" t="s">
        <v>297</v>
      </c>
      <c r="E441" s="215">
        <v>25.924600000000002</v>
      </c>
      <c r="F441" s="216" t="s">
        <v>743</v>
      </c>
    </row>
    <row r="442" spans="1:6" x14ac:dyDescent="0.2">
      <c r="A442" s="212" t="s">
        <v>740</v>
      </c>
      <c r="B442" s="212" t="s">
        <v>741</v>
      </c>
      <c r="C442" s="213" t="s">
        <v>835</v>
      </c>
      <c r="D442" s="214" t="s">
        <v>297</v>
      </c>
      <c r="E442" s="215">
        <v>4163.9250000000002</v>
      </c>
      <c r="F442" s="216" t="s">
        <v>743</v>
      </c>
    </row>
    <row r="443" spans="1:6" x14ac:dyDescent="0.2">
      <c r="A443" s="212" t="s">
        <v>740</v>
      </c>
      <c r="B443" s="212" t="s">
        <v>741</v>
      </c>
      <c r="C443" s="213" t="s">
        <v>836</v>
      </c>
      <c r="D443" s="214" t="s">
        <v>297</v>
      </c>
      <c r="E443" s="215">
        <v>15.34</v>
      </c>
      <c r="F443" s="216" t="s">
        <v>743</v>
      </c>
    </row>
    <row r="444" spans="1:6" x14ac:dyDescent="0.2">
      <c r="A444" s="212" t="s">
        <v>740</v>
      </c>
      <c r="B444" s="212" t="s">
        <v>741</v>
      </c>
      <c r="C444" s="213" t="s">
        <v>837</v>
      </c>
      <c r="D444" s="214" t="s">
        <v>297</v>
      </c>
      <c r="E444" s="215">
        <v>788.24</v>
      </c>
      <c r="F444" s="216" t="s">
        <v>743</v>
      </c>
    </row>
    <row r="445" spans="1:6" x14ac:dyDescent="0.2">
      <c r="A445" s="212" t="s">
        <v>740</v>
      </c>
      <c r="B445" s="212" t="s">
        <v>741</v>
      </c>
      <c r="C445" s="212" t="s">
        <v>838</v>
      </c>
      <c r="D445" s="214" t="s">
        <v>297</v>
      </c>
      <c r="E445" s="217">
        <v>1888</v>
      </c>
      <c r="F445" s="218" t="s">
        <v>743</v>
      </c>
    </row>
    <row r="446" spans="1:6" x14ac:dyDescent="0.2">
      <c r="A446" s="212" t="s">
        <v>740</v>
      </c>
      <c r="B446" s="212" t="s">
        <v>741</v>
      </c>
      <c r="C446" s="212" t="s">
        <v>839</v>
      </c>
      <c r="D446" s="214" t="s">
        <v>297</v>
      </c>
      <c r="E446" s="217">
        <v>1888</v>
      </c>
      <c r="F446" s="218" t="s">
        <v>743</v>
      </c>
    </row>
    <row r="447" spans="1:6" x14ac:dyDescent="0.2">
      <c r="A447" s="212" t="s">
        <v>740</v>
      </c>
      <c r="B447" s="212" t="s">
        <v>741</v>
      </c>
      <c r="C447" s="212" t="s">
        <v>840</v>
      </c>
      <c r="D447" s="214" t="s">
        <v>297</v>
      </c>
      <c r="E447" s="217">
        <v>1858.5</v>
      </c>
      <c r="F447" s="218" t="s">
        <v>743</v>
      </c>
    </row>
    <row r="448" spans="1:6" x14ac:dyDescent="0.2">
      <c r="A448" s="212" t="s">
        <v>740</v>
      </c>
      <c r="B448" s="212" t="s">
        <v>741</v>
      </c>
      <c r="C448" s="213" t="s">
        <v>841</v>
      </c>
      <c r="D448" s="214" t="s">
        <v>324</v>
      </c>
      <c r="E448" s="215">
        <v>27.14</v>
      </c>
      <c r="F448" s="216" t="s">
        <v>743</v>
      </c>
    </row>
    <row r="449" spans="1:6" x14ac:dyDescent="0.2">
      <c r="A449" s="212" t="s">
        <v>740</v>
      </c>
      <c r="B449" s="212" t="s">
        <v>741</v>
      </c>
      <c r="C449" s="213" t="s">
        <v>842</v>
      </c>
      <c r="D449" s="214" t="s">
        <v>297</v>
      </c>
      <c r="E449" s="215">
        <v>33.4176</v>
      </c>
      <c r="F449" s="216" t="s">
        <v>743</v>
      </c>
    </row>
    <row r="450" spans="1:6" x14ac:dyDescent="0.2">
      <c r="A450" s="212" t="s">
        <v>740</v>
      </c>
      <c r="B450" s="212" t="s">
        <v>741</v>
      </c>
      <c r="C450" s="213" t="s">
        <v>843</v>
      </c>
      <c r="D450" s="214" t="s">
        <v>297</v>
      </c>
      <c r="E450" s="215">
        <v>46.999499999999998</v>
      </c>
      <c r="F450" s="216" t="s">
        <v>743</v>
      </c>
    </row>
    <row r="451" spans="1:6" x14ac:dyDescent="0.2">
      <c r="A451" s="212" t="s">
        <v>740</v>
      </c>
      <c r="B451" s="212" t="s">
        <v>741</v>
      </c>
      <c r="C451" s="213" t="s">
        <v>844</v>
      </c>
      <c r="D451" s="214" t="s">
        <v>297</v>
      </c>
      <c r="E451" s="215">
        <v>49.206000000000003</v>
      </c>
      <c r="F451" s="216" t="s">
        <v>743</v>
      </c>
    </row>
    <row r="452" spans="1:6" x14ac:dyDescent="0.2">
      <c r="A452" s="212" t="s">
        <v>740</v>
      </c>
      <c r="B452" s="212" t="s">
        <v>741</v>
      </c>
      <c r="C452" s="213" t="s">
        <v>845</v>
      </c>
      <c r="D452" s="214" t="s">
        <v>297</v>
      </c>
      <c r="E452" s="215">
        <v>619.5</v>
      </c>
      <c r="F452" s="216" t="s">
        <v>743</v>
      </c>
    </row>
    <row r="453" spans="1:6" ht="18" customHeight="1" x14ac:dyDescent="0.2">
      <c r="A453" s="212" t="s">
        <v>740</v>
      </c>
      <c r="B453" s="212" t="s">
        <v>741</v>
      </c>
      <c r="C453" s="213" t="s">
        <v>846</v>
      </c>
      <c r="D453" s="214" t="s">
        <v>297</v>
      </c>
      <c r="E453" s="215">
        <v>49.607300000000002</v>
      </c>
      <c r="F453" s="216" t="s">
        <v>743</v>
      </c>
    </row>
    <row r="454" spans="1:6" x14ac:dyDescent="0.2">
      <c r="A454" s="212" t="s">
        <v>740</v>
      </c>
      <c r="B454" s="212" t="s">
        <v>741</v>
      </c>
      <c r="C454" s="213" t="s">
        <v>847</v>
      </c>
      <c r="D454" s="214" t="s">
        <v>297</v>
      </c>
      <c r="E454" s="215">
        <v>1362.9</v>
      </c>
      <c r="F454" s="216" t="s">
        <v>743</v>
      </c>
    </row>
    <row r="455" spans="1:6" x14ac:dyDescent="0.2">
      <c r="A455" s="212" t="s">
        <v>740</v>
      </c>
      <c r="B455" s="212" t="s">
        <v>741</v>
      </c>
      <c r="C455" s="213" t="s">
        <v>848</v>
      </c>
      <c r="D455" s="214" t="s">
        <v>297</v>
      </c>
      <c r="E455" s="215">
        <v>114.46</v>
      </c>
      <c r="F455" s="216" t="s">
        <v>743</v>
      </c>
    </row>
    <row r="456" spans="1:6" ht="18.95" customHeight="1" x14ac:dyDescent="0.2">
      <c r="A456" s="212" t="s">
        <v>740</v>
      </c>
      <c r="B456" s="212" t="s">
        <v>741</v>
      </c>
      <c r="C456" s="213" t="s">
        <v>849</v>
      </c>
      <c r="D456" s="214" t="s">
        <v>297</v>
      </c>
      <c r="E456" s="215">
        <v>4399.9949999999999</v>
      </c>
      <c r="F456" s="216" t="s">
        <v>743</v>
      </c>
    </row>
    <row r="457" spans="1:6" ht="18.95" customHeight="1" x14ac:dyDescent="0.2">
      <c r="A457" s="212" t="s">
        <v>740</v>
      </c>
      <c r="B457" s="212" t="s">
        <v>741</v>
      </c>
      <c r="C457" s="213" t="s">
        <v>850</v>
      </c>
      <c r="D457" s="214" t="s">
        <v>297</v>
      </c>
      <c r="E457" s="215">
        <v>2242</v>
      </c>
      <c r="F457" s="216" t="s">
        <v>743</v>
      </c>
    </row>
    <row r="458" spans="1:6" ht="18.95" customHeight="1" x14ac:dyDescent="0.2">
      <c r="A458" s="212" t="s">
        <v>740</v>
      </c>
      <c r="B458" s="212" t="s">
        <v>741</v>
      </c>
      <c r="C458" s="213" t="s">
        <v>851</v>
      </c>
      <c r="D458" s="214" t="s">
        <v>297</v>
      </c>
      <c r="E458" s="215">
        <v>1982.4</v>
      </c>
      <c r="F458" s="216" t="s">
        <v>743</v>
      </c>
    </row>
    <row r="459" spans="1:6" ht="24" x14ac:dyDescent="0.2">
      <c r="A459" s="212" t="s">
        <v>740</v>
      </c>
      <c r="B459" s="212" t="s">
        <v>741</v>
      </c>
      <c r="C459" s="213" t="s">
        <v>852</v>
      </c>
      <c r="D459" s="214" t="s">
        <v>297</v>
      </c>
      <c r="E459" s="215">
        <v>2006</v>
      </c>
      <c r="F459" s="216" t="s">
        <v>743</v>
      </c>
    </row>
    <row r="460" spans="1:6" ht="15" customHeight="1" x14ac:dyDescent="0.2">
      <c r="A460" s="212" t="s">
        <v>740</v>
      </c>
      <c r="B460" s="212" t="s">
        <v>741</v>
      </c>
      <c r="C460" s="213" t="s">
        <v>853</v>
      </c>
      <c r="D460" s="214" t="s">
        <v>297</v>
      </c>
      <c r="E460" s="215">
        <v>3186</v>
      </c>
      <c r="F460" s="216" t="s">
        <v>743</v>
      </c>
    </row>
    <row r="461" spans="1:6" ht="24" x14ac:dyDescent="0.2">
      <c r="A461" s="212" t="s">
        <v>740</v>
      </c>
      <c r="B461" s="212" t="s">
        <v>741</v>
      </c>
      <c r="C461" s="213" t="s">
        <v>854</v>
      </c>
      <c r="D461" s="214" t="s">
        <v>297</v>
      </c>
      <c r="E461" s="215">
        <v>2908.2525000000001</v>
      </c>
      <c r="F461" s="216" t="s">
        <v>743</v>
      </c>
    </row>
    <row r="462" spans="1:6" ht="20.25" customHeight="1" x14ac:dyDescent="0.2">
      <c r="A462" s="212" t="s">
        <v>740</v>
      </c>
      <c r="B462" s="212" t="s">
        <v>741</v>
      </c>
      <c r="C462" s="213" t="s">
        <v>855</v>
      </c>
      <c r="D462" s="214" t="s">
        <v>297</v>
      </c>
      <c r="E462" s="215">
        <v>4979.6000000000004</v>
      </c>
      <c r="F462" s="216" t="s">
        <v>743</v>
      </c>
    </row>
    <row r="463" spans="1:6" ht="21.75" customHeight="1" x14ac:dyDescent="0.2">
      <c r="A463" s="212" t="s">
        <v>740</v>
      </c>
      <c r="B463" s="212" t="s">
        <v>741</v>
      </c>
      <c r="C463" s="213" t="s">
        <v>856</v>
      </c>
      <c r="D463" s="214" t="s">
        <v>297</v>
      </c>
      <c r="E463" s="215">
        <v>4248</v>
      </c>
      <c r="F463" s="216" t="s">
        <v>743</v>
      </c>
    </row>
    <row r="464" spans="1:6" ht="21.75" customHeight="1" x14ac:dyDescent="0.2">
      <c r="A464" s="212" t="s">
        <v>740</v>
      </c>
      <c r="B464" s="212" t="s">
        <v>741</v>
      </c>
      <c r="C464" s="213" t="s">
        <v>857</v>
      </c>
      <c r="D464" s="214" t="s">
        <v>297</v>
      </c>
      <c r="E464" s="215">
        <v>2419</v>
      </c>
      <c r="F464" s="216" t="s">
        <v>743</v>
      </c>
    </row>
    <row r="465" spans="1:6" ht="15" customHeight="1" x14ac:dyDescent="0.2">
      <c r="A465" s="212" t="s">
        <v>740</v>
      </c>
      <c r="B465" s="212" t="s">
        <v>741</v>
      </c>
      <c r="C465" s="213" t="s">
        <v>858</v>
      </c>
      <c r="D465" s="214" t="s">
        <v>297</v>
      </c>
      <c r="E465" s="215">
        <v>5015</v>
      </c>
      <c r="F465" s="216" t="s">
        <v>743</v>
      </c>
    </row>
    <row r="466" spans="1:6" ht="17.100000000000001" customHeight="1" x14ac:dyDescent="0.2">
      <c r="A466" s="212" t="s">
        <v>740</v>
      </c>
      <c r="B466" s="212" t="s">
        <v>741</v>
      </c>
      <c r="C466" s="213" t="s">
        <v>859</v>
      </c>
      <c r="D466" s="214" t="s">
        <v>297</v>
      </c>
      <c r="E466" s="215">
        <v>4398.45</v>
      </c>
      <c r="F466" s="216" t="s">
        <v>743</v>
      </c>
    </row>
    <row r="467" spans="1:6" ht="14.1" customHeight="1" x14ac:dyDescent="0.2">
      <c r="A467" s="212" t="s">
        <v>740</v>
      </c>
      <c r="B467" s="212" t="s">
        <v>741</v>
      </c>
      <c r="C467" s="213" t="s">
        <v>860</v>
      </c>
      <c r="D467" s="214" t="s">
        <v>297</v>
      </c>
      <c r="E467" s="215">
        <v>8142</v>
      </c>
      <c r="F467" s="216" t="s">
        <v>743</v>
      </c>
    </row>
    <row r="468" spans="1:6" ht="14.1" customHeight="1" x14ac:dyDescent="0.2">
      <c r="A468" s="212" t="s">
        <v>740</v>
      </c>
      <c r="B468" s="212" t="s">
        <v>741</v>
      </c>
      <c r="C468" s="213" t="s">
        <v>861</v>
      </c>
      <c r="D468" s="214" t="s">
        <v>297</v>
      </c>
      <c r="E468" s="215">
        <v>6608</v>
      </c>
      <c r="F468" s="216" t="s">
        <v>743</v>
      </c>
    </row>
    <row r="469" spans="1:6" ht="15" customHeight="1" x14ac:dyDescent="0.2">
      <c r="A469" s="212" t="s">
        <v>740</v>
      </c>
      <c r="B469" s="212" t="s">
        <v>741</v>
      </c>
      <c r="C469" s="213" t="s">
        <v>862</v>
      </c>
      <c r="D469" s="214" t="s">
        <v>297</v>
      </c>
      <c r="E469" s="215">
        <v>1899.8</v>
      </c>
      <c r="F469" s="216" t="s">
        <v>743</v>
      </c>
    </row>
    <row r="470" spans="1:6" ht="24" x14ac:dyDescent="0.2">
      <c r="A470" s="212" t="s">
        <v>740</v>
      </c>
      <c r="B470" s="212" t="s">
        <v>741</v>
      </c>
      <c r="C470" s="213" t="s">
        <v>863</v>
      </c>
      <c r="D470" s="214" t="s">
        <v>297</v>
      </c>
      <c r="E470" s="215">
        <v>7788</v>
      </c>
      <c r="F470" s="216" t="s">
        <v>743</v>
      </c>
    </row>
    <row r="471" spans="1:6" ht="24" x14ac:dyDescent="0.2">
      <c r="A471" s="212" t="s">
        <v>740</v>
      </c>
      <c r="B471" s="212" t="s">
        <v>741</v>
      </c>
      <c r="C471" s="213" t="s">
        <v>864</v>
      </c>
      <c r="D471" s="214" t="s">
        <v>297</v>
      </c>
      <c r="E471" s="215">
        <v>8732</v>
      </c>
      <c r="F471" s="216" t="s">
        <v>743</v>
      </c>
    </row>
    <row r="472" spans="1:6" ht="14.1" customHeight="1" x14ac:dyDescent="0.2">
      <c r="A472" s="212" t="s">
        <v>740</v>
      </c>
      <c r="B472" s="212" t="s">
        <v>741</v>
      </c>
      <c r="C472" s="213" t="s">
        <v>865</v>
      </c>
      <c r="D472" s="214" t="s">
        <v>297</v>
      </c>
      <c r="E472" s="215">
        <v>1911.01</v>
      </c>
      <c r="F472" s="216" t="s">
        <v>743</v>
      </c>
    </row>
    <row r="473" spans="1:6" ht="14.1" customHeight="1" x14ac:dyDescent="0.2">
      <c r="A473" s="212" t="s">
        <v>740</v>
      </c>
      <c r="B473" s="212" t="s">
        <v>741</v>
      </c>
      <c r="C473" s="213" t="s">
        <v>866</v>
      </c>
      <c r="D473" s="214" t="s">
        <v>297</v>
      </c>
      <c r="E473" s="215">
        <v>7670</v>
      </c>
      <c r="F473" s="216" t="s">
        <v>743</v>
      </c>
    </row>
    <row r="474" spans="1:6" ht="15.95" customHeight="1" x14ac:dyDescent="0.2">
      <c r="A474" s="212" t="s">
        <v>740</v>
      </c>
      <c r="B474" s="212" t="s">
        <v>741</v>
      </c>
      <c r="C474" s="213" t="s">
        <v>867</v>
      </c>
      <c r="D474" s="214" t="s">
        <v>297</v>
      </c>
      <c r="E474" s="215">
        <v>14.75</v>
      </c>
      <c r="F474" s="216" t="s">
        <v>743</v>
      </c>
    </row>
    <row r="475" spans="1:6" ht="15.95" customHeight="1" x14ac:dyDescent="0.2">
      <c r="A475" s="212" t="s">
        <v>740</v>
      </c>
      <c r="B475" s="212" t="s">
        <v>741</v>
      </c>
      <c r="C475" s="213" t="s">
        <v>868</v>
      </c>
      <c r="D475" s="214" t="s">
        <v>297</v>
      </c>
      <c r="E475" s="215">
        <v>233.64</v>
      </c>
      <c r="F475" s="216" t="s">
        <v>743</v>
      </c>
    </row>
    <row r="476" spans="1:6" ht="15" customHeight="1" x14ac:dyDescent="0.2">
      <c r="A476" s="220" t="s">
        <v>869</v>
      </c>
      <c r="B476" s="220" t="s">
        <v>870</v>
      </c>
      <c r="C476" s="221" t="s">
        <v>871</v>
      </c>
      <c r="D476" s="222" t="s">
        <v>695</v>
      </c>
      <c r="E476" s="223">
        <v>250</v>
      </c>
      <c r="F476" s="224" t="s">
        <v>872</v>
      </c>
    </row>
    <row r="477" spans="1:6" x14ac:dyDescent="0.2">
      <c r="A477" s="220" t="s">
        <v>869</v>
      </c>
      <c r="B477" s="220" t="s">
        <v>870</v>
      </c>
      <c r="C477" s="221" t="s">
        <v>873</v>
      </c>
      <c r="D477" s="222" t="s">
        <v>297</v>
      </c>
      <c r="E477" s="223">
        <v>362.25</v>
      </c>
      <c r="F477" s="224" t="s">
        <v>874</v>
      </c>
    </row>
    <row r="478" spans="1:6" ht="15" customHeight="1" x14ac:dyDescent="0.2">
      <c r="A478" s="220" t="s">
        <v>869</v>
      </c>
      <c r="B478" s="220" t="s">
        <v>870</v>
      </c>
      <c r="C478" s="221" t="s">
        <v>875</v>
      </c>
      <c r="D478" s="222" t="s">
        <v>297</v>
      </c>
      <c r="E478" s="223">
        <v>402.67669999999998</v>
      </c>
      <c r="F478" s="224" t="s">
        <v>872</v>
      </c>
    </row>
    <row r="479" spans="1:6" x14ac:dyDescent="0.2">
      <c r="A479" s="220" t="s">
        <v>869</v>
      </c>
      <c r="B479" s="220" t="s">
        <v>870</v>
      </c>
      <c r="C479" s="225" t="s">
        <v>876</v>
      </c>
      <c r="D479" s="226" t="s">
        <v>297</v>
      </c>
      <c r="E479" s="227">
        <v>475.16</v>
      </c>
      <c r="F479" s="224" t="s">
        <v>874</v>
      </c>
    </row>
    <row r="480" spans="1:6" ht="15.95" customHeight="1" x14ac:dyDescent="0.2">
      <c r="A480" s="220" t="s">
        <v>869</v>
      </c>
      <c r="B480" s="220" t="s">
        <v>870</v>
      </c>
      <c r="C480" s="221" t="s">
        <v>877</v>
      </c>
      <c r="D480" s="222" t="s">
        <v>297</v>
      </c>
      <c r="E480" s="223">
        <v>466.1</v>
      </c>
      <c r="F480" s="224" t="s">
        <v>872</v>
      </c>
    </row>
    <row r="481" spans="1:6" x14ac:dyDescent="0.2">
      <c r="A481" s="220" t="s">
        <v>869</v>
      </c>
      <c r="B481" s="220" t="s">
        <v>870</v>
      </c>
      <c r="C481" s="221" t="s">
        <v>878</v>
      </c>
      <c r="D481" s="222" t="s">
        <v>297</v>
      </c>
      <c r="E481" s="223">
        <v>475.16</v>
      </c>
      <c r="F481" s="224" t="s">
        <v>874</v>
      </c>
    </row>
    <row r="482" spans="1:6" ht="17.100000000000001" customHeight="1" x14ac:dyDescent="0.2">
      <c r="A482" s="220" t="s">
        <v>869</v>
      </c>
      <c r="B482" s="220" t="s">
        <v>870</v>
      </c>
      <c r="C482" s="221" t="s">
        <v>879</v>
      </c>
      <c r="D482" s="222" t="s">
        <v>614</v>
      </c>
      <c r="E482" s="223">
        <v>148</v>
      </c>
      <c r="F482" s="224" t="s">
        <v>872</v>
      </c>
    </row>
    <row r="483" spans="1:6" x14ac:dyDescent="0.2">
      <c r="A483" s="220" t="s">
        <v>869</v>
      </c>
      <c r="B483" s="220" t="s">
        <v>870</v>
      </c>
      <c r="C483" s="221" t="s">
        <v>880</v>
      </c>
      <c r="D483" s="222" t="s">
        <v>614</v>
      </c>
      <c r="E483" s="223">
        <v>393.75</v>
      </c>
      <c r="F483" s="224" t="s">
        <v>874</v>
      </c>
    </row>
    <row r="484" spans="1:6" x14ac:dyDescent="0.2">
      <c r="A484" s="220" t="s">
        <v>869</v>
      </c>
      <c r="B484" s="220" t="s">
        <v>870</v>
      </c>
      <c r="C484" s="221" t="s">
        <v>881</v>
      </c>
      <c r="D484" s="222" t="s">
        <v>297</v>
      </c>
      <c r="E484" s="223">
        <v>1535.12</v>
      </c>
      <c r="F484" s="224" t="s">
        <v>874</v>
      </c>
    </row>
    <row r="485" spans="1:6" x14ac:dyDescent="0.2">
      <c r="A485" s="220" t="s">
        <v>869</v>
      </c>
      <c r="B485" s="220" t="s">
        <v>870</v>
      </c>
      <c r="C485" s="221" t="s">
        <v>882</v>
      </c>
      <c r="D485" s="222" t="s">
        <v>297</v>
      </c>
      <c r="E485" s="223">
        <v>1300.95</v>
      </c>
      <c r="F485" s="224" t="s">
        <v>872</v>
      </c>
    </row>
    <row r="486" spans="1:6" x14ac:dyDescent="0.2">
      <c r="A486" s="220" t="s">
        <v>869</v>
      </c>
      <c r="B486" s="220" t="s">
        <v>870</v>
      </c>
      <c r="C486" s="221" t="s">
        <v>883</v>
      </c>
      <c r="D486" s="222" t="s">
        <v>297</v>
      </c>
      <c r="E486" s="223">
        <v>299.72000000000003</v>
      </c>
      <c r="F486" s="224" t="s">
        <v>874</v>
      </c>
    </row>
    <row r="487" spans="1:6" x14ac:dyDescent="0.2">
      <c r="A487" s="220" t="s">
        <v>869</v>
      </c>
      <c r="B487" s="220" t="s">
        <v>870</v>
      </c>
      <c r="C487" s="221" t="s">
        <v>884</v>
      </c>
      <c r="D487" s="222" t="s">
        <v>297</v>
      </c>
      <c r="E487" s="223">
        <v>236</v>
      </c>
      <c r="F487" s="224" t="s">
        <v>872</v>
      </c>
    </row>
    <row r="488" spans="1:6" x14ac:dyDescent="0.2">
      <c r="A488" s="220" t="s">
        <v>869</v>
      </c>
      <c r="B488" s="220" t="s">
        <v>870</v>
      </c>
      <c r="C488" s="221" t="s">
        <v>885</v>
      </c>
      <c r="D488" s="222" t="s">
        <v>297</v>
      </c>
      <c r="E488" s="223">
        <v>131.58000000000001</v>
      </c>
      <c r="F488" s="224" t="s">
        <v>874</v>
      </c>
    </row>
    <row r="489" spans="1:6" ht="21.95" customHeight="1" x14ac:dyDescent="0.2">
      <c r="A489" s="220" t="s">
        <v>869</v>
      </c>
      <c r="B489" s="220" t="s">
        <v>870</v>
      </c>
      <c r="C489" s="221" t="s">
        <v>886</v>
      </c>
      <c r="D489" s="222" t="s">
        <v>297</v>
      </c>
      <c r="E489" s="223">
        <v>136.29</v>
      </c>
      <c r="F489" s="224" t="s">
        <v>872</v>
      </c>
    </row>
    <row r="490" spans="1:6" ht="24.75" customHeight="1" x14ac:dyDescent="0.2">
      <c r="A490" s="220" t="s">
        <v>869</v>
      </c>
      <c r="B490" s="220" t="s">
        <v>870</v>
      </c>
      <c r="C490" s="221" t="s">
        <v>887</v>
      </c>
      <c r="D490" s="222" t="s">
        <v>297</v>
      </c>
      <c r="E490" s="223">
        <v>74.34</v>
      </c>
      <c r="F490" s="224" t="s">
        <v>872</v>
      </c>
    </row>
    <row r="491" spans="1:6" ht="27.75" customHeight="1" x14ac:dyDescent="0.2">
      <c r="A491" s="220" t="s">
        <v>869</v>
      </c>
      <c r="B491" s="220" t="s">
        <v>870</v>
      </c>
      <c r="C491" s="221" t="s">
        <v>888</v>
      </c>
      <c r="D491" s="222" t="s">
        <v>297</v>
      </c>
      <c r="E491" s="223">
        <v>52.4983</v>
      </c>
      <c r="F491" s="224" t="s">
        <v>872</v>
      </c>
    </row>
    <row r="492" spans="1:6" ht="24.95" customHeight="1" x14ac:dyDescent="0.2">
      <c r="A492" s="220" t="s">
        <v>869</v>
      </c>
      <c r="B492" s="220" t="s">
        <v>870</v>
      </c>
      <c r="C492" s="221" t="s">
        <v>889</v>
      </c>
      <c r="D492" s="222" t="s">
        <v>297</v>
      </c>
      <c r="E492" s="223">
        <v>61.95</v>
      </c>
      <c r="F492" s="224" t="s">
        <v>874</v>
      </c>
    </row>
    <row r="493" spans="1:6" ht="20.100000000000001" customHeight="1" x14ac:dyDescent="0.2">
      <c r="A493" s="220" t="s">
        <v>869</v>
      </c>
      <c r="B493" s="220" t="s">
        <v>870</v>
      </c>
      <c r="C493" s="221" t="s">
        <v>890</v>
      </c>
      <c r="D493" s="222" t="s">
        <v>297</v>
      </c>
      <c r="E493" s="223">
        <v>94.352699999999999</v>
      </c>
      <c r="F493" s="224" t="s">
        <v>872</v>
      </c>
    </row>
    <row r="494" spans="1:6" ht="21" customHeight="1" x14ac:dyDescent="0.2">
      <c r="A494" s="220" t="s">
        <v>869</v>
      </c>
      <c r="B494" s="220" t="s">
        <v>870</v>
      </c>
      <c r="C494" s="221" t="s">
        <v>891</v>
      </c>
      <c r="D494" s="222" t="s">
        <v>297</v>
      </c>
      <c r="E494" s="223">
        <v>131.58199999999999</v>
      </c>
      <c r="F494" s="224" t="s">
        <v>874</v>
      </c>
    </row>
    <row r="495" spans="1:6" ht="22.5" customHeight="1" x14ac:dyDescent="0.2">
      <c r="A495" s="220" t="s">
        <v>869</v>
      </c>
      <c r="B495" s="220" t="s">
        <v>870</v>
      </c>
      <c r="C495" s="221" t="s">
        <v>892</v>
      </c>
      <c r="D495" s="222" t="s">
        <v>297</v>
      </c>
      <c r="E495" s="223">
        <v>94.352699999999999</v>
      </c>
      <c r="F495" s="224" t="s">
        <v>872</v>
      </c>
    </row>
    <row r="496" spans="1:6" ht="21" customHeight="1" x14ac:dyDescent="0.2">
      <c r="A496" s="220" t="s">
        <v>869</v>
      </c>
      <c r="B496" s="220" t="s">
        <v>870</v>
      </c>
      <c r="C496" s="221" t="s">
        <v>893</v>
      </c>
      <c r="D496" s="222" t="s">
        <v>297</v>
      </c>
      <c r="E496" s="223">
        <v>131.58199999999999</v>
      </c>
      <c r="F496" s="224" t="s">
        <v>874</v>
      </c>
    </row>
    <row r="497" spans="1:6" ht="21" customHeight="1" x14ac:dyDescent="0.2">
      <c r="A497" s="220" t="s">
        <v>869</v>
      </c>
      <c r="B497" s="220" t="s">
        <v>870</v>
      </c>
      <c r="C497" s="221" t="s">
        <v>894</v>
      </c>
      <c r="D497" s="222" t="s">
        <v>297</v>
      </c>
      <c r="E497" s="223">
        <v>43.365299999999998</v>
      </c>
      <c r="F497" s="224" t="s">
        <v>872</v>
      </c>
    </row>
    <row r="498" spans="1:6" ht="23.25" customHeight="1" x14ac:dyDescent="0.2">
      <c r="A498" s="220" t="s">
        <v>869</v>
      </c>
      <c r="B498" s="220" t="s">
        <v>870</v>
      </c>
      <c r="C498" s="221" t="s">
        <v>895</v>
      </c>
      <c r="D498" s="222" t="s">
        <v>297</v>
      </c>
      <c r="E498" s="223">
        <v>78.75</v>
      </c>
      <c r="F498" s="224" t="s">
        <v>874</v>
      </c>
    </row>
    <row r="499" spans="1:6" ht="23.25" customHeight="1" x14ac:dyDescent="0.2">
      <c r="A499" s="220" t="s">
        <v>869</v>
      </c>
      <c r="B499" s="220" t="s">
        <v>870</v>
      </c>
      <c r="C499" s="221" t="s">
        <v>896</v>
      </c>
      <c r="D499" s="222" t="s">
        <v>297</v>
      </c>
      <c r="E499" s="223">
        <v>73</v>
      </c>
      <c r="F499" s="224" t="s">
        <v>872</v>
      </c>
    </row>
    <row r="500" spans="1:6" ht="15" customHeight="1" x14ac:dyDescent="0.2">
      <c r="A500" s="220" t="s">
        <v>869</v>
      </c>
      <c r="B500" s="220" t="s">
        <v>870</v>
      </c>
      <c r="C500" s="221" t="s">
        <v>897</v>
      </c>
      <c r="D500" s="222" t="s">
        <v>297</v>
      </c>
      <c r="E500" s="223">
        <v>723.70500000000004</v>
      </c>
      <c r="F500" s="224" t="s">
        <v>874</v>
      </c>
    </row>
    <row r="501" spans="1:6" ht="22.5" customHeight="1" x14ac:dyDescent="0.2">
      <c r="A501" s="220" t="s">
        <v>869</v>
      </c>
      <c r="B501" s="220" t="s">
        <v>870</v>
      </c>
      <c r="C501" s="221" t="s">
        <v>898</v>
      </c>
      <c r="D501" s="222" t="s">
        <v>297</v>
      </c>
      <c r="E501" s="223">
        <v>224.2</v>
      </c>
      <c r="F501" s="224" t="s">
        <v>872</v>
      </c>
    </row>
    <row r="502" spans="1:6" ht="26.25" customHeight="1" x14ac:dyDescent="0.2">
      <c r="A502" s="220" t="s">
        <v>869</v>
      </c>
      <c r="B502" s="220" t="s">
        <v>870</v>
      </c>
      <c r="C502" s="221" t="s">
        <v>899</v>
      </c>
      <c r="D502" s="222" t="s">
        <v>297</v>
      </c>
      <c r="E502" s="223">
        <v>433.65</v>
      </c>
      <c r="F502" s="224" t="s">
        <v>874</v>
      </c>
    </row>
    <row r="503" spans="1:6" ht="18.95" customHeight="1" x14ac:dyDescent="0.2">
      <c r="A503" s="220" t="s">
        <v>869</v>
      </c>
      <c r="B503" s="220" t="s">
        <v>870</v>
      </c>
      <c r="C503" s="221" t="s">
        <v>900</v>
      </c>
      <c r="D503" s="222" t="s">
        <v>297</v>
      </c>
      <c r="E503" s="223">
        <v>224.2</v>
      </c>
      <c r="F503" s="224" t="s">
        <v>872</v>
      </c>
    </row>
    <row r="504" spans="1:6" ht="17.100000000000001" customHeight="1" x14ac:dyDescent="0.2">
      <c r="A504" s="220" t="s">
        <v>869</v>
      </c>
      <c r="B504" s="220" t="s">
        <v>870</v>
      </c>
      <c r="C504" s="221" t="s">
        <v>901</v>
      </c>
      <c r="D504" s="222" t="s">
        <v>297</v>
      </c>
      <c r="E504" s="223">
        <v>433.65</v>
      </c>
      <c r="F504" s="224" t="s">
        <v>874</v>
      </c>
    </row>
    <row r="505" spans="1:6" ht="29.25" customHeight="1" x14ac:dyDescent="0.2">
      <c r="A505" s="220" t="s">
        <v>869</v>
      </c>
      <c r="B505" s="220" t="s">
        <v>870</v>
      </c>
      <c r="C505" s="221" t="s">
        <v>902</v>
      </c>
      <c r="D505" s="222" t="s">
        <v>297</v>
      </c>
      <c r="E505" s="223">
        <v>224.2</v>
      </c>
      <c r="F505" s="224" t="s">
        <v>872</v>
      </c>
    </row>
    <row r="506" spans="1:6" ht="31.5" customHeight="1" x14ac:dyDescent="0.2">
      <c r="A506" s="220" t="s">
        <v>869</v>
      </c>
      <c r="B506" s="220" t="s">
        <v>870</v>
      </c>
      <c r="C506" s="221" t="s">
        <v>903</v>
      </c>
      <c r="D506" s="222" t="s">
        <v>297</v>
      </c>
      <c r="E506" s="223">
        <v>433.65</v>
      </c>
      <c r="F506" s="224" t="s">
        <v>874</v>
      </c>
    </row>
    <row r="507" spans="1:6" ht="24.75" customHeight="1" x14ac:dyDescent="0.2">
      <c r="A507" s="220" t="s">
        <v>869</v>
      </c>
      <c r="B507" s="220" t="s">
        <v>870</v>
      </c>
      <c r="C507" s="221" t="s">
        <v>904</v>
      </c>
      <c r="D507" s="222" t="s">
        <v>297</v>
      </c>
      <c r="E507" s="223">
        <v>99.12</v>
      </c>
      <c r="F507" s="224" t="s">
        <v>872</v>
      </c>
    </row>
    <row r="508" spans="1:6" x14ac:dyDescent="0.2">
      <c r="A508" s="220" t="s">
        <v>869</v>
      </c>
      <c r="B508" s="220" t="s">
        <v>870</v>
      </c>
      <c r="C508" s="221" t="s">
        <v>905</v>
      </c>
      <c r="D508" s="222" t="s">
        <v>297</v>
      </c>
      <c r="E508" s="223">
        <v>384.09</v>
      </c>
      <c r="F508" s="224" t="s">
        <v>872</v>
      </c>
    </row>
    <row r="509" spans="1:6" ht="36.75" customHeight="1" x14ac:dyDescent="0.2">
      <c r="A509" s="220" t="s">
        <v>869</v>
      </c>
      <c r="B509" s="220" t="s">
        <v>870</v>
      </c>
      <c r="C509" s="221" t="s">
        <v>906</v>
      </c>
      <c r="D509" s="222" t="s">
        <v>297</v>
      </c>
      <c r="E509" s="223">
        <v>3669.75</v>
      </c>
      <c r="F509" s="224" t="s">
        <v>872</v>
      </c>
    </row>
    <row r="510" spans="1:6" ht="37.5" customHeight="1" x14ac:dyDescent="0.2">
      <c r="A510" s="220" t="s">
        <v>869</v>
      </c>
      <c r="B510" s="220" t="s">
        <v>870</v>
      </c>
      <c r="C510" s="221" t="s">
        <v>907</v>
      </c>
      <c r="D510" s="222" t="s">
        <v>695</v>
      </c>
      <c r="E510" s="223">
        <v>183.75</v>
      </c>
      <c r="F510" s="224" t="s">
        <v>872</v>
      </c>
    </row>
    <row r="511" spans="1:6" ht="34.5" customHeight="1" x14ac:dyDescent="0.2">
      <c r="A511" s="220" t="s">
        <v>869</v>
      </c>
      <c r="B511" s="220" t="s">
        <v>870</v>
      </c>
      <c r="C511" s="221" t="s">
        <v>908</v>
      </c>
      <c r="D511" s="222" t="s">
        <v>297</v>
      </c>
      <c r="E511" s="223">
        <v>255.86</v>
      </c>
      <c r="F511" s="224" t="s">
        <v>874</v>
      </c>
    </row>
    <row r="512" spans="1:6" ht="30.75" customHeight="1" x14ac:dyDescent="0.2">
      <c r="A512" s="220" t="s">
        <v>869</v>
      </c>
      <c r="B512" s="220" t="s">
        <v>870</v>
      </c>
      <c r="C512" s="221" t="s">
        <v>909</v>
      </c>
      <c r="D512" s="222" t="s">
        <v>297</v>
      </c>
      <c r="E512" s="223">
        <v>548.26</v>
      </c>
      <c r="F512" s="224" t="s">
        <v>874</v>
      </c>
    </row>
    <row r="513" spans="1:6" ht="35.25" customHeight="1" x14ac:dyDescent="0.2">
      <c r="A513" s="220" t="s">
        <v>869</v>
      </c>
      <c r="B513" s="220" t="s">
        <v>870</v>
      </c>
      <c r="C513" s="221" t="s">
        <v>910</v>
      </c>
      <c r="D513" s="222" t="s">
        <v>297</v>
      </c>
      <c r="E513" s="223">
        <v>3422</v>
      </c>
      <c r="F513" s="224" t="s">
        <v>872</v>
      </c>
    </row>
    <row r="514" spans="1:6" ht="24.75" customHeight="1" x14ac:dyDescent="0.2">
      <c r="A514" s="73" t="s">
        <v>97</v>
      </c>
      <c r="B514" s="73" t="s">
        <v>911</v>
      </c>
      <c r="C514" s="74" t="s">
        <v>912</v>
      </c>
      <c r="D514" s="75" t="s">
        <v>717</v>
      </c>
      <c r="E514" s="76">
        <v>1500</v>
      </c>
      <c r="F514" s="113" t="s">
        <v>913</v>
      </c>
    </row>
    <row r="515" spans="1:6" ht="27" customHeight="1" x14ac:dyDescent="0.2">
      <c r="A515" s="73" t="s">
        <v>97</v>
      </c>
      <c r="B515" s="73" t="s">
        <v>911</v>
      </c>
      <c r="C515" s="74" t="s">
        <v>912</v>
      </c>
      <c r="D515" s="75" t="s">
        <v>717</v>
      </c>
      <c r="E515" s="76">
        <v>2050</v>
      </c>
      <c r="F515" s="113" t="s">
        <v>913</v>
      </c>
    </row>
    <row r="516" spans="1:6" ht="27.75" customHeight="1" x14ac:dyDescent="0.2">
      <c r="A516" s="73" t="s">
        <v>97</v>
      </c>
      <c r="B516" s="73" t="s">
        <v>911</v>
      </c>
      <c r="C516" s="74" t="s">
        <v>914</v>
      </c>
      <c r="D516" s="75" t="s">
        <v>717</v>
      </c>
      <c r="E516" s="76">
        <v>3500</v>
      </c>
      <c r="F516" s="113" t="s">
        <v>913</v>
      </c>
    </row>
    <row r="517" spans="1:6" ht="32.25" customHeight="1" x14ac:dyDescent="0.2">
      <c r="A517" s="73" t="s">
        <v>97</v>
      </c>
      <c r="B517" s="73" t="s">
        <v>911</v>
      </c>
      <c r="C517" s="74" t="s">
        <v>915</v>
      </c>
      <c r="D517" s="75" t="s">
        <v>717</v>
      </c>
      <c r="E517" s="76">
        <v>2100</v>
      </c>
      <c r="F517" s="113" t="s">
        <v>913</v>
      </c>
    </row>
    <row r="518" spans="1:6" x14ac:dyDescent="0.2">
      <c r="A518" s="73" t="s">
        <v>185</v>
      </c>
      <c r="B518" s="73" t="s">
        <v>916</v>
      </c>
      <c r="C518" s="74" t="s">
        <v>185</v>
      </c>
      <c r="D518" s="75" t="s">
        <v>917</v>
      </c>
      <c r="E518" s="76">
        <v>0</v>
      </c>
      <c r="F518" s="113" t="s">
        <v>918</v>
      </c>
    </row>
    <row r="519" spans="1:6" x14ac:dyDescent="0.2">
      <c r="A519" s="73" t="s">
        <v>186</v>
      </c>
      <c r="B519" s="73" t="s">
        <v>916</v>
      </c>
      <c r="C519" s="74" t="s">
        <v>186</v>
      </c>
      <c r="D519" s="75" t="s">
        <v>917</v>
      </c>
      <c r="E519" s="76">
        <v>0</v>
      </c>
      <c r="F519" s="113" t="s">
        <v>919</v>
      </c>
    </row>
    <row r="520" spans="1:6" x14ac:dyDescent="0.2">
      <c r="A520" s="73" t="s">
        <v>187</v>
      </c>
      <c r="B520" s="73" t="s">
        <v>916</v>
      </c>
      <c r="C520" s="74" t="s">
        <v>187</v>
      </c>
      <c r="D520" s="75" t="s">
        <v>917</v>
      </c>
      <c r="E520" s="76">
        <v>0</v>
      </c>
      <c r="F520" s="113" t="s">
        <v>920</v>
      </c>
    </row>
    <row r="539" spans="1:4" ht="15" x14ac:dyDescent="0.25">
      <c r="A539" s="228" t="s">
        <v>0</v>
      </c>
      <c r="B539" s="229"/>
      <c r="C539" s="229"/>
      <c r="D539" s="229"/>
    </row>
    <row r="540" spans="1:4" ht="15" x14ac:dyDescent="0.25">
      <c r="A540" s="231" t="s">
        <v>138</v>
      </c>
      <c r="B540" s="229" t="s">
        <v>295</v>
      </c>
      <c r="C540" s="229"/>
      <c r="D540" s="229"/>
    </row>
    <row r="541" spans="1:4" ht="15" x14ac:dyDescent="0.25">
      <c r="A541" s="231" t="s">
        <v>133</v>
      </c>
      <c r="B541" s="229" t="s">
        <v>300</v>
      </c>
      <c r="C541" s="229"/>
      <c r="D541" s="229"/>
    </row>
    <row r="542" spans="1:4" ht="15" x14ac:dyDescent="0.25">
      <c r="A542" s="231" t="s">
        <v>147</v>
      </c>
      <c r="B542" s="229" t="s">
        <v>322</v>
      </c>
      <c r="C542" s="229"/>
      <c r="D542" s="229"/>
    </row>
    <row r="543" spans="1:4" ht="15" x14ac:dyDescent="0.25">
      <c r="A543" s="231" t="s">
        <v>185</v>
      </c>
      <c r="B543" s="229" t="s">
        <v>916</v>
      </c>
      <c r="C543" s="229"/>
      <c r="D543" s="229"/>
    </row>
    <row r="544" spans="1:4" ht="15" x14ac:dyDescent="0.25">
      <c r="A544" s="231" t="s">
        <v>186</v>
      </c>
      <c r="B544" s="229" t="s">
        <v>916</v>
      </c>
      <c r="C544" s="229"/>
      <c r="D544" s="229"/>
    </row>
    <row r="545" spans="1:4" ht="15" x14ac:dyDescent="0.25">
      <c r="A545" s="231" t="s">
        <v>332</v>
      </c>
      <c r="B545" s="229" t="s">
        <v>333</v>
      </c>
      <c r="C545" s="229"/>
      <c r="D545" s="229"/>
    </row>
    <row r="546" spans="1:4" ht="15" x14ac:dyDescent="0.25">
      <c r="A546" s="231" t="s">
        <v>190</v>
      </c>
      <c r="B546" s="229" t="s">
        <v>340</v>
      </c>
      <c r="C546" s="229"/>
      <c r="D546" s="229"/>
    </row>
    <row r="547" spans="1:4" ht="15" x14ac:dyDescent="0.25">
      <c r="A547" s="231" t="s">
        <v>182</v>
      </c>
      <c r="B547" s="229" t="s">
        <v>351</v>
      </c>
      <c r="C547" s="229"/>
      <c r="D547" s="229"/>
    </row>
    <row r="548" spans="1:4" ht="15" x14ac:dyDescent="0.25">
      <c r="A548" s="231" t="s">
        <v>441</v>
      </c>
      <c r="B548" s="229" t="s">
        <v>442</v>
      </c>
      <c r="C548" s="229"/>
      <c r="D548" s="229"/>
    </row>
    <row r="549" spans="1:4" ht="15" x14ac:dyDescent="0.25">
      <c r="A549" s="231" t="s">
        <v>269</v>
      </c>
      <c r="B549" s="229" t="s">
        <v>449</v>
      </c>
      <c r="C549" s="229"/>
      <c r="D549" s="229"/>
    </row>
    <row r="550" spans="1:4" ht="15" x14ac:dyDescent="0.25">
      <c r="A550" s="231" t="s">
        <v>453</v>
      </c>
      <c r="B550" s="229" t="s">
        <v>454</v>
      </c>
      <c r="C550" s="229"/>
      <c r="D550" s="229"/>
    </row>
    <row r="551" spans="1:4" ht="15" x14ac:dyDescent="0.25">
      <c r="A551" s="231" t="s">
        <v>163</v>
      </c>
      <c r="B551" s="229" t="s">
        <v>459</v>
      </c>
      <c r="C551" s="229"/>
      <c r="D551" s="229"/>
    </row>
    <row r="552" spans="1:4" ht="15" x14ac:dyDescent="0.25">
      <c r="A552" s="231" t="s">
        <v>158</v>
      </c>
      <c r="B552" s="229" t="s">
        <v>471</v>
      </c>
      <c r="C552" s="229"/>
      <c r="D552" s="229"/>
    </row>
    <row r="553" spans="1:4" ht="15" x14ac:dyDescent="0.25">
      <c r="A553" s="231" t="s">
        <v>96</v>
      </c>
      <c r="B553" s="229" t="s">
        <v>504</v>
      </c>
      <c r="C553" s="229"/>
      <c r="D553" s="229"/>
    </row>
    <row r="554" spans="1:4" ht="15" x14ac:dyDescent="0.25">
      <c r="A554" s="231" t="s">
        <v>145</v>
      </c>
      <c r="B554" s="229" t="s">
        <v>507</v>
      </c>
      <c r="C554" s="229"/>
      <c r="D554" s="229"/>
    </row>
    <row r="555" spans="1:4" ht="15" x14ac:dyDescent="0.25">
      <c r="A555" s="231" t="s">
        <v>116</v>
      </c>
      <c r="B555" s="229" t="s">
        <v>517</v>
      </c>
      <c r="C555" s="229"/>
      <c r="D555" s="229"/>
    </row>
    <row r="556" spans="1:4" ht="15" x14ac:dyDescent="0.25">
      <c r="A556" s="231" t="s">
        <v>521</v>
      </c>
      <c r="B556" s="229" t="s">
        <v>517</v>
      </c>
      <c r="C556" s="229"/>
      <c r="D556" s="229"/>
    </row>
    <row r="557" spans="1:4" ht="15" x14ac:dyDescent="0.25">
      <c r="A557" s="231" t="s">
        <v>115</v>
      </c>
      <c r="B557" s="229" t="s">
        <v>517</v>
      </c>
      <c r="C557" s="229"/>
    </row>
    <row r="558" spans="1:4" ht="15" x14ac:dyDescent="0.25">
      <c r="A558" s="231" t="s">
        <v>528</v>
      </c>
      <c r="B558" s="229" t="s">
        <v>517</v>
      </c>
      <c r="C558" s="229"/>
    </row>
    <row r="559" spans="1:4" ht="15" x14ac:dyDescent="0.25">
      <c r="A559" s="231" t="s">
        <v>537</v>
      </c>
      <c r="B559" s="229" t="s">
        <v>517</v>
      </c>
      <c r="C559" s="229"/>
    </row>
    <row r="560" spans="1:4" ht="15" x14ac:dyDescent="0.25">
      <c r="A560" s="231" t="s">
        <v>172</v>
      </c>
      <c r="B560" s="229" t="s">
        <v>542</v>
      </c>
      <c r="C560" s="229"/>
    </row>
    <row r="561" spans="1:3" ht="15" x14ac:dyDescent="0.25">
      <c r="A561" s="231" t="s">
        <v>559</v>
      </c>
      <c r="B561" s="229" t="s">
        <v>560</v>
      </c>
      <c r="C561" s="229"/>
    </row>
    <row r="562" spans="1:3" ht="15" x14ac:dyDescent="0.25">
      <c r="A562" s="231" t="s">
        <v>178</v>
      </c>
      <c r="B562" s="229" t="s">
        <v>564</v>
      </c>
      <c r="C562" s="229"/>
    </row>
    <row r="563" spans="1:3" ht="15" x14ac:dyDescent="0.25">
      <c r="A563" s="231" t="s">
        <v>114</v>
      </c>
      <c r="B563" s="229" t="s">
        <v>591</v>
      </c>
      <c r="C563" s="229"/>
    </row>
    <row r="564" spans="1:3" ht="15" x14ac:dyDescent="0.25">
      <c r="A564" s="231" t="s">
        <v>192</v>
      </c>
      <c r="B564" s="229" t="s">
        <v>594</v>
      </c>
      <c r="C564" s="229"/>
    </row>
    <row r="565" spans="1:3" ht="15" x14ac:dyDescent="0.25">
      <c r="A565" s="231" t="s">
        <v>187</v>
      </c>
      <c r="B565" s="229" t="s">
        <v>916</v>
      </c>
      <c r="C565" s="229"/>
    </row>
    <row r="566" spans="1:3" ht="15" x14ac:dyDescent="0.25">
      <c r="A566" s="231" t="s">
        <v>100</v>
      </c>
      <c r="B566" s="229" t="s">
        <v>600</v>
      </c>
      <c r="C566" s="229"/>
    </row>
    <row r="567" spans="1:3" ht="15" x14ac:dyDescent="0.25">
      <c r="A567" s="231" t="s">
        <v>603</v>
      </c>
      <c r="B567" s="229" t="s">
        <v>604</v>
      </c>
      <c r="C567" s="229"/>
    </row>
    <row r="568" spans="1:3" ht="15" x14ac:dyDescent="0.25">
      <c r="A568" s="231" t="s">
        <v>142</v>
      </c>
      <c r="B568" s="229" t="s">
        <v>608</v>
      </c>
      <c r="C568" s="229"/>
    </row>
    <row r="569" spans="1:3" ht="15" x14ac:dyDescent="0.25">
      <c r="A569" s="231" t="s">
        <v>150</v>
      </c>
      <c r="B569" s="229" t="s">
        <v>612</v>
      </c>
      <c r="C569" s="229"/>
    </row>
    <row r="570" spans="1:3" ht="15" x14ac:dyDescent="0.25">
      <c r="A570" s="231" t="s">
        <v>155</v>
      </c>
      <c r="B570" s="229" t="s">
        <v>616</v>
      </c>
      <c r="C570" s="229"/>
    </row>
    <row r="571" spans="1:3" ht="15" x14ac:dyDescent="0.25">
      <c r="A571" s="231" t="s">
        <v>250</v>
      </c>
      <c r="B571" s="229" t="s">
        <v>621</v>
      </c>
      <c r="C571" s="229"/>
    </row>
    <row r="572" spans="1:3" ht="15" x14ac:dyDescent="0.25">
      <c r="A572" s="231" t="s">
        <v>154</v>
      </c>
      <c r="B572" s="229" t="s">
        <v>650</v>
      </c>
      <c r="C572" s="229"/>
    </row>
    <row r="573" spans="1:3" ht="15" x14ac:dyDescent="0.25">
      <c r="A573" s="231" t="s">
        <v>174</v>
      </c>
      <c r="B573" s="229" t="s">
        <v>657</v>
      </c>
      <c r="C573" s="229"/>
    </row>
    <row r="574" spans="1:3" ht="15" x14ac:dyDescent="0.25">
      <c r="A574" s="231" t="s">
        <v>144</v>
      </c>
      <c r="B574" s="229" t="s">
        <v>681</v>
      </c>
      <c r="C574" s="229"/>
    </row>
    <row r="575" spans="1:3" ht="15" x14ac:dyDescent="0.25">
      <c r="A575" s="231" t="s">
        <v>157</v>
      </c>
      <c r="B575" s="229" t="s">
        <v>703</v>
      </c>
      <c r="C575" s="229"/>
    </row>
    <row r="576" spans="1:3" ht="15" x14ac:dyDescent="0.25">
      <c r="A576" s="231" t="s">
        <v>706</v>
      </c>
      <c r="B576" s="229" t="s">
        <v>707</v>
      </c>
      <c r="C576" s="229"/>
    </row>
    <row r="577" spans="1:3" ht="15" x14ac:dyDescent="0.25">
      <c r="A577" s="231" t="s">
        <v>95</v>
      </c>
      <c r="B577" s="229" t="s">
        <v>710</v>
      </c>
      <c r="C577" s="229"/>
    </row>
    <row r="578" spans="1:3" ht="15" x14ac:dyDescent="0.25">
      <c r="A578" s="231" t="s">
        <v>714</v>
      </c>
      <c r="B578" s="229" t="s">
        <v>715</v>
      </c>
      <c r="C578" s="229"/>
    </row>
    <row r="579" spans="1:3" ht="15" x14ac:dyDescent="0.25">
      <c r="A579" s="231" t="s">
        <v>719</v>
      </c>
      <c r="B579" s="229" t="s">
        <v>720</v>
      </c>
      <c r="C579" s="229"/>
    </row>
    <row r="580" spans="1:3" ht="15" x14ac:dyDescent="0.25">
      <c r="A580" s="231" t="s">
        <v>724</v>
      </c>
      <c r="B580" s="229" t="s">
        <v>725</v>
      </c>
      <c r="C580" s="229"/>
    </row>
    <row r="581" spans="1:3" ht="15" x14ac:dyDescent="0.25">
      <c r="A581" s="231" t="s">
        <v>740</v>
      </c>
      <c r="B581" s="229" t="s">
        <v>741</v>
      </c>
      <c r="C581" s="229"/>
    </row>
    <row r="582" spans="1:3" ht="15" x14ac:dyDescent="0.25">
      <c r="A582" s="231" t="s">
        <v>869</v>
      </c>
      <c r="B582" s="229" t="s">
        <v>870</v>
      </c>
      <c r="C582" s="229"/>
    </row>
    <row r="583" spans="1:3" ht="15" x14ac:dyDescent="0.25">
      <c r="A583" s="231" t="s">
        <v>97</v>
      </c>
      <c r="B583" s="229" t="s">
        <v>911</v>
      </c>
      <c r="C583" s="229"/>
    </row>
    <row r="584" spans="1:3" ht="15" x14ac:dyDescent="0.25">
      <c r="A584" s="231"/>
      <c r="B584" s="229"/>
      <c r="C584" s="229"/>
    </row>
    <row r="585" spans="1:3" ht="15" x14ac:dyDescent="0.25">
      <c r="B585" s="229"/>
    </row>
    <row r="586" spans="1:3" ht="15" x14ac:dyDescent="0.25">
      <c r="B586" s="229"/>
    </row>
    <row r="587" spans="1:3" ht="15" x14ac:dyDescent="0.25">
      <c r="B587" s="229"/>
    </row>
    <row r="588" spans="1:3" ht="15" x14ac:dyDescent="0.25">
      <c r="B588" s="229"/>
    </row>
    <row r="589" spans="1:3" ht="15" x14ac:dyDescent="0.25">
      <c r="B589" s="229"/>
    </row>
    <row r="590" spans="1:3" ht="15" x14ac:dyDescent="0.25">
      <c r="B590" s="229"/>
    </row>
    <row r="591" spans="1:3" ht="15" x14ac:dyDescent="0.25">
      <c r="B591" s="229"/>
    </row>
    <row r="592" spans="1:3" ht="15" x14ac:dyDescent="0.25">
      <c r="B592" s="229"/>
    </row>
    <row r="593" spans="2:2" ht="15" x14ac:dyDescent="0.25">
      <c r="B593" s="229"/>
    </row>
    <row r="594" spans="2:2" ht="15" x14ac:dyDescent="0.25">
      <c r="B594" s="229"/>
    </row>
    <row r="595" spans="2:2" ht="15" x14ac:dyDescent="0.25">
      <c r="B595" s="229"/>
    </row>
    <row r="596" spans="2:2" ht="15" x14ac:dyDescent="0.25">
      <c r="B596" s="229"/>
    </row>
    <row r="597" spans="2:2" ht="15" x14ac:dyDescent="0.25">
      <c r="B597" s="229"/>
    </row>
    <row r="598" spans="2:2" ht="15" x14ac:dyDescent="0.25">
      <c r="B598" s="229"/>
    </row>
    <row r="599" spans="2:2" ht="15" x14ac:dyDescent="0.25">
      <c r="B599" s="229"/>
    </row>
    <row r="600" spans="2:2" ht="15" x14ac:dyDescent="0.25">
      <c r="B600" s="229"/>
    </row>
    <row r="601" spans="2:2" ht="15" x14ac:dyDescent="0.25">
      <c r="B601" s="229"/>
    </row>
    <row r="602" spans="2:2" ht="15" x14ac:dyDescent="0.25">
      <c r="B602" s="229"/>
    </row>
    <row r="603" spans="2:2" ht="15" x14ac:dyDescent="0.25">
      <c r="B603" s="229"/>
    </row>
    <row r="604" spans="2:2" ht="15" x14ac:dyDescent="0.25">
      <c r="B604" s="229"/>
    </row>
    <row r="605" spans="2:2" ht="15" x14ac:dyDescent="0.25">
      <c r="B605" s="229"/>
    </row>
    <row r="606" spans="2:2" ht="15" x14ac:dyDescent="0.25">
      <c r="B606" s="229"/>
    </row>
    <row r="607" spans="2:2" ht="15" x14ac:dyDescent="0.25">
      <c r="B607" s="229"/>
    </row>
    <row r="608" spans="2:2" ht="15" x14ac:dyDescent="0.25">
      <c r="B608" s="229"/>
    </row>
    <row r="609" spans="2:2" ht="15" x14ac:dyDescent="0.25">
      <c r="B609" s="229"/>
    </row>
    <row r="610" spans="2:2" ht="15" x14ac:dyDescent="0.25">
      <c r="B610" s="229"/>
    </row>
    <row r="611" spans="2:2" ht="15" x14ac:dyDescent="0.25">
      <c r="B611" s="229"/>
    </row>
    <row r="612" spans="2:2" ht="15" x14ac:dyDescent="0.25">
      <c r="B612" s="229"/>
    </row>
    <row r="613" spans="2:2" ht="15" x14ac:dyDescent="0.25">
      <c r="B613" s="229"/>
    </row>
    <row r="614" spans="2:2" ht="15" x14ac:dyDescent="0.25">
      <c r="B614" s="229"/>
    </row>
    <row r="615" spans="2:2" ht="15" x14ac:dyDescent="0.25">
      <c r="B615" s="229"/>
    </row>
    <row r="616" spans="2:2" ht="15" x14ac:dyDescent="0.25">
      <c r="B616" s="229"/>
    </row>
    <row r="617" spans="2:2" ht="15" x14ac:dyDescent="0.25">
      <c r="B617" s="229"/>
    </row>
    <row r="618" spans="2:2" ht="15" x14ac:dyDescent="0.25">
      <c r="B618" s="229"/>
    </row>
    <row r="619" spans="2:2" ht="15" x14ac:dyDescent="0.25">
      <c r="B619" s="229"/>
    </row>
    <row r="620" spans="2:2" ht="15" x14ac:dyDescent="0.25">
      <c r="B620" s="229"/>
    </row>
    <row r="621" spans="2:2" ht="15" x14ac:dyDescent="0.25">
      <c r="B621" s="229"/>
    </row>
    <row r="622" spans="2:2" ht="15" x14ac:dyDescent="0.25">
      <c r="B622" s="229"/>
    </row>
    <row r="623" spans="2:2" ht="15" x14ac:dyDescent="0.25">
      <c r="B623" s="229"/>
    </row>
    <row r="624" spans="2:2" ht="15" x14ac:dyDescent="0.25">
      <c r="B624" s="229"/>
    </row>
    <row r="625" spans="2:2" ht="15" x14ac:dyDescent="0.25">
      <c r="B625" s="229"/>
    </row>
    <row r="626" spans="2:2" ht="15" x14ac:dyDescent="0.25">
      <c r="B626" s="229"/>
    </row>
    <row r="627" spans="2:2" ht="15" x14ac:dyDescent="0.25">
      <c r="B627" s="229"/>
    </row>
    <row r="628" spans="2:2" ht="15" x14ac:dyDescent="0.25">
      <c r="B628" s="229"/>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19" ma:contentTypeDescription="Crear nuevo documento." ma:contentTypeScope="" ma:versionID="0998291e2b89af8f14fce0d1cfe1145c">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8abeb79ad0cc4ff2dbbd831f158e86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CAAACF-3F44-4D43-82F5-ABEF2714E86B}">
  <ds:schemaRefs>
    <ds:schemaRef ds:uri="http://schemas.microsoft.com/sharepoint/v3/contenttype/forms"/>
  </ds:schemaRefs>
</ds:datastoreItem>
</file>

<file path=customXml/itemProps2.xml><?xml version="1.0" encoding="utf-8"?>
<ds:datastoreItem xmlns:ds="http://schemas.openxmlformats.org/officeDocument/2006/customXml" ds:itemID="{3DB89DE6-26BA-4C1F-9BFA-6AB68320E891}">
  <ds:schemaRefs>
    <ds:schemaRef ds:uri="http://schemas.microsoft.com/office/2006/metadata/properties"/>
    <ds:schemaRef ds:uri="http://purl.org/dc/elements/1.1/"/>
    <ds:schemaRef ds:uri="http://schemas.microsoft.com/sharepoint/v3"/>
    <ds:schemaRef ds:uri="http://purl.org/dc/dcmitype/"/>
    <ds:schemaRef ds:uri="http://purl.org/dc/term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009d42a5-c66e-4786-b0bb-1ca405917402"/>
    <ds:schemaRef ds:uri="828201a5-4980-454b-b68f-b51c618fd3e5"/>
  </ds:schemaRefs>
</ds:datastoreItem>
</file>

<file path=customXml/itemProps3.xml><?xml version="1.0" encoding="utf-8"?>
<ds:datastoreItem xmlns:ds="http://schemas.openxmlformats.org/officeDocument/2006/customXml" ds:itemID="{414C16B1-B5A9-47A6-9090-02CCA25F09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Sheet1</vt:lpstr>
      <vt:lpstr>PPNE2</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Direccion</cp:lastModifiedBy>
  <cp:lastPrinted>2024-03-08T12:46:47Z</cp:lastPrinted>
  <dcterms:created xsi:type="dcterms:W3CDTF">2007-07-31T17:41:49Z</dcterms:created>
  <dcterms:modified xsi:type="dcterms:W3CDTF">2024-03-08T12:52:58Z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ies>
</file>