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4\RAI\MARZO 2024\PROVEEDOR  2023\"/>
    </mc:Choice>
  </mc:AlternateContent>
  <xr:revisionPtr revIDLastSave="0" documentId="13_ncr:1_{63CDD698-CAFF-4765-B2B4-C2D3F85B818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AI" sheetId="7" state="hidden" r:id="rId1"/>
    <sheet name="Estado cuenta Suplidores." sheetId="61" r:id="rId2"/>
    <sheet name="CALCULO RETENCIONES" sheetId="62" state="hidden" r:id="rId3"/>
    <sheet name="Mayo DE" sheetId="1" state="hidden" r:id="rId4"/>
    <sheet name="Facturas pendientes del 2020" sheetId="8" state="hidden" r:id="rId5"/>
  </sheets>
  <definedNames>
    <definedName name="_xlnm._FilterDatabase" localSheetId="3" hidden="1">'Mayo DE'!$A$7:$H$1002</definedName>
    <definedName name="_xlnm._FilterDatabase" localSheetId="0" hidden="1">OAI!$A$7:$H$832</definedName>
    <definedName name="_xlnm.Print_Area" localSheetId="3">'Mayo DE'!$A$1:$H$1014</definedName>
    <definedName name="_xlnm.Print_Titles" localSheetId="3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61" l="1"/>
  <c r="I40" i="61" l="1"/>
  <c r="H40" i="61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E12" i="62" s="1"/>
  <c r="H12" i="62"/>
  <c r="E10" i="62" l="1"/>
  <c r="H10" i="62"/>
  <c r="E11" i="62"/>
  <c r="E6" i="62"/>
  <c r="E8" i="62"/>
  <c r="E9" i="62"/>
  <c r="E7" i="62"/>
  <c r="B14" i="62"/>
  <c r="D13" i="62" l="1"/>
  <c r="H13" i="62" s="1"/>
  <c r="D5" i="62"/>
  <c r="H5" i="62" s="1"/>
  <c r="C5" i="62"/>
  <c r="H14" i="62" l="1"/>
  <c r="E5" i="62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<sst xmlns="http://schemas.openxmlformats.org/spreadsheetml/2006/main" count="6083" uniqueCount="1411">
  <si>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</si>
  <si>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</si>
  <si>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</si>
  <si>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</si>
  <si>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</si>
  <si>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</si>
  <si>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</si>
  <si>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</si>
  <si>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</si>
  <si>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</si>
  <si>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</si>
  <si>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</si>
  <si>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</si>
  <si>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</si>
  <si>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</si>
  <si>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</si>
  <si>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</si>
  <si>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</si>
  <si>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</si>
  <si>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</si>
  <si>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</si>
  <si>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</si>
  <si>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</si>
  <si>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</si>
  <si>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</si>
  <si>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</si>
  <si>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</si>
  <si>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</si>
  <si>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</si>
  <si>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</si>
  <si>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</si>
  <si>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</si>
  <si>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</si>
  <si>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</si>
  <si>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</si>
  <si>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</si>
  <si>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</si>
  <si>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</si>
  <si>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</si>
  <si>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</si>
  <si>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</si>
  <si>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</si>
  <si>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</si>
  <si>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</si>
  <si>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</si>
  <si>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</si>
  <si>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</si>
  <si>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</si>
  <si>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</si>
  <si>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</si>
  <si>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</si>
  <si>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</si>
  <si>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</si>
  <si>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</si>
  <si>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</si>
  <si>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</si>
  <si>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</si>
  <si>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</si>
  <si>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</si>
  <si>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</si>
  <si>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</si>
  <si>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</si>
  <si>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</si>
  <si>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</si>
  <si>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</si>
  <si>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</si>
  <si>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</si>
  <si>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</si>
  <si>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</si>
  <si>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</si>
  <si>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</si>
  <si>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</si>
  <si>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</si>
  <si>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</si>
  <si>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</si>
  <si>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</si>
  <si>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</si>
  <si>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</si>
  <si>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</si>
  <si>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</si>
  <si>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</si>
  <si>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</si>
  <si>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</si>
  <si>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</si>
  <si>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</si>
  <si>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</si>
  <si>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</si>
  <si>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</si>
  <si>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</si>
  <si>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</si>
  <si>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</si>
  <si>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</si>
  <si>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</si>
  <si>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</si>
  <si>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</si>
  <si>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</si>
  <si>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</si>
  <si>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</si>
  <si>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</si>
  <si>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</si>
  <si>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</si>
  <si>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</si>
  <si>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</si>
  <si>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</si>
  <si>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</si>
  <si>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</si>
  <si>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</si>
  <si>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</si>
  <si>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</si>
  <si>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</si>
  <si>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</si>
  <si>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</si>
  <si>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</si>
  <si>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</si>
  <si>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</si>
  <si>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</si>
  <si>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</si>
  <si>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</si>
  <si>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</si>
  <si>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</si>
  <si>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</si>
  <si>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</si>
  <si>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</si>
  <si>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</si>
  <si>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</si>
  <si>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</si>
  <si>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</si>
  <si>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</si>
  <si>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</si>
  <si>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</si>
  <si>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</si>
  <si>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</si>
  <si>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</si>
  <si>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</si>
  <si>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</si>
  <si>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</si>
  <si>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</si>
  <si>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</si>
  <si>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</si>
  <si>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</si>
  <si>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</si>
  <si>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</si>
  <si>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</si>
  <si>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</si>
  <si>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</si>
  <si>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</si>
  <si>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</si>
  <si>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</si>
  <si>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</si>
  <si>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</si>
  <si>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</si>
  <si>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</si>
  <si>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</si>
  <si>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</si>
  <si>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</si>
  <si>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</si>
  <si>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</si>
  <si>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</si>
  <si>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</si>
  <si>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</si>
  <si>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</si>
  <si>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</si>
  <si>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</si>
  <si>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</si>
  <si>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</si>
  <si>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</si>
  <si>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</si>
  <si>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</si>
  <si>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</si>
  <si>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</si>
  <si>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</si>
  <si>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</si>
  <si>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</si>
  <si>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</si>
  <si>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</si>
  <si>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</si>
  <si>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</si>
  <si>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</si>
  <si>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</si>
  <si>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</si>
  <si>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</si>
  <si>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</si>
  <si>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</si>
  <si>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</si>
  <si>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</si>
  <si>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</si>
  <si>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</si>
  <si>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</si>
  <si>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</si>
  <si>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</si>
  <si>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</si>
  <si>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</si>
  <si>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</si>
  <si>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</si>
  <si>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</si>
  <si>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</si>
  <si>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</si>
  <si>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</si>
  <si>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</si>
  <si>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</si>
  <si>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</si>
  <si>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</si>
  <si>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</si>
  <si>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</si>
  <si>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</si>
  <si>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</si>
  <si>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</si>
  <si>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</si>
  <si>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</si>
  <si>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</si>
  <si>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</si>
  <si>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</si>
  <si>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</si>
  <si>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</si>
  <si>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</si>
  <si>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</si>
  <si>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</si>
  <si>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</si>
  <si>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</si>
  <si>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</si>
  <si>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</si>
  <si>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</si>
  <si>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</si>
  <si>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</si>
  <si>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</si>
  <si>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</si>
  <si>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</si>
  <si>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</si>
  <si>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</si>
  <si>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</si>
  <si>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</si>
  <si>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</si>
  <si>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</si>
  <si>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</si>
  <si>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</si>
  <si>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</si>
  <si>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</si>
  <si>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</si>
  <si>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</si>
  <si>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</si>
  <si>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</si>
  <si>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</si>
  <si>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</si>
  <si>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</si>
  <si>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</si>
  <si>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</si>
  <si>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</si>
  <si>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</si>
  <si>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</si>
  <si>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</si>
  <si>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</si>
  <si>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</si>
  <si>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</si>
  <si>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</si>
  <si>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</si>
  <si>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</si>
  <si>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</si>
  <si>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</si>
  <si>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</si>
  <si>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</si>
  <si>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</si>
  <si>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</si>
  <si>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</si>
  <si>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</si>
  <si>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</si>
  <si>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</si>
  <si>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</si>
  <si>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</si>
  <si>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</si>
  <si>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</si>
  <si>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</si>
  <si>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</si>
  <si>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</si>
  <si>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</si>
  <si>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</si>
  <si>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</si>
  <si>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</si>
  <si>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</si>
  <si>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</si>
  <si>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</si>
  <si>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</si>
  <si>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</si>
  <si>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</si>
  <si>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</si>
  <si>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</si>
  <si>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</si>
  <si>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</si>
  <si>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</si>
  <si>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</si>
  <si>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</si>
  <si>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</si>
  <si>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</si>
  <si>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</si>
  <si>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</si>
  <si>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</si>
  <si>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</si>
  <si>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</si>
  <si>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</si>
  <si>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</si>
  <si>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</si>
  <si>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</si>
  <si>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</si>
  <si>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</si>
  <si>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</si>
  <si>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</si>
  <si>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</si>
  <si>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</si>
  <si>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</si>
  <si>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</si>
  <si>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</si>
  <si>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</si>
  <si>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</si>
  <si>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</si>
  <si>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</si>
  <si>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</si>
  <si>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</si>
  <si>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</si>
  <si>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</si>
  <si>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</si>
  <si>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</si>
  <si>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</si>
  <si>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</si>
  <si>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</si>
  <si>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</si>
  <si>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</si>
  <si>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</si>
  <si>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</si>
  <si>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</si>
  <si>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</si>
  <si>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</si>
  <si>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</si>
  <si>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</si>
  <si>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</si>
  <si>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</si>
  <si>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</si>
  <si>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</si>
  <si>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</si>
  <si>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</si>
  <si>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</si>
  <si>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</si>
  <si>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</si>
  <si>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</si>
  <si>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</si>
  <si>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</si>
  <si>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</si>
  <si>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</si>
  <si>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</si>
  <si>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</si>
  <si>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</si>
  <si>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</si>
  <si>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</si>
  <si>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</si>
  <si>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</si>
  <si>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</si>
  <si>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</si>
  <si>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</si>
  <si>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</si>
  <si>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</si>
  <si>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</si>
  <si>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</si>
  <si>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</si>
  <si>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</si>
  <si>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</si>
  <si>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</si>
  <si>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</si>
  <si>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</si>
  <si>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</si>
  <si>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</si>
  <si>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</si>
  <si>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</si>
  <si>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</si>
  <si>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</si>
  <si>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</si>
  <si>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</si>
  <si>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</si>
  <si>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</si>
  <si>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</si>
  <si>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</si>
  <si>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</si>
  <si>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</si>
  <si>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</si>
  <si>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</si>
  <si>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</si>
  <si>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</si>
  <si>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</si>
  <si>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</si>
  <si>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</si>
  <si>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</si>
  <si>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</si>
  <si>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</si>
  <si>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</si>
  <si>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</si>
  <si>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</si>
  <si>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</si>
  <si>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</si>
  <si>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</si>
  <si>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</si>
  <si>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</si>
  <si>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</si>
  <si>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</si>
  <si>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</si>
  <si>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</si>
  <si>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</si>
  <si>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</si>
  <si>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</si>
  <si>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</si>
  <si>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</si>
  <si>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</si>
  <si>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</si>
  <si>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</si>
  <si>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</si>
  <si>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</si>
  <si>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</si>
  <si>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</si>
  <si>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</si>
  <si>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</si>
  <si>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</si>
  <si>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</si>
  <si>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</si>
  <si>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</si>
  <si>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</si>
  <si>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</si>
  <si>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</si>
  <si>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</si>
  <si>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</si>
  <si>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</si>
  <si>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</si>
  <si>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</si>
  <si>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</si>
  <si>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</si>
  <si>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</si>
  <si>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</si>
  <si>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</si>
  <si>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</si>
  <si>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</si>
  <si>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</si>
  <si>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</si>
  <si>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</si>
  <si>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</si>
  <si>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</si>
  <si>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</si>
  <si>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</si>
  <si>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</si>
  <si>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</si>
  <si>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</si>
  <si>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</si>
  <si>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</si>
  <si>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</si>
  <si>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</si>
  <si>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</si>
  <si>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</si>
  <si>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</si>
  <si>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</si>
  <si>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</si>
  <si>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</si>
  <si>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</si>
  <si>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</si>
  <si>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</si>
  <si>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</si>
  <si>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</si>
  <si>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</si>
  <si>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</si>
  <si>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</si>
  <si>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</si>
  <si>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</si>
  <si>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</si>
  <si>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</si>
  <si>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</si>
  <si>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</si>
  <si>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</si>
  <si>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</si>
  <si>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</si>
  <si>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</si>
  <si>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</si>
  <si>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</si>
  <si>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</si>
  <si>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</si>
  <si>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</si>
  <si>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</si>
  <si>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</si>
  <si>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</si>
  <si>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</si>
  <si>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</si>
  <si>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</si>
  <si>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</si>
  <si>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</si>
  <si>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</si>
  <si>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</si>
  <si>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</si>
  <si>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</si>
  <si>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</si>
  <si>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</si>
  <si>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</si>
  <si>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</si>
  <si>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</si>
  <si>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</si>
  <si>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</si>
  <si>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</si>
  <si>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</si>
  <si>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</si>
  <si>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</si>
  <si>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</si>
  <si>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</si>
  <si>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</si>
  <si>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</si>
  <si>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</si>
  <si>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</si>
  <si>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</si>
  <si>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</si>
  <si>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</si>
  <si>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</si>
  <si>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</si>
  <si>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</si>
  <si>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</si>
  <si>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</si>
  <si>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</si>
  <si>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</si>
  <si>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</si>
  <si>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</si>
  <si>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</si>
  <si>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</si>
  <si>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</si>
  <si>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</si>
  <si>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</si>
  <si>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</si>
  <si>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</si>
  <si>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</si>
  <si>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</si>
  <si>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</si>
  <si>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</si>
  <si>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</si>
  <si>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</si>
  <si>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</si>
  <si>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</si>
  <si>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</si>
  <si>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</si>
  <si>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</si>
  <si>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</si>
  <si>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</si>
  <si>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</si>
  <si>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</si>
  <si>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</si>
  <si>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</si>
  <si>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</si>
  <si>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</si>
  <si>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</si>
  <si>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</si>
  <si>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</si>
  <si>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</si>
  <si>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</si>
  <si>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</si>
  <si>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</si>
  <si>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</si>
  <si>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</si>
  <si>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</si>
  <si>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</si>
  <si>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</si>
  <si>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</si>
  <si>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</si>
  <si>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</si>
  <si>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</si>
  <si>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</si>
  <si>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</si>
  <si>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</si>
  <si>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</si>
  <si>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</si>
  <si>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</si>
  <si>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</si>
  <si>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</si>
  <si>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</si>
  <si>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</si>
  <si>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</si>
  <si>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</si>
  <si>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</si>
  <si>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</si>
  <si>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</si>
  <si>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</si>
  <si>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</si>
  <si>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</si>
  <si>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</si>
  <si>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</si>
  <si>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</si>
  <si>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</si>
  <si>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</si>
  <si>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</si>
  <si>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</si>
  <si>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</si>
  <si>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</si>
  <si>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</si>
  <si>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</si>
  <si>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</si>
  <si>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</si>
  <si>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</si>
  <si>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</si>
  <si>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</si>
  <si>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</si>
  <si>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</si>
  <si>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</si>
  <si>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</si>
  <si>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</si>
  <si>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</si>
  <si>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</si>
  <si>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</si>
  <si>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</si>
  <si>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</si>
  <si>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</si>
  <si>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</si>
  <si>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</si>
  <si>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</si>
  <si>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</si>
  <si>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</si>
  <si>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</si>
  <si>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</si>
  <si>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</si>
  <si>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</si>
  <si>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</si>
  <si>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</si>
  <si>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</si>
  <si>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</si>
  <si>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</si>
  <si>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</si>
  <si>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</si>
  <si>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</si>
  <si>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</si>
  <si>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</si>
  <si>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</si>
  <si>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</si>
  <si>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</si>
  <si>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</si>
  <si>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</si>
  <si>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</si>
  <si>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</si>
  <si>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</si>
  <si>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</si>
  <si>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</si>
  <si>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</si>
  <si>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</si>
  <si>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</si>
  <si>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</si>
  <si>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</si>
  <si>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</si>
  <si>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</si>
  <si>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</si>
  <si>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</si>
  <si>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</si>
  <si>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</si>
  <si>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</si>
  <si>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</si>
  <si>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</si>
  <si>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</si>
  <si>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</si>
  <si>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</si>
  <si>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</si>
  <si>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</si>
  <si>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</si>
  <si>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</si>
  <si>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</si>
  <si>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</si>
  <si>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</si>
  <si>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</si>
  <si>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</si>
  <si>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</si>
  <si>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</si>
  <si>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</si>
  <si>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</si>
  <si>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</si>
  <si>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</si>
  <si>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</si>
  <si>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</si>
  <si>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</si>
  <si>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</si>
  <si>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</si>
  <si>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</si>
  <si>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</si>
  <si>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</si>
  <si>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</si>
  <si>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</si>
  <si>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</si>
  <si>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</si>
  <si>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</si>
  <si>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</si>
  <si>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</si>
  <si>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</si>
  <si>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</si>
  <si>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</si>
  <si>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</si>
  <si>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</si>
  <si>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</si>
  <si>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</si>
  <si>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</si>
  <si>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</si>
  <si>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</si>
  <si>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</si>
  <si>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</si>
  <si>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</si>
  <si>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</si>
  <si>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</si>
  <si>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</si>
  <si>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</si>
  <si>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</si>
  <si>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</si>
  <si>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</si>
  <si>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</si>
  <si>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</si>
  <si>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</si>
  <si>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</si>
  <si>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</si>
  <si>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</si>
  <si>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</si>
  <si>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</si>
  <si>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</si>
  <si>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</si>
  <si>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</si>
  <si>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</si>
  <si>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</si>
  <si>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</si>
  <si>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</si>
  <si>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</si>
  <si>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</si>
  <si>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</si>
  <si>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</si>
  <si>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</si>
  <si>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</si>
  <si>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</si>
  <si>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</si>
  <si>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</si>
  <si>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</si>
  <si>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</si>
  <si>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</si>
  <si>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</si>
  <si>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</si>
  <si>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</si>
  <si>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</si>
  <si>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</si>
  <si>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</si>
  <si>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</si>
  <si>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</si>
  <si>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</si>
  <si>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</si>
  <si>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</si>
  <si>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</si>
  <si>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</si>
  <si>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</si>
  <si>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</si>
  <si>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</si>
  <si>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</si>
  <si>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</si>
  <si>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</si>
  <si>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</si>
  <si>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</si>
  <si>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</si>
  <si>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</si>
  <si>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</si>
  <si>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</si>
  <si>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</si>
  <si>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</si>
  <si>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</si>
  <si>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</si>
  <si>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</si>
  <si>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</si>
  <si>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</si>
  <si>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</si>
  <si>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</si>
  <si>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</si>
  <si>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</si>
  <si>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</si>
  <si>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</si>
  <si>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</si>
  <si>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</si>
  <si>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</si>
  <si>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</si>
  <si>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</si>
  <si>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</si>
  <si>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</si>
  <si>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</si>
  <si>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</si>
  <si>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</si>
  <si>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</si>
  <si>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</si>
  <si>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</si>
  <si>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</si>
  <si>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</si>
  <si>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</si>
  <si>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</si>
  <si>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</si>
  <si>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</si>
  <si>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</si>
  <si>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</si>
  <si>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</si>
  <si>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</si>
  <si>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</si>
  <si>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</si>
  <si>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</si>
  <si>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</si>
  <si>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</si>
  <si>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</si>
  <si>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</si>
  <si>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</si>
  <si>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</si>
  <si>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</si>
  <si>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</si>
  <si>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</si>
  <si>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</si>
  <si>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</si>
  <si>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</si>
  <si>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</si>
  <si>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</si>
  <si>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</si>
  <si>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</si>
  <si>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</si>
  <si>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</si>
  <si>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</si>
  <si>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</si>
  <si>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</si>
  <si>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</si>
  <si>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</si>
  <si>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</si>
  <si>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</si>
  <si>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</si>
  <si>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</si>
  <si>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</si>
  <si>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</si>
  <si>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</si>
  <si>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</si>
  <si>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</si>
  <si>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</si>
  <si>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</si>
  <si>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</si>
  <si>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</si>
  <si>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</si>
  <si>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</si>
  <si>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</si>
  <si>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</si>
  <si>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</si>
  <si>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</si>
  <si>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</si>
  <si>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</si>
  <si>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</si>
  <si>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</si>
  <si>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</si>
  <si>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</si>
  <si>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</si>
  <si>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</si>
  <si>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</si>
  <si>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</si>
  <si>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</si>
  <si>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</si>
  <si>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</si>
  <si>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</si>
  <si>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</si>
  <si>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</si>
  <si>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</si>
  <si>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</si>
  <si>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</si>
  <si>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</si>
  <si>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</si>
  <si>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</si>
  <si>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</si>
  <si>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</si>
  <si>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</si>
  <si>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</si>
  <si>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</si>
  <si>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</si>
  <si>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</si>
  <si>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</si>
  <si>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</si>
  <si>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</si>
  <si>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</si>
  <si>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</si>
  <si>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</si>
  <si>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</si>
  <si>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</si>
  <si>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</si>
  <si>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</si>
  <si>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</si>
  <si>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</si>
  <si>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</si>
  <si>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</si>
  <si>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</si>
  <si>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</si>
  <si>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</si>
  <si>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</si>
  <si>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</si>
  <si>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</si>
  <si>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</si>
  <si>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</si>
  <si>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</si>
  <si>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</si>
  <si>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</si>
  <si>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</si>
  <si>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</si>
  <si>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</si>
  <si>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</si>
  <si>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</si>
  <si>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</si>
  <si>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</si>
  <si>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</si>
  <si>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</si>
  <si>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</si>
  <si>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</si>
  <si>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</si>
  <si>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</si>
  <si>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</si>
  <si>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</si>
  <si>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</si>
  <si>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</si>
  <si>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</si>
  <si>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</si>
  <si>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</si>
  <si>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</si>
  <si>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</si>
  <si>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</si>
  <si>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</si>
  <si>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</si>
  <si>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</si>
  <si>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</si>
  <si>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</si>
  <si>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</si>
  <si>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</si>
  <si>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</si>
  <si>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</si>
  <si>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</si>
  <si>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</si>
  <si>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</si>
  <si>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</si>
  <si>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</si>
  <si>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</si>
  <si>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</si>
  <si>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</si>
  <si>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</si>
  <si>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</si>
  <si>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</si>
  <si>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</si>
  <si>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</si>
  <si>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</si>
  <si>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</si>
  <si>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</si>
  <si>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</si>
  <si>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</si>
  <si>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</si>
  <si>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</si>
  <si>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</si>
  <si>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</si>
  <si>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</si>
  <si>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</si>
  <si>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</si>
  <si>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</si>
  <si>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</si>
  <si>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</si>
  <si>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</si>
  <si>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</si>
  <si>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</si>
  <si>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</si>
  <si>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</si>
  <si>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</si>
  <si>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</si>
  <si>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</si>
  <si>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</si>
  <si>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</si>
  <si>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</si>
  <si>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</si>
  <si>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</si>
  <si>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</si>
  <si>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</si>
  <si>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</si>
  <si>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</si>
  <si>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</si>
  <si>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</si>
  <si>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</si>
  <si>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</si>
  <si>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</si>
  <si>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</si>
  <si>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</si>
  <si>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</si>
  <si>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</si>
  <si>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</si>
  <si>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</si>
  <si>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</si>
  <si>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</si>
  <si>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</si>
  <si>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</si>
  <si>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</si>
  <si>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</si>
  <si>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</si>
  <si>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</si>
  <si>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</si>
  <si>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</si>
  <si>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</si>
  <si>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</si>
  <si>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</si>
  <si>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</si>
  <si>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</si>
  <si>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</si>
  <si>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</si>
  <si>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</si>
  <si>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</si>
  <si>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</si>
  <si>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</si>
  <si>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</si>
  <si>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</si>
  <si>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</si>
  <si>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</si>
  <si>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</si>
  <si>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</si>
  <si>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</si>
  <si>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</si>
  <si>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</si>
  <si>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</si>
  <si>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</si>
  <si>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</si>
  <si>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</si>
  <si>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</si>
  <si>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</si>
  <si>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</si>
  <si>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</si>
  <si>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</si>
  <si>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</si>
  <si>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</si>
  <si>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</si>
  <si>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</si>
  <si>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</si>
  <si>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</si>
  <si>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</si>
  <si>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</si>
  <si>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</si>
  <si>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</si>
  <si>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</si>
  <si>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</si>
  <si>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</si>
  <si>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</si>
  <si>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</si>
  <si>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</si>
  <si>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</si>
  <si>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</si>
  <si>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</si>
  <si>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</si>
  <si>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</si>
  <si>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</si>
  <si>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</si>
  <si>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</si>
  <si>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</si>
  <si>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</si>
  <si>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</si>
  <si>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</si>
  <si>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</si>
  <si>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</si>
  <si>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</si>
  <si>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</si>
  <si>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</si>
  <si>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</si>
  <si>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</si>
  <si>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</si>
  <si>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</si>
  <si>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</si>
  <si>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</si>
  <si>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</si>
  <si>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</si>
  <si>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</si>
  <si>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</si>
  <si>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</si>
  <si>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</si>
  <si>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</si>
  <si>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</si>
  <si>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</si>
  <si>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</si>
  <si>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</si>
  <si>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</si>
  <si>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</si>
  <si>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</si>
  <si>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</si>
  <si>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</si>
  <si>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</si>
  <si>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</si>
  <si>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</si>
  <si>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</si>
  <si>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</si>
  <si>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</si>
  <si>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</si>
  <si>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</si>
  <si>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</si>
  <si>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</si>
  <si>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</si>
  <si>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</si>
  <si>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</si>
  <si>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</si>
  <si>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</si>
  <si>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</si>
  <si>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</si>
  <si>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</si>
  <si>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</si>
  <si>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</si>
  <si>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</si>
  <si>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</si>
  <si>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</si>
  <si>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</si>
  <si>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</si>
  <si>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</si>
  <si>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</si>
  <si>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</si>
  <si>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</si>
  <si>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</si>
  <si>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</si>
  <si>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</si>
  <si>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</si>
  <si>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</si>
  <si>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</si>
  <si>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</si>
  <si>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</si>
  <si>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</si>
  <si>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</si>
  <si>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</si>
  <si>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</si>
  <si>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</si>
  <si>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</si>
  <si>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</si>
  <si>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</si>
  <si>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</si>
  <si>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</si>
  <si>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</si>
  <si>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</si>
  <si>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</si>
  <si>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</si>
  <si>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</si>
  <si>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</si>
  <si>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</si>
  <si>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</si>
  <si>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</si>
  <si>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</si>
  <si>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</si>
  <si>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</si>
  <si>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</si>
  <si>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</si>
  <si>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</si>
  <si>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</si>
  <si>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</si>
  <si>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</si>
  <si>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</si>
  <si>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</si>
  <si>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</si>
  <si>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</si>
  <si>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</si>
  <si>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</si>
  <si>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</si>
  <si>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</si>
  <si>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</si>
  <si>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</si>
  <si>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</si>
  <si>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</si>
  <si>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</si>
  <si>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</si>
  <si>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</si>
  <si>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</si>
  <si>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</si>
  <si>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</si>
  <si>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</si>
  <si>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</si>
  <si>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</si>
  <si>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</si>
  <si>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</si>
  <si>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</si>
  <si>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</si>
  <si>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</si>
  <si>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</si>
  <si>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</si>
  <si>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</si>
  <si>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</si>
  <si>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</si>
  <si>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</si>
  <si>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</si>
  <si>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</si>
  <si>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</si>
  <si>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</si>
  <si>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</si>
  <si>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</si>
  <si>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</si>
  <si>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</si>
  <si>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</si>
  <si>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</si>
  <si>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</si>
  <si>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</si>
  <si>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</si>
  <si>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</si>
  <si>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</si>
  <si>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</si>
  <si>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</si>
  <si>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</si>
  <si>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</si>
  <si>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</si>
  <si>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</si>
  <si>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</si>
  <si>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</si>
  <si>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</si>
  <si>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</si>
  <si>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</si>
  <si>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</si>
  <si>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</si>
  <si>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</si>
  <si>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</si>
  <si>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</si>
  <si>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</si>
  <si>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</si>
  <si>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</si>
  <si>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</si>
  <si>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</si>
  <si>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</si>
  <si>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</si>
  <si>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</si>
  <si>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</si>
  <si>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</si>
  <si>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</si>
  <si>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</si>
  <si>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</si>
  <si>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</si>
  <si>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</si>
  <si>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</si>
  <si>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</si>
  <si>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</si>
  <si>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</si>
  <si>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</si>
  <si>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</si>
  <si>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</si>
  <si>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</si>
  <si>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</si>
  <si>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</si>
  <si>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</si>
  <si>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</si>
  <si>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</si>
  <si>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</si>
  <si>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</si>
  <si>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</si>
  <si>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</si>
  <si>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</si>
  <si>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</si>
  <si>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</si>
  <si>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</si>
  <si>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</si>
  <si>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</si>
  <si>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</si>
  <si>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</si>
  <si>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</si>
  <si>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</si>
  <si>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</si>
  <si>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</si>
  <si>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</si>
  <si>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</si>
  <si>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</si>
  <si>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</si>
  <si>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</si>
  <si>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</si>
  <si>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</si>
  <si>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</si>
  <si>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</si>
  <si>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</si>
  <si>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</si>
  <si>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</si>
  <si>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</si>
  <si>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</si>
  <si>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</si>
  <si>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</si>
  <si>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</si>
  <si>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</si>
  <si>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</si>
  <si>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</si>
  <si>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</si>
  <si>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</si>
  <si>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</si>
  <si>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</si>
  <si>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</si>
  <si>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</si>
  <si>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</si>
  <si>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</si>
  <si>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</si>
  <si>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</si>
  <si>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</si>
  <si>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</si>
  <si>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</si>
  <si>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</si>
  <si>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</si>
  <si>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</si>
  <si>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</si>
  <si>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</si>
  <si>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</si>
  <si>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</si>
  <si>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</si>
  <si>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</si>
  <si>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</si>
  <si>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</si>
  <si>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</si>
  <si>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</si>
  <si>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</si>
  <si>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</si>
  <si>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</si>
  <si>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</si>
  <si>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</si>
  <si>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</si>
  <si>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</si>
  <si>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</si>
  <si>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</si>
  <si>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</si>
  <si>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</si>
  <si>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</si>
  <si>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</si>
  <si>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</si>
  <si>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</si>
  <si>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</si>
  <si>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</si>
  <si>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</si>
  <si>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</si>
  <si>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</si>
  <si>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</si>
  <si>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</si>
  <si>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</si>
  <si>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</si>
  <si>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</si>
  <si>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</si>
  <si>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</si>
  <si>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</si>
  <si>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</si>
  <si>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</si>
  <si>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</si>
  <si>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</si>
  <si>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</si>
  <si>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</si>
  <si>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</si>
  <si>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</si>
  <si>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</si>
  <si>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</si>
  <si>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</si>
  <si>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</si>
  <si>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</si>
  <si>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</si>
  <si>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</si>
  <si>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</si>
  <si>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</si>
  <si>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</si>
  <si>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</si>
  <si>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</si>
  <si>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</si>
  <si>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</si>
  <si>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</si>
  <si>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</si>
  <si>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</si>
  <si>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</si>
  <si>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</si>
  <si>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</si>
  <si>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</si>
  <si>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</si>
  <si>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</si>
  <si>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</si>
  <si>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</si>
  <si>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</si>
  <si>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t>TOTAL</t>
  </si>
  <si>
    <t>LIC. REOLINDA A. FELIZ</t>
  </si>
  <si>
    <t>SUB.- DIRECTORA ADMINISTRATIVA</t>
  </si>
  <si>
    <t>PAGADA</t>
  </si>
  <si>
    <t>B1500000052</t>
  </si>
  <si>
    <t>MONTO FACTURADO</t>
  </si>
  <si>
    <t xml:space="preserve"> MONTO  PAGADO </t>
  </si>
  <si>
    <t>MONTO PENDIENTE</t>
  </si>
  <si>
    <t>EXSERCON</t>
  </si>
  <si>
    <t>EL ANILLO SRL</t>
  </si>
  <si>
    <t>MEPROV, S.R.L.</t>
  </si>
  <si>
    <t>PROQUIA SRL</t>
  </si>
  <si>
    <t>LABORATORIO PRIMERLAB SRL</t>
  </si>
  <si>
    <t>GRUPO F. CAR M. SRL</t>
  </si>
  <si>
    <t>LEROMED FHARMA SRL</t>
  </si>
  <si>
    <t>LIGA CONTRA EL CANCER, INC.</t>
  </si>
  <si>
    <t>SILVIA SOSA</t>
  </si>
  <si>
    <t>SERBIOMED</t>
  </si>
  <si>
    <t>INGSERSSA,SRL</t>
  </si>
  <si>
    <t>P&amp;D RECYCLING SRL</t>
  </si>
  <si>
    <t>SUED &amp; FARGESA SRL</t>
  </si>
  <si>
    <t>IMPRESORA TIEMPO SRL</t>
  </si>
  <si>
    <t>HEMOTEST,SRL</t>
  </si>
  <si>
    <t>LUI E. BETANCES R.&amp; CO.S.A.S</t>
  </si>
  <si>
    <t>GASTO MEDICO Y EQUIPO MEDICO</t>
  </si>
  <si>
    <t>SUMINISTRO DE ALIMENTO</t>
  </si>
  <si>
    <t>ALIMENTOS Y MAT. GASTABLE DE PATOLOGIA</t>
  </si>
  <si>
    <t>MATERIAL GASTABLE DE LIMPIEZA</t>
  </si>
  <si>
    <t>ANALITICAS A PACIENTES INGRESADAS</t>
  </si>
  <si>
    <t>MEDICAMENTOS Y MAT. GASTABLE MEDICO</t>
  </si>
  <si>
    <t xml:space="preserve">MEDICAMENTOS </t>
  </si>
  <si>
    <t>CONFECCION DE UNIFORME CONSERJE</t>
  </si>
  <si>
    <t>REPARACION DE AUTOCLAVE</t>
  </si>
  <si>
    <t>REPARACION DE TARJETA ELECTRONICA</t>
  </si>
  <si>
    <t>RECOGIDA DE BASURA</t>
  </si>
  <si>
    <t>REACTIVOS PARA LABORATORIO</t>
  </si>
  <si>
    <t>SUMINISTRO MATERIALES IMPRESOS</t>
  </si>
  <si>
    <t>23/11/20222</t>
  </si>
  <si>
    <t>B1500000291</t>
  </si>
  <si>
    <t>B1500000229</t>
  </si>
  <si>
    <t>B1500000560</t>
  </si>
  <si>
    <t>B1500000564</t>
  </si>
  <si>
    <t>B1500000567</t>
  </si>
  <si>
    <t>B1500000568</t>
  </si>
  <si>
    <t>B1500000395</t>
  </si>
  <si>
    <t>B1500000475</t>
  </si>
  <si>
    <t>B1500000479</t>
  </si>
  <si>
    <t>B1500003067</t>
  </si>
  <si>
    <t>B1500003125</t>
  </si>
  <si>
    <t>B1500003124</t>
  </si>
  <si>
    <t>B1500003237</t>
  </si>
  <si>
    <t>B1500004255</t>
  </si>
  <si>
    <t>B1500039655</t>
  </si>
  <si>
    <t>B1500019237</t>
  </si>
  <si>
    <t>B1500019168</t>
  </si>
  <si>
    <t>B1500000172</t>
  </si>
  <si>
    <t>B1500001925</t>
  </si>
  <si>
    <t>B1500001927</t>
  </si>
  <si>
    <t>ABONO</t>
  </si>
  <si>
    <t xml:space="preserve">                         FACTURAS PAGADAS AL 31/3/2024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</si>
</sst>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(* #.##0.00_);_(* \(#.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43" fontId="0" fillId="0" borderId="0" xfId="1" applyFont="1"/>
    <xf numFmtId="0" fontId="14" fillId="0" borderId="0" xfId="0" applyFont="1"/>
    <xf numFmtId="43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 vertical="center" wrapText="1"/>
    </xf>
    <xf numFmtId="43" fontId="15" fillId="6" borderId="2" xfId="1" applyFont="1" applyFill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43" fontId="0" fillId="0" borderId="1" xfId="1" applyFont="1" applyBorder="1"/>
    <xf numFmtId="0" fontId="17" fillId="0" borderId="0" xfId="0" applyFont="1"/>
    <xf numFmtId="43" fontId="18" fillId="5" borderId="2" xfId="1" applyFont="1" applyFill="1" applyBorder="1" applyAlignment="1">
      <alignment horizontal="center" vertical="center" wrapText="1"/>
    </xf>
    <xf numFmtId="0" fontId="19" fillId="0" borderId="0" xfId="0" applyFont="1"/>
    <xf numFmtId="0" fontId="2" fillId="2" borderId="2" xfId="0" applyFont="1" applyFill="1" applyBorder="1" applyAlignment="1">
      <alignment vertical="center" wrapText="1"/>
    </xf>
    <xf numFmtId="4" fontId="20" fillId="0" borderId="2" xfId="9" applyNumberFormat="1" applyFont="1" applyBorder="1" applyAlignment="1">
      <alignment horizontal="left" wrapText="1"/>
    </xf>
    <xf numFmtId="14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3" fontId="2" fillId="2" borderId="2" xfId="1" applyFont="1" applyFill="1" applyBorder="1" applyAlignment="1">
      <alignment wrapText="1"/>
    </xf>
    <xf numFmtId="43" fontId="1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00000000-0005-0000-0000-000000000000}"/>
    <cellStyle name="Millares" xfId="1" builtinId="3"/>
    <cellStyle name="Millares 2" xfId="2" xr:uid="{00000000-0005-0000-0000-000002000000}"/>
    <cellStyle name="Millares 2 2" xfId="6" xr:uid="{00000000-0005-0000-0000-000003000000}"/>
    <cellStyle name="Millares 2 2 2" xfId="7" xr:uid="{00000000-0005-0000-0000-000004000000}"/>
    <cellStyle name="Millares 2 3" xfId="5" xr:uid="{00000000-0005-0000-0000-000005000000}"/>
    <cellStyle name="Millares_29 feb DESEMBOLSO2004 2 2" xfId="9" xr:uid="{500DB4BB-9CEA-4834-81CB-E4F67D2336AA}"/>
    <cellStyle name="Normal" xfId="0" builtinId="0"/>
    <cellStyle name="Normal 2" xfId="8" xr:uid="{00000000-0005-0000-0000-000008000000}"/>
    <cellStyle name="Normal 3" xfId="3" xr:uid="{00000000-0005-0000-0000-00000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3</xdr:row>
      <xdr:rowOff>9526</xdr:rowOff>
    </xdr:from>
    <xdr:to>
      <xdr:col>1</xdr:col>
      <xdr:colOff>1582208</xdr:colOff>
      <xdr:row>6</xdr:row>
      <xdr:rowOff>95251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59" y="9526"/>
          <a:ext cx="153987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895350</xdr:colOff>
      <xdr:row>4</xdr:row>
      <xdr:rowOff>57150</xdr:rowOff>
    </xdr:from>
    <xdr:to>
      <xdr:col>6</xdr:col>
      <xdr:colOff>822211</xdr:colOff>
      <xdr:row>6</xdr:row>
      <xdr:rowOff>125866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4765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4" t="s">
        <v>151</v>
      </c>
      <c r="B2" s="74"/>
      <c r="C2" s="74"/>
      <c r="D2" s="74"/>
      <c r="E2" s="74"/>
    </row>
    <row r="3" spans="1:8" ht="15" customHeight="1" x14ac:dyDescent="0.25">
      <c r="A3" s="74"/>
      <c r="B3" s="74"/>
      <c r="C3" s="74"/>
      <c r="D3" s="74"/>
      <c r="E3" s="74"/>
    </row>
    <row r="4" spans="1:8" ht="15" customHeight="1" x14ac:dyDescent="0.25">
      <c r="A4" s="74"/>
      <c r="B4" s="74"/>
      <c r="C4" s="74"/>
      <c r="D4" s="74"/>
      <c r="E4" s="74"/>
    </row>
    <row r="5" spans="1:8" ht="6" customHeight="1" x14ac:dyDescent="0.25">
      <c r="A5" s="74"/>
      <c r="B5" s="74"/>
      <c r="C5" s="74"/>
      <c r="D5" s="74"/>
      <c r="E5" s="74"/>
      <c r="F5" s="38"/>
    </row>
    <row r="6" spans="1:8" ht="41.25" customHeight="1" x14ac:dyDescent="0.25">
      <c r="A6" s="75" t="s">
        <v>891</v>
      </c>
      <c r="B6" s="75"/>
      <c r="C6" s="75"/>
      <c r="D6" s="75"/>
      <c r="E6" s="75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00000000-0009-0000-0000-000000000000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49"/>
  <sheetViews>
    <sheetView tabSelected="1" topLeftCell="A35" zoomScaleNormal="100" workbookViewId="0">
      <selection activeCell="E15" sqref="E15"/>
    </sheetView>
  </sheetViews>
  <sheetFormatPr baseColWidth="10" defaultRowHeight="15" x14ac:dyDescent="0.25"/>
  <cols>
    <col min="1" max="1" width="8.5703125" customWidth="1"/>
    <col min="2" max="2" width="29.5703125" customWidth="1"/>
    <col min="3" max="3" width="35.5703125" customWidth="1"/>
    <col min="4" max="4" width="17" style="13" customWidth="1"/>
    <col min="5" max="5" width="17.28515625" style="13" customWidth="1"/>
    <col min="6" max="7" width="13.42578125" customWidth="1"/>
    <col min="8" max="8" width="16" customWidth="1"/>
  </cols>
  <sheetData>
    <row r="4" spans="2:9" x14ac:dyDescent="0.25">
      <c r="H4" s="52"/>
    </row>
    <row r="5" spans="2:9" x14ac:dyDescent="0.25">
      <c r="H5" s="52"/>
    </row>
    <row r="6" spans="2:9" ht="15.75" x14ac:dyDescent="0.25">
      <c r="C6" s="64" t="s">
        <v>1410</v>
      </c>
      <c r="H6" s="52"/>
    </row>
    <row r="7" spans="2:9" ht="15.75" x14ac:dyDescent="0.25">
      <c r="C7" s="64"/>
      <c r="H7" s="52"/>
    </row>
    <row r="8" spans="2:9" ht="15.75" x14ac:dyDescent="0.25">
      <c r="C8" s="64"/>
      <c r="H8" s="52"/>
    </row>
    <row r="9" spans="2:9" hidden="1" x14ac:dyDescent="0.25">
      <c r="H9" s="52"/>
    </row>
    <row r="10" spans="2:9" ht="30" x14ac:dyDescent="0.25">
      <c r="B10" s="57" t="s">
        <v>2</v>
      </c>
      <c r="C10" s="57" t="s">
        <v>1345</v>
      </c>
      <c r="D10" s="58" t="s">
        <v>1</v>
      </c>
      <c r="E10" s="59" t="s">
        <v>0</v>
      </c>
      <c r="F10" s="59" t="s">
        <v>1346</v>
      </c>
      <c r="G10" s="59" t="s">
        <v>1356</v>
      </c>
      <c r="H10" s="60" t="s">
        <v>1357</v>
      </c>
      <c r="I10" s="60" t="s">
        <v>1358</v>
      </c>
    </row>
    <row r="11" spans="2:9" x14ac:dyDescent="0.25">
      <c r="B11" s="67" t="s">
        <v>1359</v>
      </c>
      <c r="C11" s="68" t="s">
        <v>1375</v>
      </c>
      <c r="D11" s="69">
        <v>45352</v>
      </c>
      <c r="E11" s="70" t="s">
        <v>441</v>
      </c>
      <c r="F11" s="71" t="s">
        <v>1354</v>
      </c>
      <c r="G11" s="72">
        <v>182324</v>
      </c>
      <c r="H11" s="65"/>
      <c r="I11" s="65">
        <v>0</v>
      </c>
    </row>
    <row r="12" spans="2:9" x14ac:dyDescent="0.25">
      <c r="B12" s="67" t="s">
        <v>1359</v>
      </c>
      <c r="C12" s="68" t="s">
        <v>1375</v>
      </c>
      <c r="D12" s="69">
        <v>45353</v>
      </c>
      <c r="E12" s="70" t="s">
        <v>444</v>
      </c>
      <c r="F12" s="71" t="s">
        <v>1354</v>
      </c>
      <c r="G12" s="72">
        <v>660800</v>
      </c>
      <c r="H12" s="65"/>
      <c r="I12" s="65">
        <v>0</v>
      </c>
    </row>
    <row r="13" spans="2:9" x14ac:dyDescent="0.25">
      <c r="B13" s="67" t="s">
        <v>1360</v>
      </c>
      <c r="C13" s="68" t="s">
        <v>1376</v>
      </c>
      <c r="D13" s="69">
        <v>45261</v>
      </c>
      <c r="E13" s="70" t="s">
        <v>1389</v>
      </c>
      <c r="F13" s="71" t="s">
        <v>1354</v>
      </c>
      <c r="G13" s="72">
        <v>348651</v>
      </c>
      <c r="H13" s="65"/>
      <c r="I13" s="65"/>
    </row>
    <row r="14" spans="2:9" x14ac:dyDescent="0.25">
      <c r="B14" s="67" t="s">
        <v>1360</v>
      </c>
      <c r="C14" s="68" t="s">
        <v>1376</v>
      </c>
      <c r="D14" s="69">
        <v>45271</v>
      </c>
      <c r="E14" s="70" t="s">
        <v>1390</v>
      </c>
      <c r="F14" s="71" t="s">
        <v>1354</v>
      </c>
      <c r="G14" s="72">
        <v>48650</v>
      </c>
      <c r="H14" s="65"/>
      <c r="I14" s="65"/>
    </row>
    <row r="15" spans="2:9" x14ac:dyDescent="0.25">
      <c r="B15" s="67" t="s">
        <v>1361</v>
      </c>
      <c r="C15" s="68" t="s">
        <v>1377</v>
      </c>
      <c r="D15" s="69">
        <v>45258</v>
      </c>
      <c r="E15" s="70" t="s">
        <v>1391</v>
      </c>
      <c r="F15" s="71" t="s">
        <v>1354</v>
      </c>
      <c r="G15" s="72">
        <v>168950</v>
      </c>
      <c r="H15" s="65"/>
      <c r="I15" s="65"/>
    </row>
    <row r="16" spans="2:9" x14ac:dyDescent="0.25">
      <c r="B16" s="67" t="s">
        <v>1361</v>
      </c>
      <c r="C16" s="68" t="s">
        <v>1377</v>
      </c>
      <c r="D16" s="69">
        <v>45273</v>
      </c>
      <c r="E16" s="70" t="s">
        <v>1392</v>
      </c>
      <c r="F16" s="71" t="s">
        <v>1354</v>
      </c>
      <c r="G16" s="72">
        <v>243528.4</v>
      </c>
      <c r="H16" s="65"/>
      <c r="I16" s="65"/>
    </row>
    <row r="17" spans="2:9" x14ac:dyDescent="0.25">
      <c r="B17" s="67" t="s">
        <v>1361</v>
      </c>
      <c r="C17" s="68" t="s">
        <v>1377</v>
      </c>
      <c r="D17" s="69">
        <v>45272</v>
      </c>
      <c r="E17" s="70" t="s">
        <v>1393</v>
      </c>
      <c r="F17" s="71" t="s">
        <v>1354</v>
      </c>
      <c r="G17" s="72">
        <v>335836.2</v>
      </c>
      <c r="H17" s="65"/>
      <c r="I17" s="65"/>
    </row>
    <row r="18" spans="2:9" x14ac:dyDescent="0.25">
      <c r="B18" s="67" t="s">
        <v>1361</v>
      </c>
      <c r="C18" s="68" t="s">
        <v>1377</v>
      </c>
      <c r="D18" s="69">
        <v>45280</v>
      </c>
      <c r="E18" s="70" t="s">
        <v>1394</v>
      </c>
      <c r="F18" s="71" t="s">
        <v>1409</v>
      </c>
      <c r="G18" s="72">
        <v>254200</v>
      </c>
      <c r="H18" s="65">
        <v>55000</v>
      </c>
      <c r="I18" s="65">
        <v>199200</v>
      </c>
    </row>
    <row r="19" spans="2:9" x14ac:dyDescent="0.25">
      <c r="B19" s="67" t="s">
        <v>1362</v>
      </c>
      <c r="C19" s="68" t="s">
        <v>1378</v>
      </c>
      <c r="D19" s="69" t="s">
        <v>1388</v>
      </c>
      <c r="E19" s="70" t="s">
        <v>1395</v>
      </c>
      <c r="F19" s="71" t="s">
        <v>1354</v>
      </c>
      <c r="G19" s="72">
        <v>19377.490000000002</v>
      </c>
      <c r="H19" s="65"/>
      <c r="I19" s="65"/>
    </row>
    <row r="20" spans="2:9" x14ac:dyDescent="0.25">
      <c r="B20" s="67" t="s">
        <v>1362</v>
      </c>
      <c r="C20" s="68" t="s">
        <v>1378</v>
      </c>
      <c r="D20" s="69">
        <v>45246</v>
      </c>
      <c r="E20" s="70" t="s">
        <v>1396</v>
      </c>
      <c r="F20" s="71" t="s">
        <v>1354</v>
      </c>
      <c r="G20" s="72">
        <v>152644.91</v>
      </c>
      <c r="H20" s="65"/>
      <c r="I20" s="65"/>
    </row>
    <row r="21" spans="2:9" x14ac:dyDescent="0.25">
      <c r="B21" s="67" t="s">
        <v>1362</v>
      </c>
      <c r="C21" s="68" t="s">
        <v>1378</v>
      </c>
      <c r="D21" s="69">
        <v>45265</v>
      </c>
      <c r="E21" s="70" t="s">
        <v>1397</v>
      </c>
      <c r="F21" s="71" t="s">
        <v>1354</v>
      </c>
      <c r="G21" s="72">
        <v>81948.88</v>
      </c>
      <c r="H21" s="65"/>
      <c r="I21" s="65"/>
    </row>
    <row r="22" spans="2:9" x14ac:dyDescent="0.25">
      <c r="B22" s="67" t="s">
        <v>1363</v>
      </c>
      <c r="C22" s="68" t="s">
        <v>1379</v>
      </c>
      <c r="D22" s="69">
        <v>45261</v>
      </c>
      <c r="E22" s="70" t="s">
        <v>1282</v>
      </c>
      <c r="F22" s="71" t="s">
        <v>1354</v>
      </c>
      <c r="G22" s="72">
        <v>35386.639999999999</v>
      </c>
      <c r="H22" s="65"/>
      <c r="I22" s="65"/>
    </row>
    <row r="23" spans="2:9" x14ac:dyDescent="0.25">
      <c r="B23" s="67" t="s">
        <v>1363</v>
      </c>
      <c r="C23" s="68" t="s">
        <v>1379</v>
      </c>
      <c r="D23" s="69">
        <v>45296</v>
      </c>
      <c r="E23" s="70" t="s">
        <v>1286</v>
      </c>
      <c r="F23" s="71" t="s">
        <v>1354</v>
      </c>
      <c r="G23" s="72">
        <v>29105.25</v>
      </c>
      <c r="H23" s="65"/>
      <c r="I23" s="65"/>
    </row>
    <row r="24" spans="2:9" x14ac:dyDescent="0.25">
      <c r="B24" s="67" t="s">
        <v>1364</v>
      </c>
      <c r="C24" s="68" t="s">
        <v>1380</v>
      </c>
      <c r="D24" s="69">
        <v>45264</v>
      </c>
      <c r="E24" s="70" t="s">
        <v>1398</v>
      </c>
      <c r="F24" s="71" t="s">
        <v>1354</v>
      </c>
      <c r="G24" s="72">
        <v>241400.44</v>
      </c>
      <c r="H24" s="65"/>
      <c r="I24" s="65"/>
    </row>
    <row r="25" spans="2:9" x14ac:dyDescent="0.25">
      <c r="B25" s="67" t="s">
        <v>1364</v>
      </c>
      <c r="C25" s="68" t="s">
        <v>1380</v>
      </c>
      <c r="D25" s="69">
        <v>45310</v>
      </c>
      <c r="E25" s="70" t="s">
        <v>1399</v>
      </c>
      <c r="F25" s="71" t="s">
        <v>1354</v>
      </c>
      <c r="G25" s="72">
        <v>160480</v>
      </c>
      <c r="H25" s="65"/>
      <c r="I25" s="65"/>
    </row>
    <row r="26" spans="2:9" x14ac:dyDescent="0.25">
      <c r="B26" s="67" t="s">
        <v>1364</v>
      </c>
      <c r="C26" s="68" t="s">
        <v>1380</v>
      </c>
      <c r="D26" s="69">
        <v>45310</v>
      </c>
      <c r="E26" s="70" t="s">
        <v>1400</v>
      </c>
      <c r="F26" s="71" t="s">
        <v>1409</v>
      </c>
      <c r="G26" s="72">
        <v>766490</v>
      </c>
      <c r="H26" s="65">
        <v>398119.56</v>
      </c>
      <c r="I26" s="65">
        <v>368370.44</v>
      </c>
    </row>
    <row r="27" spans="2:9" x14ac:dyDescent="0.25">
      <c r="B27" s="67" t="s">
        <v>1365</v>
      </c>
      <c r="C27" s="68" t="s">
        <v>1380</v>
      </c>
      <c r="D27" s="69">
        <v>45632</v>
      </c>
      <c r="E27" s="70" t="s">
        <v>1401</v>
      </c>
      <c r="F27" s="71" t="s">
        <v>1354</v>
      </c>
      <c r="G27" s="72">
        <v>190412.4</v>
      </c>
      <c r="H27" s="65"/>
      <c r="I27" s="65"/>
    </row>
    <row r="28" spans="2:9" x14ac:dyDescent="0.25">
      <c r="B28" s="67" t="s">
        <v>1365</v>
      </c>
      <c r="C28" s="68" t="s">
        <v>1380</v>
      </c>
      <c r="D28" s="69">
        <v>45313</v>
      </c>
      <c r="E28" s="70" t="s">
        <v>1402</v>
      </c>
      <c r="F28" s="71" t="s">
        <v>1354</v>
      </c>
      <c r="G28" s="72">
        <v>381498.2</v>
      </c>
      <c r="H28" s="65"/>
      <c r="I28" s="65"/>
    </row>
    <row r="29" spans="2:9" x14ac:dyDescent="0.25">
      <c r="B29" s="67" t="s">
        <v>1366</v>
      </c>
      <c r="C29" s="68" t="s">
        <v>1381</v>
      </c>
      <c r="D29" s="69">
        <v>45363</v>
      </c>
      <c r="E29" s="70" t="s">
        <v>1403</v>
      </c>
      <c r="F29" s="71" t="s">
        <v>1354</v>
      </c>
      <c r="G29" s="72">
        <v>25000</v>
      </c>
      <c r="H29" s="65"/>
      <c r="I29" s="65">
        <v>0</v>
      </c>
    </row>
    <row r="30" spans="2:9" x14ac:dyDescent="0.25">
      <c r="B30" s="67" t="s">
        <v>1367</v>
      </c>
      <c r="C30" s="68" t="s">
        <v>1382</v>
      </c>
      <c r="D30" s="69">
        <v>45338</v>
      </c>
      <c r="E30" s="70" t="s">
        <v>83</v>
      </c>
      <c r="F30" s="71" t="s">
        <v>1354</v>
      </c>
      <c r="G30" s="72">
        <v>38173</v>
      </c>
      <c r="H30" s="65"/>
      <c r="I30" s="65">
        <v>0</v>
      </c>
    </row>
    <row r="31" spans="2:9" ht="14.25" customHeight="1" x14ac:dyDescent="0.25">
      <c r="B31" s="67" t="s">
        <v>1368</v>
      </c>
      <c r="C31" s="68" t="s">
        <v>1383</v>
      </c>
      <c r="D31" s="69">
        <v>45265</v>
      </c>
      <c r="E31" s="70" t="s">
        <v>1111</v>
      </c>
      <c r="F31" s="71" t="s">
        <v>1354</v>
      </c>
      <c r="G31" s="72">
        <v>19007.439999999999</v>
      </c>
      <c r="H31" s="65"/>
      <c r="I31" s="65">
        <v>0</v>
      </c>
    </row>
    <row r="32" spans="2:9" ht="30" customHeight="1" x14ac:dyDescent="0.25">
      <c r="B32" s="67" t="s">
        <v>1369</v>
      </c>
      <c r="C32" s="68" t="s">
        <v>1384</v>
      </c>
      <c r="D32" s="69">
        <v>45202</v>
      </c>
      <c r="E32" s="70" t="s">
        <v>1355</v>
      </c>
      <c r="F32" s="71" t="s">
        <v>1354</v>
      </c>
      <c r="G32" s="72">
        <v>72983</v>
      </c>
      <c r="H32" s="65"/>
      <c r="I32" s="65">
        <v>0</v>
      </c>
    </row>
    <row r="33" spans="1:9" x14ac:dyDescent="0.25">
      <c r="B33" s="67" t="s">
        <v>1370</v>
      </c>
      <c r="C33" s="68" t="s">
        <v>1385</v>
      </c>
      <c r="D33" s="69">
        <v>45321</v>
      </c>
      <c r="E33" s="70" t="s">
        <v>1098</v>
      </c>
      <c r="F33" s="71" t="s">
        <v>1354</v>
      </c>
      <c r="G33" s="72">
        <v>340000</v>
      </c>
      <c r="H33" s="65"/>
      <c r="I33" s="65">
        <v>0</v>
      </c>
    </row>
    <row r="34" spans="1:9" x14ac:dyDescent="0.25">
      <c r="B34" s="67" t="s">
        <v>1371</v>
      </c>
      <c r="C34" s="68" t="s">
        <v>1386</v>
      </c>
      <c r="D34" s="69">
        <v>45274</v>
      </c>
      <c r="E34" s="70" t="s">
        <v>1404</v>
      </c>
      <c r="F34" s="71" t="s">
        <v>1354</v>
      </c>
      <c r="G34" s="72">
        <v>93204</v>
      </c>
      <c r="H34" s="65"/>
      <c r="I34" s="65"/>
    </row>
    <row r="35" spans="1:9" x14ac:dyDescent="0.25">
      <c r="B35" s="67" t="s">
        <v>1371</v>
      </c>
      <c r="C35" s="68" t="s">
        <v>1386</v>
      </c>
      <c r="D35" s="69">
        <v>45268</v>
      </c>
      <c r="E35" s="70" t="s">
        <v>1405</v>
      </c>
      <c r="F35" s="71" t="s">
        <v>1354</v>
      </c>
      <c r="G35" s="72">
        <v>507439.5</v>
      </c>
      <c r="H35" s="65"/>
      <c r="I35" s="65"/>
    </row>
    <row r="36" spans="1:9" x14ac:dyDescent="0.25">
      <c r="B36" s="67" t="s">
        <v>1372</v>
      </c>
      <c r="C36" s="68" t="s">
        <v>1387</v>
      </c>
      <c r="D36" s="69">
        <v>45244</v>
      </c>
      <c r="E36" s="70" t="s">
        <v>1406</v>
      </c>
      <c r="F36" s="71" t="s">
        <v>1354</v>
      </c>
      <c r="G36" s="72">
        <v>491033.4</v>
      </c>
      <c r="H36" s="65"/>
      <c r="I36" s="65"/>
    </row>
    <row r="37" spans="1:9" x14ac:dyDescent="0.25">
      <c r="B37" s="67" t="s">
        <v>1373</v>
      </c>
      <c r="C37" s="68" t="s">
        <v>1386</v>
      </c>
      <c r="D37" s="69">
        <v>45310</v>
      </c>
      <c r="E37" s="70" t="s">
        <v>1407</v>
      </c>
      <c r="F37" s="71" t="s">
        <v>1354</v>
      </c>
      <c r="G37" s="72">
        <v>136849.75</v>
      </c>
      <c r="H37" s="65"/>
      <c r="I37" s="65"/>
    </row>
    <row r="38" spans="1:9" x14ac:dyDescent="0.25">
      <c r="B38" s="67" t="s">
        <v>1373</v>
      </c>
      <c r="C38" s="68" t="s">
        <v>1386</v>
      </c>
      <c r="D38" s="69">
        <v>45322</v>
      </c>
      <c r="E38" s="70" t="s">
        <v>1408</v>
      </c>
      <c r="F38" s="71" t="s">
        <v>1354</v>
      </c>
      <c r="G38" s="72">
        <v>300950.86</v>
      </c>
      <c r="H38" s="65"/>
      <c r="I38" s="65"/>
    </row>
    <row r="39" spans="1:9" x14ac:dyDescent="0.25">
      <c r="B39" s="67" t="s">
        <v>1374</v>
      </c>
      <c r="C39" s="68" t="s">
        <v>1381</v>
      </c>
      <c r="D39" s="69">
        <v>45372</v>
      </c>
      <c r="E39" s="70" t="s">
        <v>681</v>
      </c>
      <c r="F39" s="71" t="s">
        <v>1354</v>
      </c>
      <c r="G39" s="72">
        <v>387385.18</v>
      </c>
      <c r="H39" s="65"/>
      <c r="I39" s="65"/>
    </row>
    <row r="40" spans="1:9" x14ac:dyDescent="0.25">
      <c r="A40" s="66"/>
      <c r="B40" s="76" t="s">
        <v>1351</v>
      </c>
      <c r="C40" s="76"/>
      <c r="D40" s="76"/>
      <c r="E40" s="76"/>
      <c r="F40" s="76"/>
      <c r="G40" s="73">
        <f>SUM(G11:G39)</f>
        <v>6713709.9400000004</v>
      </c>
      <c r="H40" s="54">
        <f>SUM(H11:H39)</f>
        <v>453119.56</v>
      </c>
      <c r="I40" s="54">
        <f>SUM(I11:I39)</f>
        <v>567570.43999999994</v>
      </c>
    </row>
    <row r="44" spans="1:9" x14ac:dyDescent="0.25">
      <c r="B44" s="53"/>
      <c r="C44" s="55"/>
      <c r="D44" s="56"/>
      <c r="E44" s="56"/>
      <c r="H44" s="56"/>
    </row>
    <row r="45" spans="1:9" x14ac:dyDescent="0.25">
      <c r="B45" t="s">
        <v>1352</v>
      </c>
      <c r="C45" s="12"/>
      <c r="H45" s="13"/>
    </row>
    <row r="46" spans="1:9" x14ac:dyDescent="0.25">
      <c r="B46" t="s">
        <v>1353</v>
      </c>
      <c r="C46" s="12"/>
      <c r="H46" s="13"/>
    </row>
    <row r="47" spans="1:9" x14ac:dyDescent="0.25">
      <c r="B47" s="53"/>
      <c r="C47" s="55"/>
      <c r="D47" s="56"/>
      <c r="E47" s="56"/>
      <c r="H47" s="56"/>
    </row>
    <row r="48" spans="1:9" x14ac:dyDescent="0.25">
      <c r="C48" s="12"/>
      <c r="H48" s="13"/>
    </row>
    <row r="49" spans="8:8" x14ac:dyDescent="0.25">
      <c r="H49" s="52"/>
    </row>
  </sheetData>
  <mergeCells count="1">
    <mergeCell ref="B40:F40"/>
  </mergeCells>
  <phoneticPr fontId="16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 t="shared" ref="D5:D11" si="0">B5*18%</f>
        <v>1539</v>
      </c>
      <c r="E5" s="52">
        <f>+B5+D5-C5</f>
        <v>9661.5</v>
      </c>
      <c r="F5" s="61"/>
      <c r="H5" s="61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 t="shared" si="0"/>
        <v>7470</v>
      </c>
      <c r="E6" s="52">
        <f t="shared" ref="E6:E11" si="1">+B6+D6-C6</f>
        <v>46895</v>
      </c>
      <c r="F6" s="61"/>
      <c r="H6" s="61">
        <f t="shared" ref="H6:H13" si="2">+B6+D6</f>
        <v>48970</v>
      </c>
    </row>
    <row r="7" spans="1:8" x14ac:dyDescent="0.25">
      <c r="A7">
        <v>573</v>
      </c>
      <c r="B7" s="52">
        <v>12725</v>
      </c>
      <c r="C7" s="52">
        <f t="shared" ref="C7:C12" si="3">B7*5%</f>
        <v>636.25</v>
      </c>
      <c r="D7" s="52">
        <f t="shared" si="0"/>
        <v>2290.5</v>
      </c>
      <c r="E7" s="52">
        <f t="shared" si="1"/>
        <v>14379.25</v>
      </c>
      <c r="F7" s="61"/>
      <c r="H7" s="61">
        <f t="shared" si="2"/>
        <v>15015.5</v>
      </c>
    </row>
    <row r="8" spans="1:8" x14ac:dyDescent="0.25">
      <c r="A8">
        <v>576</v>
      </c>
      <c r="B8" s="52">
        <v>21050</v>
      </c>
      <c r="C8" s="52">
        <f t="shared" si="3"/>
        <v>1052.5</v>
      </c>
      <c r="D8" s="52">
        <f t="shared" si="0"/>
        <v>3789</v>
      </c>
      <c r="E8" s="52">
        <f t="shared" si="1"/>
        <v>23786.5</v>
      </c>
      <c r="F8" s="61"/>
      <c r="H8" s="61">
        <f t="shared" si="2"/>
        <v>24839</v>
      </c>
    </row>
    <row r="9" spans="1:8" x14ac:dyDescent="0.25">
      <c r="A9">
        <v>577</v>
      </c>
      <c r="B9" s="52">
        <v>18975</v>
      </c>
      <c r="C9" s="52">
        <f t="shared" si="3"/>
        <v>948.75</v>
      </c>
      <c r="D9" s="52">
        <f t="shared" si="0"/>
        <v>3415.5</v>
      </c>
      <c r="E9" s="52">
        <f t="shared" si="1"/>
        <v>21441.75</v>
      </c>
      <c r="F9" s="61"/>
      <c r="H9" s="61">
        <f t="shared" si="2"/>
        <v>22390.5</v>
      </c>
    </row>
    <row r="10" spans="1:8" x14ac:dyDescent="0.25">
      <c r="A10">
        <v>512</v>
      </c>
      <c r="B10" s="52">
        <v>11450</v>
      </c>
      <c r="C10" s="52">
        <f t="shared" si="3"/>
        <v>572.5</v>
      </c>
      <c r="D10" s="52">
        <f t="shared" si="0"/>
        <v>2061</v>
      </c>
      <c r="E10" s="52">
        <f t="shared" si="1"/>
        <v>12938.5</v>
      </c>
      <c r="F10" s="61"/>
      <c r="H10" s="61">
        <f t="shared" si="2"/>
        <v>13511</v>
      </c>
    </row>
    <row r="11" spans="1:8" x14ac:dyDescent="0.25">
      <c r="A11">
        <v>473</v>
      </c>
      <c r="B11" s="52">
        <v>15750</v>
      </c>
      <c r="C11" s="52">
        <f t="shared" si="3"/>
        <v>787.5</v>
      </c>
      <c r="D11" s="52">
        <f t="shared" si="0"/>
        <v>2835</v>
      </c>
      <c r="E11" s="52">
        <f t="shared" si="1"/>
        <v>17797.5</v>
      </c>
      <c r="F11" s="61"/>
      <c r="H11" s="61">
        <f t="shared" si="2"/>
        <v>18585</v>
      </c>
    </row>
    <row r="12" spans="1:8" x14ac:dyDescent="0.25">
      <c r="B12" s="52">
        <v>92430</v>
      </c>
      <c r="C12" s="52">
        <f t="shared" si="3"/>
        <v>4621.5</v>
      </c>
      <c r="D12" s="52"/>
      <c r="E12" s="52">
        <f>B12-C12</f>
        <v>87808.5</v>
      </c>
      <c r="F12" s="61"/>
      <c r="H12" s="61">
        <f t="shared" si="2"/>
        <v>92430</v>
      </c>
    </row>
    <row r="13" spans="1:8" x14ac:dyDescent="0.25">
      <c r="B13" s="63"/>
      <c r="C13" s="63">
        <f>B13*5%</f>
        <v>0</v>
      </c>
      <c r="D13" s="63">
        <f>B13*18%</f>
        <v>0</v>
      </c>
      <c r="E13" s="52">
        <f>+B13+D13-C13</f>
        <v>0</v>
      </c>
      <c r="F13" s="61"/>
      <c r="H13" s="61">
        <f t="shared" si="2"/>
        <v>0</v>
      </c>
    </row>
    <row r="14" spans="1:8" x14ac:dyDescent="0.25">
      <c r="B14" s="62">
        <f>SUM(B5:B13)</f>
        <v>222430</v>
      </c>
      <c r="C14" s="62">
        <f>SUM(C5:C13)</f>
        <v>11121.5</v>
      </c>
      <c r="D14" s="62">
        <f>SUM(D5:D13)</f>
        <v>23400</v>
      </c>
      <c r="E14" s="62">
        <f>B14+D14-C14</f>
        <v>234708.5</v>
      </c>
      <c r="F14" s="62"/>
      <c r="H14" s="62">
        <f>SUM(H5:H13)</f>
        <v>245830</v>
      </c>
    </row>
    <row r="15" spans="1:8" x14ac:dyDescent="0.25">
      <c r="C15" s="61"/>
      <c r="D15" s="61"/>
      <c r="E15" s="52"/>
    </row>
    <row r="16" spans="1:8" x14ac:dyDescent="0.25">
      <c r="E16" s="62"/>
      <c r="F16" s="61"/>
    </row>
    <row r="17" spans="3:4" x14ac:dyDescent="0.25">
      <c r="C17" s="61">
        <f>+B14+D14</f>
        <v>245830</v>
      </c>
      <c r="D17" s="61">
        <f>+C17-C14</f>
        <v>234708.5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4" t="s">
        <v>151</v>
      </c>
      <c r="B2" s="74"/>
      <c r="C2" s="74"/>
      <c r="D2" s="74"/>
      <c r="E2" s="74"/>
    </row>
    <row r="3" spans="1:8" ht="15" customHeight="1" x14ac:dyDescent="0.25">
      <c r="A3" s="74"/>
      <c r="B3" s="74"/>
      <c r="C3" s="74"/>
      <c r="D3" s="74"/>
      <c r="E3" s="74"/>
    </row>
    <row r="4" spans="1:8" ht="15" customHeight="1" x14ac:dyDescent="0.25">
      <c r="A4" s="74"/>
      <c r="B4" s="74"/>
      <c r="C4" s="74"/>
      <c r="D4" s="74"/>
      <c r="E4" s="74"/>
    </row>
    <row r="5" spans="1:8" ht="14.25" customHeight="1" x14ac:dyDescent="0.25">
      <c r="A5" s="74"/>
      <c r="B5" s="74"/>
      <c r="C5" s="74"/>
      <c r="D5" s="74"/>
      <c r="E5" s="74"/>
      <c r="F5" s="38"/>
    </row>
    <row r="6" spans="1:8" ht="41.25" customHeight="1" x14ac:dyDescent="0.25">
      <c r="A6" s="75" t="s">
        <v>1061</v>
      </c>
      <c r="B6" s="75"/>
      <c r="C6" s="75"/>
      <c r="D6" s="75"/>
      <c r="E6" s="75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00000000-0009-0000-0000-000004000000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OAI</vt:lpstr>
      <vt:lpstr>Estado cuenta Suplidores.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Usuario</cp:lastModifiedBy>
  <cp:lastPrinted>2024-04-10T15:32:32Z</cp:lastPrinted>
  <dcterms:created xsi:type="dcterms:W3CDTF">2021-01-11T13:35:50Z</dcterms:created>
  <dcterms:modified xsi:type="dcterms:W3CDTF">2024-04-10T15:34:15Z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