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0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ÑO 2023\RAI 2023\12 DICIEMBRE  2023\PROVEEDOR  2023\"/>
    </mc:Choice>
  </mc:AlternateContent>
  <xr:revisionPtr revIDLastSave="0" documentId="13_ncr:1_{AB95EC1E-EBEC-4817-A38F-D23A7C3F1B43}" xr6:coauthVersionLast="47" xr6:coauthVersionMax="47" xr10:uidLastSave="{00000000-0000-0000-0000-000000000000}"/>
  <bookViews>
    <workbookView xWindow="-120" yWindow="-120" windowWidth="20730" windowHeight="11160" firstSheet="1" activeTab="1" xr2:uid="{64003F2A-8BE6-4E7C-8CEE-66A0FCB97480}"/>
  </bookViews>
  <sheets>
    <sheet name="OAI" sheetId="7" state="hidden" r:id="rId1"/>
    <sheet name="Estado cuenta Suplidores." sheetId="61" r:id="rId2"/>
    <sheet name="Hoja1" sheetId="63" r:id="rId3"/>
    <sheet name="CALCULO RETENCIONES" sheetId="62" state="hidden" r:id="rId4"/>
    <sheet name="Mayo DE" sheetId="1" state="hidden" r:id="rId5"/>
    <sheet name="Facturas pendientes del 2020" sheetId="8" state="hidden" r:id="rId6"/>
  </sheets>
  <definedNames>
    <definedName name="_xlnm._FilterDatabase" localSheetId="4" hidden="1">'Mayo DE'!$A$7:$H$1002</definedName>
    <definedName name="_xlnm._FilterDatabase" localSheetId="0" hidden="1">OAI!$A$7:$H$832</definedName>
    <definedName name="_xlnm.Print_Area" localSheetId="4">'Mayo DE'!$A$1:$H$1014</definedName>
    <definedName name="_xlnm.Print_Titles" localSheetId="4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7" i="61" l="1"/>
  <c r="E12" i="62"/>
  <c r="H13" i="62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H12" i="62"/>
  <c r="E10" i="62" l="1"/>
  <c r="H10" i="62"/>
  <c r="E11" i="62"/>
  <c r="E6" i="62"/>
  <c r="E8" i="62"/>
  <c r="E9" i="62"/>
  <c r="E7" i="62"/>
  <c r="B14" i="62"/>
  <c r="D13" i="62" l="1"/>
  <c r="D5" i="62"/>
  <c r="H5" i="62" s="1"/>
  <c r="H14" i="62" s="1"/>
  <c r="C5" i="62"/>
  <c r="E5" i="62" l="1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F03E46A3-4D7F-444B-BF8A-41D64DB596D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AB27FA58-60AB-4F02-8687-5E2CE019910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57731B49-647A-4483-ADE3-FEA6EB43EED4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<sst xmlns="http://schemas.openxmlformats.org/spreadsheetml/2006/main" count="6338" uniqueCount="1496">
  <si>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</si>
  <si>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</si>
  <si>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</si>
  <si>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</si>
  <si>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</si>
  <si>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</si>
  <si>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</si>
  <si>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</si>
  <si>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</si>
  <si>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</si>
  <si>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</si>
  <si>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</si>
  <si>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</si>
  <si>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</si>
  <si>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</si>
  <si>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</si>
  <si>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</si>
  <si>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</si>
  <si>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</si>
  <si>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</si>
  <si>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</si>
  <si>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</si>
  <si>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</si>
  <si>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</si>
  <si>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</si>
  <si>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</si>
  <si>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</si>
  <si>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</si>
  <si>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</si>
  <si>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</si>
  <si>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</si>
  <si>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</si>
  <si>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</si>
  <si>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</si>
  <si>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</si>
  <si>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</si>
  <si>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</si>
  <si>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</si>
  <si>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</si>
  <si>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</si>
  <si>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</si>
  <si>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</si>
  <si>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</si>
  <si>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</si>
  <si>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</si>
  <si>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</si>
  <si>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</si>
  <si>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</si>
  <si>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</si>
  <si>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</si>
  <si>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</si>
  <si>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</si>
  <si>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</si>
  <si>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</si>
  <si>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</si>
  <si>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</si>
  <si>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</si>
  <si>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</si>
  <si>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</si>
  <si>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</si>
  <si>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</si>
  <si>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</si>
  <si>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</si>
  <si>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</si>
  <si>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</si>
  <si>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</si>
  <si>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</si>
  <si>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</si>
  <si>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</si>
  <si>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</si>
  <si>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</si>
  <si>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</si>
  <si>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</si>
  <si>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</si>
  <si>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</si>
  <si>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</si>
  <si>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</si>
  <si>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</si>
  <si>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</si>
  <si>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</si>
  <si>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</si>
  <si>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</si>
  <si>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</si>
  <si>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</si>
  <si>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</si>
  <si>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</si>
  <si>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</si>
  <si>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</si>
  <si>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</si>
  <si>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</si>
  <si>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</si>
  <si>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</si>
  <si>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</si>
  <si>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</si>
  <si>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</si>
  <si>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</si>
  <si>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</si>
  <si>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</si>
  <si>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</si>
  <si>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</si>
  <si>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</si>
  <si>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</si>
  <si>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</si>
  <si>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</si>
  <si>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</si>
  <si>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</si>
  <si>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</si>
  <si>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</si>
  <si>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</si>
  <si>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</si>
  <si>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</si>
  <si>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</si>
  <si>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</si>
  <si>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</si>
  <si>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</si>
  <si>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</si>
  <si>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</si>
  <si>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</si>
  <si>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</si>
  <si>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</si>
  <si>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</si>
  <si>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</si>
  <si>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</si>
  <si>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</si>
  <si>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</si>
  <si>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</si>
  <si>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</si>
  <si>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</si>
  <si>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</si>
  <si>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</si>
  <si>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</si>
  <si>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</si>
  <si>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</si>
  <si>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</si>
  <si>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</si>
  <si>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</si>
  <si>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</si>
  <si>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</si>
  <si>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</si>
  <si>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</si>
  <si>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</si>
  <si>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</si>
  <si>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</si>
  <si>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</si>
  <si>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</si>
  <si>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</si>
  <si>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</si>
  <si>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</si>
  <si>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</si>
  <si>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</si>
  <si>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</si>
  <si>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</si>
  <si>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</si>
  <si>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</si>
  <si>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</si>
  <si>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</si>
  <si>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</si>
  <si>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</si>
  <si>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</si>
  <si>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</si>
  <si>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</si>
  <si>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</si>
  <si>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</si>
  <si>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</si>
  <si>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</si>
  <si>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</si>
  <si>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</si>
  <si>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</si>
  <si>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</si>
  <si>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</si>
  <si>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</si>
  <si>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</si>
  <si>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</si>
  <si>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</si>
  <si>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</si>
  <si>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</si>
  <si>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</si>
  <si>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</si>
  <si>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</si>
  <si>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</si>
  <si>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</si>
  <si>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</si>
  <si>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</si>
  <si>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</si>
  <si>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</si>
  <si>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</si>
  <si>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</si>
  <si>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</si>
  <si>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</si>
  <si>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</si>
  <si>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</si>
  <si>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</si>
  <si>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</si>
  <si>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</si>
  <si>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</si>
  <si>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</si>
  <si>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</si>
  <si>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</si>
  <si>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</si>
  <si>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</si>
  <si>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</si>
  <si>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</si>
  <si>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</si>
  <si>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</si>
  <si>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</si>
  <si>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</si>
  <si>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</si>
  <si>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</si>
  <si>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</si>
  <si>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</si>
  <si>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</si>
  <si>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</si>
  <si>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</si>
  <si>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</si>
  <si>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</si>
  <si>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</si>
  <si>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</si>
  <si>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</si>
  <si>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</si>
  <si>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</si>
  <si>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</si>
  <si>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</si>
  <si>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</si>
  <si>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</si>
  <si>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</si>
  <si>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</si>
  <si>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</si>
  <si>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</si>
  <si>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</si>
  <si>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</si>
  <si>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</si>
  <si>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</si>
  <si>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</si>
  <si>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</si>
  <si>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</si>
  <si>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</si>
  <si>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</si>
  <si>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</si>
  <si>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</si>
  <si>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</si>
  <si>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</si>
  <si>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</si>
  <si>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</si>
  <si>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</si>
  <si>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</si>
  <si>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</si>
  <si>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</si>
  <si>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</si>
  <si>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</si>
  <si>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</si>
  <si>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</si>
  <si>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</si>
  <si>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</si>
  <si>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</si>
  <si>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</si>
  <si>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</si>
  <si>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</si>
  <si>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</si>
  <si>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</si>
  <si>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</si>
  <si>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</si>
  <si>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</si>
  <si>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</si>
  <si>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</si>
  <si>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</si>
  <si>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</si>
  <si>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</si>
  <si>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</si>
  <si>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</si>
  <si>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</si>
  <si>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</si>
  <si>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</si>
  <si>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</si>
  <si>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</si>
  <si>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</si>
  <si>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</si>
  <si>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</si>
  <si>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</si>
  <si>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</si>
  <si>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</si>
  <si>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</si>
  <si>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</si>
  <si>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</si>
  <si>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</si>
  <si>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</si>
  <si>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</si>
  <si>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</si>
  <si>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</si>
  <si>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</si>
  <si>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</si>
  <si>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</si>
  <si>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</si>
  <si>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</si>
  <si>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</si>
  <si>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</si>
  <si>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</si>
  <si>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</si>
  <si>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</si>
  <si>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</si>
  <si>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</si>
  <si>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</si>
  <si>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</si>
  <si>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</si>
  <si>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</si>
  <si>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</si>
  <si>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</si>
  <si>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</si>
  <si>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</si>
  <si>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</si>
  <si>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</si>
  <si>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</si>
  <si>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</si>
  <si>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</si>
  <si>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</si>
  <si>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</si>
  <si>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</si>
  <si>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</si>
  <si>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</si>
  <si>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</si>
  <si>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</si>
  <si>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</si>
  <si>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</si>
  <si>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</si>
  <si>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</si>
  <si>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</si>
  <si>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</si>
  <si>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</si>
  <si>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</si>
  <si>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</si>
  <si>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</si>
  <si>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</si>
  <si>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</si>
  <si>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</si>
  <si>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</si>
  <si>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</si>
  <si>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</si>
  <si>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</si>
  <si>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</si>
  <si>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</si>
  <si>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</si>
  <si>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</si>
  <si>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</si>
  <si>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</si>
  <si>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</si>
  <si>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</si>
  <si>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</si>
  <si>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</si>
  <si>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</si>
  <si>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</si>
  <si>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</si>
  <si>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</si>
  <si>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</si>
  <si>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</si>
  <si>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</si>
  <si>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</si>
  <si>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</si>
  <si>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</si>
  <si>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</si>
  <si>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</si>
  <si>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</si>
  <si>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</si>
  <si>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</si>
  <si>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</si>
  <si>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</si>
  <si>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</si>
  <si>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</si>
  <si>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</si>
  <si>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</si>
  <si>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</si>
  <si>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</si>
  <si>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</si>
  <si>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</si>
  <si>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</si>
  <si>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</si>
  <si>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</si>
  <si>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</si>
  <si>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</si>
  <si>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</si>
  <si>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</si>
  <si>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</si>
  <si>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</si>
  <si>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</si>
  <si>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</si>
  <si>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</si>
  <si>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</si>
  <si>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</si>
  <si>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</si>
  <si>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</si>
  <si>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</si>
  <si>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</si>
  <si>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</si>
  <si>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</si>
  <si>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</si>
  <si>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</si>
  <si>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</si>
  <si>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</si>
  <si>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</si>
  <si>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</si>
  <si>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</si>
  <si>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</si>
  <si>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</si>
  <si>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</si>
  <si>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</si>
  <si>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</si>
  <si>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</si>
  <si>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</si>
  <si>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</si>
  <si>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</si>
  <si>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</si>
  <si>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</si>
  <si>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</si>
  <si>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</si>
  <si>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</si>
  <si>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</si>
  <si>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</si>
  <si>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</si>
  <si>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</si>
  <si>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</si>
  <si>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</si>
  <si>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</si>
  <si>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</si>
  <si>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</si>
  <si>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</si>
  <si>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</si>
  <si>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</si>
  <si>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</si>
  <si>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</si>
  <si>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</si>
  <si>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</si>
  <si>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</si>
  <si>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</si>
  <si>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</si>
  <si>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</si>
  <si>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</si>
  <si>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</si>
  <si>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</si>
  <si>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</si>
  <si>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</si>
  <si>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</si>
  <si>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</si>
  <si>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</si>
  <si>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</si>
  <si>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</si>
  <si>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</si>
  <si>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</si>
  <si>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</si>
  <si>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</si>
  <si>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</si>
  <si>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</si>
  <si>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</si>
  <si>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</si>
  <si>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</si>
  <si>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</si>
  <si>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</si>
  <si>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</si>
  <si>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</si>
  <si>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</si>
  <si>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</si>
  <si>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</si>
  <si>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</si>
  <si>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</si>
  <si>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</si>
  <si>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</si>
  <si>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</si>
  <si>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</si>
  <si>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</si>
  <si>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</si>
  <si>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</si>
  <si>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</si>
  <si>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</si>
  <si>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</si>
  <si>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</si>
  <si>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</si>
  <si>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</si>
  <si>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</si>
  <si>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</si>
  <si>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</si>
  <si>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</si>
  <si>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</si>
  <si>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</si>
  <si>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</si>
  <si>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</si>
  <si>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</si>
  <si>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</si>
  <si>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</si>
  <si>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</si>
  <si>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</si>
  <si>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</si>
  <si>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</si>
  <si>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</si>
  <si>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</si>
  <si>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</si>
  <si>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</si>
  <si>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</si>
  <si>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</si>
  <si>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</si>
  <si>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</si>
  <si>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</si>
  <si>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</si>
  <si>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</si>
  <si>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</si>
  <si>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</si>
  <si>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</si>
  <si>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</si>
  <si>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</si>
  <si>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</si>
  <si>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</si>
  <si>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</si>
  <si>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</si>
  <si>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</si>
  <si>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</si>
  <si>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</si>
  <si>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</si>
  <si>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</si>
  <si>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</si>
  <si>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</si>
  <si>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</si>
  <si>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</si>
  <si>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</si>
  <si>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</si>
  <si>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</si>
  <si>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</si>
  <si>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</si>
  <si>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</si>
  <si>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</si>
  <si>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</si>
  <si>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</si>
  <si>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</si>
  <si>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</si>
  <si>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</si>
  <si>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</si>
  <si>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</si>
  <si>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</si>
  <si>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</si>
  <si>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</si>
  <si>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</si>
  <si>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</si>
  <si>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</si>
  <si>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</si>
  <si>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</si>
  <si>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</si>
  <si>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</si>
  <si>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</si>
  <si>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</si>
  <si>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</si>
  <si>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</si>
  <si>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</si>
  <si>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</si>
  <si>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</si>
  <si>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</si>
  <si>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</si>
  <si>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</si>
  <si>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</si>
  <si>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</si>
  <si>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</si>
  <si>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</si>
  <si>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</si>
  <si>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</si>
  <si>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</si>
  <si>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</si>
  <si>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</si>
  <si>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</si>
  <si>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</si>
  <si>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</si>
  <si>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</si>
  <si>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</si>
  <si>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</si>
  <si>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</si>
  <si>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</si>
  <si>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</si>
  <si>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</si>
  <si>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</si>
  <si>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</si>
  <si>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</si>
  <si>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</si>
  <si>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</si>
  <si>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</si>
  <si>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</si>
  <si>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</si>
  <si>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</si>
  <si>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</si>
  <si>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</si>
  <si>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</si>
  <si>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</si>
  <si>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</si>
  <si>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</si>
  <si>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</si>
  <si>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</si>
  <si>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</si>
  <si>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</si>
  <si>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</si>
  <si>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</si>
  <si>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</si>
  <si>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</si>
  <si>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</si>
  <si>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</si>
  <si>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</si>
  <si>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</si>
  <si>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</si>
  <si>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</si>
  <si>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</si>
  <si>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</si>
  <si>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</si>
  <si>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</si>
  <si>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</si>
  <si>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</si>
  <si>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</si>
  <si>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</si>
  <si>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</si>
  <si>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</si>
  <si>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</si>
  <si>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</si>
  <si>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</si>
  <si>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</si>
  <si>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</si>
  <si>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</si>
  <si>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</si>
  <si>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</si>
  <si>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</si>
  <si>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</si>
  <si>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</si>
  <si>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</si>
  <si>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</si>
  <si>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</si>
  <si>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</si>
  <si>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</si>
  <si>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</si>
  <si>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</si>
  <si>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</si>
  <si>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</si>
  <si>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</si>
  <si>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</si>
  <si>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</si>
  <si>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</si>
  <si>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</si>
  <si>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</si>
  <si>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</si>
  <si>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</si>
  <si>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</si>
  <si>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</si>
  <si>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</si>
  <si>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</si>
  <si>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</si>
  <si>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</si>
  <si>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</si>
  <si>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</si>
  <si>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</si>
  <si>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</si>
  <si>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</si>
  <si>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</si>
  <si>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</si>
  <si>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</si>
  <si>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</si>
  <si>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</si>
  <si>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</si>
  <si>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</si>
  <si>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</si>
  <si>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</si>
  <si>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</si>
  <si>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</si>
  <si>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</si>
  <si>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</si>
  <si>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</si>
  <si>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</si>
  <si>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</si>
  <si>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</si>
  <si>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</si>
  <si>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</si>
  <si>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</si>
  <si>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</si>
  <si>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</si>
  <si>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</si>
  <si>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</si>
  <si>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</si>
  <si>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</si>
  <si>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</si>
  <si>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</si>
  <si>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</si>
  <si>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</si>
  <si>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</si>
  <si>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</si>
  <si>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</si>
  <si>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</si>
  <si>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</si>
  <si>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</si>
  <si>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</si>
  <si>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</si>
  <si>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</si>
  <si>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</si>
  <si>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</si>
  <si>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</si>
  <si>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</si>
  <si>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</si>
  <si>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</si>
  <si>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</si>
  <si>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</si>
  <si>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</si>
  <si>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</si>
  <si>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</si>
  <si>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</si>
  <si>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</si>
  <si>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</si>
  <si>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</si>
  <si>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</si>
  <si>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</si>
  <si>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</si>
  <si>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</si>
  <si>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</si>
  <si>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</si>
  <si>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</si>
  <si>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</si>
  <si>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</si>
  <si>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</si>
  <si>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</si>
  <si>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</si>
  <si>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</si>
  <si>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</si>
  <si>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</si>
  <si>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</si>
  <si>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</si>
  <si>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</si>
  <si>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</si>
  <si>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</si>
  <si>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</si>
  <si>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</si>
  <si>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</si>
  <si>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</si>
  <si>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</si>
  <si>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</si>
  <si>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</si>
  <si>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</si>
  <si>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</si>
  <si>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</si>
  <si>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</si>
  <si>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</si>
  <si>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</si>
  <si>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</si>
  <si>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</si>
  <si>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</si>
  <si>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</si>
  <si>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</si>
  <si>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</si>
  <si>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</si>
  <si>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</si>
  <si>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</si>
  <si>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</si>
  <si>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</si>
  <si>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</si>
  <si>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</si>
  <si>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</si>
  <si>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</si>
  <si>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</si>
  <si>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</si>
  <si>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</si>
  <si>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</si>
  <si>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</si>
  <si>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</si>
  <si>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</si>
  <si>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</si>
  <si>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</si>
  <si>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</si>
  <si>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</si>
  <si>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</si>
  <si>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</si>
  <si>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</si>
  <si>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</si>
  <si>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</si>
  <si>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</si>
  <si>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</si>
  <si>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</si>
  <si>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</si>
  <si>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</si>
  <si>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</si>
  <si>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</si>
  <si>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</si>
  <si>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</si>
  <si>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</si>
  <si>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</si>
  <si>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</si>
  <si>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</si>
  <si>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</si>
  <si>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</si>
  <si>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</si>
  <si>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</si>
  <si>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</si>
  <si>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</si>
  <si>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</si>
  <si>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</si>
  <si>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</si>
  <si>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</si>
  <si>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</si>
  <si>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</si>
  <si>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</si>
  <si>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</si>
  <si>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</si>
  <si>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</si>
  <si>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</si>
  <si>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</si>
  <si>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</si>
  <si>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</si>
  <si>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</si>
  <si>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</si>
  <si>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</si>
  <si>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</si>
  <si>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</si>
  <si>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</si>
  <si>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</si>
  <si>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</si>
  <si>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</si>
  <si>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</si>
  <si>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</si>
  <si>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</si>
  <si>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</si>
  <si>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</si>
  <si>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</si>
  <si>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</si>
  <si>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</si>
  <si>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</si>
  <si>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</si>
  <si>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</si>
  <si>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</si>
  <si>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</si>
  <si>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</si>
  <si>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</si>
  <si>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</si>
  <si>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</si>
  <si>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</si>
  <si>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</si>
  <si>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</si>
  <si>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</si>
  <si>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</si>
  <si>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</si>
  <si>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</si>
  <si>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</si>
  <si>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</si>
  <si>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</si>
  <si>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</si>
  <si>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</si>
  <si>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</si>
  <si>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</si>
  <si>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</si>
  <si>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</si>
  <si>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</si>
  <si>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</si>
  <si>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</si>
  <si>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</si>
  <si>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</si>
  <si>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</si>
  <si>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</si>
  <si>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</si>
  <si>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</si>
  <si>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</si>
  <si>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</si>
  <si>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</si>
  <si>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</si>
  <si>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</si>
  <si>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</si>
  <si>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</si>
  <si>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</si>
  <si>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</si>
  <si>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</si>
  <si>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</si>
  <si>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</si>
  <si>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</si>
  <si>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</si>
  <si>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</si>
  <si>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</si>
  <si>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</si>
  <si>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</si>
  <si>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</si>
  <si>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</si>
  <si>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</si>
  <si>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</si>
  <si>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</si>
  <si>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</si>
  <si>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</si>
  <si>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</si>
  <si>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</si>
  <si>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</si>
  <si>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</si>
  <si>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</si>
  <si>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</si>
  <si>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</si>
  <si>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</si>
  <si>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</si>
  <si>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</si>
  <si>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</si>
  <si>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</si>
  <si>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</si>
  <si>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</si>
  <si>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</si>
  <si>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</si>
  <si>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</si>
  <si>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</si>
  <si>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</si>
  <si>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</si>
  <si>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</si>
  <si>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</si>
  <si>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</si>
  <si>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</si>
  <si>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</si>
  <si>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</si>
  <si>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</si>
  <si>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</si>
  <si>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</si>
  <si>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</si>
  <si>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</si>
  <si>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</si>
  <si>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</si>
  <si>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</si>
  <si>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</si>
  <si>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</si>
  <si>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</si>
  <si>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</si>
  <si>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</si>
  <si>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</si>
  <si>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</si>
  <si>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</si>
  <si>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</si>
  <si>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</si>
  <si>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</si>
  <si>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</si>
  <si>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</si>
  <si>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</si>
  <si>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</si>
  <si>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</si>
  <si>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</si>
  <si>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</si>
  <si>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</si>
  <si>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</si>
  <si>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</si>
  <si>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</si>
  <si>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</si>
  <si>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</si>
  <si>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</si>
  <si>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</si>
  <si>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</si>
  <si>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</si>
  <si>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</si>
  <si>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</si>
  <si>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</si>
  <si>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</si>
  <si>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</si>
  <si>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</si>
  <si>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</si>
  <si>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</si>
  <si>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</si>
  <si>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</si>
  <si>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</si>
  <si>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</si>
  <si>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</si>
  <si>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</si>
  <si>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</si>
  <si>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</si>
  <si>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</si>
  <si>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</si>
  <si>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</si>
  <si>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</si>
  <si>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</si>
  <si>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</si>
  <si>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</si>
  <si>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</si>
  <si>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</si>
  <si>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</si>
  <si>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</si>
  <si>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</si>
  <si>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</si>
  <si>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</si>
  <si>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</si>
  <si>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</si>
  <si>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</si>
  <si>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</si>
  <si>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</si>
  <si>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</si>
  <si>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</si>
  <si>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</si>
  <si>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</si>
  <si>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</si>
  <si>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</si>
  <si>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</si>
  <si>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</si>
  <si>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</si>
  <si>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</si>
  <si>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</si>
  <si>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</si>
  <si>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</si>
  <si>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</si>
  <si>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</si>
  <si>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</si>
  <si>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</si>
  <si>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</si>
  <si>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</si>
  <si>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</si>
  <si>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</si>
  <si>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</si>
  <si>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</si>
  <si>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</si>
  <si>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</si>
  <si>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</si>
  <si>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</si>
  <si>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</si>
  <si>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</si>
  <si>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</si>
  <si>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</si>
  <si>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</si>
  <si>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</si>
  <si>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</si>
  <si>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</si>
  <si>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</si>
  <si>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</si>
  <si>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</si>
  <si>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</si>
  <si>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</si>
  <si>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</si>
  <si>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</si>
  <si>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</si>
  <si>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</si>
  <si>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</si>
  <si>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</si>
  <si>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</si>
  <si>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</si>
  <si>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</si>
  <si>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</si>
  <si>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</si>
  <si>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</si>
  <si>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</si>
  <si>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</si>
  <si>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</si>
  <si>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</si>
  <si>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</si>
  <si>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</si>
  <si>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</si>
  <si>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</si>
  <si>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</si>
  <si>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</si>
  <si>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</si>
  <si>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</si>
  <si>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</si>
  <si>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</si>
  <si>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</si>
  <si>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</si>
  <si>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</si>
  <si>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</si>
  <si>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</si>
  <si>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</si>
  <si>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</si>
  <si>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</si>
  <si>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</si>
  <si>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</si>
  <si>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</si>
  <si>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</si>
  <si>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</si>
  <si>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</si>
  <si>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</si>
  <si>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</si>
  <si>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</si>
  <si>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</si>
  <si>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</si>
  <si>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</si>
  <si>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</si>
  <si>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</si>
  <si>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</si>
  <si>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</si>
  <si>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</si>
  <si>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</si>
  <si>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</si>
  <si>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</si>
  <si>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</si>
  <si>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</si>
  <si>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</si>
  <si>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</si>
  <si>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</si>
  <si>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</si>
  <si>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</si>
  <si>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</si>
  <si>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</si>
  <si>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</si>
  <si>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</si>
  <si>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</si>
  <si>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</si>
  <si>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</si>
  <si>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</si>
  <si>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</si>
  <si>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</si>
  <si>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</si>
  <si>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</si>
  <si>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</si>
  <si>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</si>
  <si>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</si>
  <si>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</si>
  <si>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</si>
  <si>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</si>
  <si>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</si>
  <si>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</si>
  <si>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</si>
  <si>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</si>
  <si>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</si>
  <si>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</si>
  <si>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</si>
  <si>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</si>
  <si>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</si>
  <si>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</si>
  <si>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</si>
  <si>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</si>
  <si>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</si>
  <si>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</si>
  <si>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</si>
  <si>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</si>
  <si>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</si>
  <si>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</si>
  <si>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</si>
  <si>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</si>
  <si>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</si>
  <si>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</si>
  <si>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</si>
  <si>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</si>
  <si>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</si>
  <si>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</si>
  <si>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</si>
  <si>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</si>
  <si>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</si>
  <si>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</si>
  <si>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</si>
  <si>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</si>
  <si>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</si>
  <si>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</si>
  <si>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</si>
  <si>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</si>
  <si>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</si>
  <si>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</si>
  <si>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</si>
  <si>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</si>
  <si>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</si>
  <si>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</si>
  <si>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</si>
  <si>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</si>
  <si>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</si>
  <si>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</si>
  <si>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</si>
  <si>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</si>
  <si>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</si>
  <si>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</si>
  <si>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</si>
  <si>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</si>
  <si>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</si>
  <si>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</si>
  <si>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</si>
  <si>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</si>
  <si>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</si>
  <si>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</si>
  <si>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</si>
  <si>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</si>
  <si>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</si>
  <si>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</si>
  <si>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</si>
  <si>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</si>
  <si>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</si>
  <si>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</si>
  <si>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</si>
  <si>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</si>
  <si>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</si>
  <si>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</si>
  <si>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</si>
  <si>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</si>
  <si>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</si>
  <si>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</si>
  <si>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</si>
  <si>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</si>
  <si>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</si>
  <si>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</si>
  <si>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</si>
  <si>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</si>
  <si>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</si>
  <si>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</si>
  <si>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</si>
  <si>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</si>
  <si>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</si>
  <si>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</si>
  <si>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</si>
  <si>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</si>
  <si>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</si>
  <si>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</si>
  <si>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</si>
  <si>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</si>
  <si>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</si>
  <si>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</si>
  <si>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</si>
  <si>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</si>
  <si>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</si>
  <si>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</si>
  <si>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</si>
  <si>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</si>
  <si>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</si>
  <si>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</si>
  <si>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</si>
  <si>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</si>
  <si>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</si>
  <si>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</si>
  <si>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</si>
  <si>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</si>
  <si>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</si>
  <si>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</si>
  <si>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</si>
  <si>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</si>
  <si>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</si>
  <si>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</si>
  <si>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</si>
  <si>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</si>
  <si>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</si>
  <si>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</si>
  <si>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</si>
  <si>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</si>
  <si>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</si>
  <si>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</si>
  <si>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</si>
  <si>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</si>
  <si>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</si>
  <si>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</si>
  <si>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</si>
  <si>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</si>
  <si>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</si>
  <si>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</si>
  <si>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</si>
  <si>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</si>
  <si>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</si>
  <si>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</si>
  <si>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</si>
  <si>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</si>
  <si>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</si>
  <si>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</si>
  <si>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</si>
  <si>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</si>
  <si>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</si>
  <si>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</si>
  <si>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</si>
  <si>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</si>
  <si>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</si>
  <si>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</si>
  <si>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</si>
  <si>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</si>
  <si>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</si>
  <si>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</si>
  <si>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</si>
  <si>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</si>
  <si>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</si>
  <si>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</si>
  <si>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</si>
  <si>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</si>
  <si>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</si>
  <si>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</si>
  <si>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</si>
  <si>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</si>
  <si>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</si>
  <si>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</si>
  <si>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</si>
  <si>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</si>
  <si>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</si>
  <si>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</si>
  <si>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</si>
  <si>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</si>
  <si>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</si>
  <si>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</si>
  <si>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</si>
  <si>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</si>
  <si>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</si>
  <si>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</si>
  <si>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</si>
  <si>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</si>
  <si>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</si>
  <si>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</si>
  <si>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</si>
  <si>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</si>
  <si>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</si>
  <si>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</si>
  <si>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</si>
  <si>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</si>
  <si>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</si>
  <si>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</si>
  <si>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</si>
  <si>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</si>
  <si>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</si>
  <si>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</si>
  <si>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</si>
  <si>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</si>
  <si>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</si>
  <si>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</si>
  <si>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</si>
  <si>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</si>
  <si>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</si>
  <si>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</si>
  <si>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</si>
  <si>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</si>
  <si>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</si>
  <si>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</si>
  <si>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</si>
  <si>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</si>
  <si>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</si>
  <si>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</si>
  <si>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</si>
  <si>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</si>
  <si>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</si>
  <si>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</si>
  <si>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</si>
  <si>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</si>
  <si>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</si>
  <si>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</si>
  <si>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</si>
  <si>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</si>
  <si>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</si>
  <si>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</si>
  <si>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</si>
  <si>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</si>
  <si>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</si>
  <si>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</si>
  <si>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</si>
  <si>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</si>
  <si>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</si>
  <si>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</si>
  <si>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</si>
  <si>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</si>
  <si>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</si>
  <si>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</si>
  <si>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</si>
  <si>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</si>
  <si>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</si>
  <si>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</si>
  <si>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</si>
  <si>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</si>
  <si>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</si>
  <si>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</si>
  <si>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</si>
  <si>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</si>
  <si>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</si>
  <si>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</si>
  <si>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</si>
  <si>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</si>
  <si>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</si>
  <si>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</si>
  <si>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</si>
  <si>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</si>
  <si>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</si>
  <si>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</si>
  <si>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</si>
  <si>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</si>
  <si>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</si>
  <si>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>CONCEPTO</t>
  </si>
  <si>
    <t>ESTADO</t>
  </si>
  <si>
    <t>MONTO SIN ITBIS</t>
  </si>
  <si>
    <t>RETENCION</t>
  </si>
  <si>
    <t>ITBIS</t>
  </si>
  <si>
    <t>TOTAL A PAGAR</t>
  </si>
  <si>
    <r>
      <t xml:space="preserve">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</si>
  <si>
    <t>PAGADA</t>
  </si>
  <si>
    <t xml:space="preserve"> MONTO </t>
  </si>
  <si>
    <t>COMPAÑÍA POR ACCIONES MERCANTIL</t>
  </si>
  <si>
    <t>MATERIALES FERRETERO</t>
  </si>
  <si>
    <t>MATERIALES GAS. MEDICO</t>
  </si>
  <si>
    <t xml:space="preserve">                         FACTURAS PAGADAS AL 31/12/2023</t>
  </si>
  <si>
    <t>B1500002032</t>
  </si>
  <si>
    <t>JOSE E. LORENZO</t>
  </si>
  <si>
    <t>223-0174776-6</t>
  </si>
  <si>
    <t>ICU SOLUCIONES EMPRESARIALES, SRL</t>
  </si>
  <si>
    <t>COMPA DE UPS</t>
  </si>
  <si>
    <t>B1500000595</t>
  </si>
  <si>
    <t>B1500000612</t>
  </si>
  <si>
    <t>B1500000644</t>
  </si>
  <si>
    <t xml:space="preserve">JOCASE, SA. </t>
  </si>
  <si>
    <t>SUMINISTRO DE MEDICAMENTOS</t>
  </si>
  <si>
    <t>B1500000399</t>
  </si>
  <si>
    <t>B1500000400</t>
  </si>
  <si>
    <t>IMPRESORA TIEMPO SRL.</t>
  </si>
  <si>
    <t xml:space="preserve">IMPRESOS </t>
  </si>
  <si>
    <t>SAN MIGUEL CIA SRL</t>
  </si>
  <si>
    <t>IGUALA DE ASCENSOR VARIOS MESES</t>
  </si>
  <si>
    <t>B1500001915</t>
  </si>
  <si>
    <t>B1500001955</t>
  </si>
  <si>
    <t>B1500001992</t>
  </si>
  <si>
    <t>B1500002019</t>
  </si>
  <si>
    <t>CRISTINA ROSARIO</t>
  </si>
  <si>
    <t>B1500000266</t>
  </si>
  <si>
    <t>PRODUCTO CANO SRL</t>
  </si>
  <si>
    <t>SUMINISTRO DE ALIMENTOS</t>
  </si>
  <si>
    <t>BIO WIN SRL</t>
  </si>
  <si>
    <t>SUMINITROS DE LABORATORIO</t>
  </si>
  <si>
    <t>B1500001972</t>
  </si>
  <si>
    <t>B1500001986</t>
  </si>
  <si>
    <t>B1500002027</t>
  </si>
  <si>
    <t>B1500002003</t>
  </si>
  <si>
    <t>B1500002020</t>
  </si>
  <si>
    <t>DINAMED SRL</t>
  </si>
  <si>
    <t>B1500001722</t>
  </si>
  <si>
    <t>B1500001805</t>
  </si>
  <si>
    <t>B1500001842</t>
  </si>
  <si>
    <t>B1500001886</t>
  </si>
  <si>
    <t>REFRINVERTE SRL</t>
  </si>
  <si>
    <t>MATERIALES GAS. AIRE AC</t>
  </si>
  <si>
    <t>SILVIA ALTA COSTURA SRL</t>
  </si>
  <si>
    <t xml:space="preserve">CONFECIONES DE UNIFORMES </t>
  </si>
  <si>
    <t>3/112023</t>
  </si>
  <si>
    <t>B1500000002</t>
  </si>
  <si>
    <t>P&amp;D RECYCLING SRL</t>
  </si>
  <si>
    <t>RECOGIDA DE RESIDUOS SOLIDOS BIOMEDICO</t>
  </si>
  <si>
    <t>B1500000202</t>
  </si>
  <si>
    <t>PROQUIA SRL</t>
  </si>
  <si>
    <t>MATERIALES DE LIMPIEZA</t>
  </si>
  <si>
    <t>B1500000469</t>
  </si>
  <si>
    <t>B1500000474</t>
  </si>
  <si>
    <t>BARCELO SANTO DOMINGO</t>
  </si>
  <si>
    <t>JH DESIGN SRL</t>
  </si>
  <si>
    <t>B1500000157</t>
  </si>
  <si>
    <t>B1500000161</t>
  </si>
  <si>
    <t>NUBALI PEST CONTROL</t>
  </si>
  <si>
    <t xml:space="preserve">CONTROL DE PLAGAS </t>
  </si>
  <si>
    <t>B1500000070</t>
  </si>
  <si>
    <t>COMERCIAL YAELYS SRL</t>
  </si>
  <si>
    <t>FARMACIA RUTH SRL</t>
  </si>
  <si>
    <t>COMPA DE MEDICAMENTO</t>
  </si>
  <si>
    <t>B1500000221</t>
  </si>
  <si>
    <t>B1500000224</t>
  </si>
  <si>
    <t>B1500000229</t>
  </si>
  <si>
    <t>B1500000245</t>
  </si>
  <si>
    <t>B1500000260</t>
  </si>
  <si>
    <t>B1500000249</t>
  </si>
  <si>
    <t xml:space="preserve">JESUS FERMIN </t>
  </si>
  <si>
    <t>TRASPORTE DE MEDICAMENTO</t>
  </si>
  <si>
    <t>B1500000354</t>
  </si>
  <si>
    <t>RADIOCENTRO S.A.S</t>
  </si>
  <si>
    <t>COMPRA DE ELECTRODOMESTICO</t>
  </si>
  <si>
    <t>B1500000681</t>
  </si>
  <si>
    <t>MEJIA ARCALA SRL</t>
  </si>
  <si>
    <t>B1500000729</t>
  </si>
  <si>
    <t>B1500000730</t>
  </si>
  <si>
    <t>B1500000734</t>
  </si>
  <si>
    <t>B1500000735</t>
  </si>
  <si>
    <t>B1500000737</t>
  </si>
  <si>
    <t>ELIDA CASTILLO</t>
  </si>
  <si>
    <t>MATERIALES GAS.DE OFICINA</t>
  </si>
  <si>
    <t>B1500000412</t>
  </si>
  <si>
    <t>MORAMI SRL</t>
  </si>
  <si>
    <t xml:space="preserve"> 23/2/2022</t>
  </si>
  <si>
    <t>B1500003653</t>
  </si>
  <si>
    <t>B1500003652</t>
  </si>
  <si>
    <t>HECTOR S LLANO PEGUERO</t>
  </si>
  <si>
    <t xml:space="preserve">LAMINADO DIFERENTES AREAS </t>
  </si>
  <si>
    <t>EXSERCON SRL</t>
  </si>
  <si>
    <t>B1500000733</t>
  </si>
  <si>
    <t>GRUPO CARM</t>
  </si>
  <si>
    <t>B1500002982</t>
  </si>
  <si>
    <t>HOSPITRONICA SRL</t>
  </si>
  <si>
    <t>COMPRA DE BATERIA</t>
  </si>
  <si>
    <t>B1500000031</t>
  </si>
  <si>
    <t>HEMOTEST SRL</t>
  </si>
  <si>
    <t>B1500001919</t>
  </si>
  <si>
    <t>ABONO</t>
  </si>
  <si>
    <t>LEROMED PHARMA SRL</t>
  </si>
  <si>
    <t>B1500003200</t>
  </si>
  <si>
    <t>B1500003250</t>
  </si>
  <si>
    <t>CARY INDUSTRIAL SRL</t>
  </si>
  <si>
    <t>MATERIALES GASTABLE DE LABANDERIA</t>
  </si>
  <si>
    <t>B1500001223</t>
  </si>
  <si>
    <t>PRIME LABS SRL</t>
  </si>
  <si>
    <t>ANALITICAS A PACIENTE</t>
  </si>
  <si>
    <t>HHYR COMERCIAL SRL</t>
  </si>
  <si>
    <t>SUMINISTRO DE REFRIGERIO</t>
  </si>
  <si>
    <t>CECOMSA SRL</t>
  </si>
  <si>
    <t>COMPRA DE MATERIALES PARA A/C</t>
  </si>
  <si>
    <t>E450000000624</t>
  </si>
  <si>
    <t>EVENTO NAVIDEÑO 2023</t>
  </si>
  <si>
    <t>COMPRA DE MATERIALES ELECTRICO</t>
  </si>
  <si>
    <t>PROVENTAX SRL</t>
  </si>
  <si>
    <t>MATERIALES GASTABLE DE LIMPIZA</t>
  </si>
  <si>
    <t>B1500000158</t>
  </si>
  <si>
    <t>B1500000159</t>
  </si>
  <si>
    <t>SERBIOMED, SRL</t>
  </si>
  <si>
    <t>REP PUERTA DE AUTOCLAVE</t>
  </si>
  <si>
    <t>B1500000120</t>
  </si>
  <si>
    <t>SERVIAMED DOMINICANA,SRL</t>
  </si>
  <si>
    <t>MAT GAST MEDICO</t>
  </si>
  <si>
    <t>B1500000787</t>
  </si>
  <si>
    <t>TECNOLOGIA CEBALLOS</t>
  </si>
  <si>
    <t>CARTCHOS DE TONER</t>
  </si>
  <si>
    <t>ALQUILER DE EQUIPO DE OFICINA</t>
  </si>
  <si>
    <t>COMPRA DE IMPRESORA</t>
  </si>
  <si>
    <t>SERVICIO TECNICO REP EQUIPO DE OFICINA</t>
  </si>
  <si>
    <t>EQUIPO DE INFORMATICA</t>
  </si>
  <si>
    <t>ANIMACION POR ACTIVIDAD NAVIDEÑA</t>
  </si>
  <si>
    <t>MERPROV, SRL</t>
  </si>
  <si>
    <t>MAT GAST DE ALIMENTOS</t>
  </si>
  <si>
    <t>B1500000557</t>
  </si>
  <si>
    <t>B1500000558</t>
  </si>
  <si>
    <t>ALIMENTOS</t>
  </si>
  <si>
    <t>B1500000559</t>
  </si>
  <si>
    <t>COMPARTIR NAVIDEÑO CON LOS EMPLEADOS DEL HOSP.</t>
  </si>
  <si>
    <t>B15000001627</t>
  </si>
  <si>
    <t>B150000934</t>
  </si>
  <si>
    <t>B150000951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</si>
</sst>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3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43" fontId="0" fillId="0" borderId="0" xfId="1" applyFont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left" vertical="center" wrapText="1"/>
    </xf>
    <xf numFmtId="43" fontId="2" fillId="2" borderId="5" xfId="1" applyFont="1" applyFill="1" applyBorder="1" applyAlignment="1">
      <alignment vertical="center" wrapText="1"/>
    </xf>
    <xf numFmtId="0" fontId="14" fillId="0" borderId="0" xfId="0" applyFont="1"/>
    <xf numFmtId="43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43" fontId="16" fillId="6" borderId="2" xfId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left" wrapText="1"/>
    </xf>
    <xf numFmtId="43" fontId="2" fillId="2" borderId="2" xfId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center" wrapText="1"/>
    </xf>
    <xf numFmtId="164" fontId="0" fillId="0" borderId="0" xfId="0" applyNumberFormat="1"/>
    <xf numFmtId="43" fontId="0" fillId="0" borderId="0" xfId="0" applyNumberFormat="1"/>
    <xf numFmtId="43" fontId="0" fillId="0" borderId="1" xfId="1" applyFont="1" applyBorder="1"/>
    <xf numFmtId="0" fontId="19" fillId="0" borderId="0" xfId="0" applyFont="1"/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10">
    <cellStyle name="Euro" xfId="4" xr:uid="{F23F3C7A-2834-47F0-B6F5-D9B41D4AB223}"/>
    <cellStyle name="Millares" xfId="1" builtinId="3"/>
    <cellStyle name="Millares 2" xfId="2" xr:uid="{8BFD4AA1-0360-4AE9-B023-4917B4DC5F65}"/>
    <cellStyle name="Millares 2 2" xfId="6" xr:uid="{9041FDEA-58E6-4B10-A46F-30FB5AB135CA}"/>
    <cellStyle name="Millares 2 2 2" xfId="7" xr:uid="{C3198CDF-4B55-4881-AFEF-E954E8C61660}"/>
    <cellStyle name="Millares 2 3" xfId="5" xr:uid="{27633EED-4A66-4DFD-A793-C96DC894428E}"/>
    <cellStyle name="Millares_29 feb DESEMBOLSO2004 2 2" xfId="8" xr:uid="{3E9CE069-88C6-4C18-BFAF-303CBF140483}"/>
    <cellStyle name="Normal" xfId="0" builtinId="0"/>
    <cellStyle name="Normal 2" xfId="9" xr:uid="{CEC9C0C7-B86C-414F-B7ED-88F9E9742549}"/>
    <cellStyle name="Normal 3" xfId="3" xr:uid="{F0036659-C276-443D-9733-E32A46A9AEAC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587652</xdr:colOff>
      <xdr:row>0</xdr:row>
      <xdr:rowOff>0</xdr:rowOff>
    </xdr:from>
    <xdr:to>
      <xdr:col>1</xdr:col>
      <xdr:colOff>3651250</xdr:colOff>
      <xdr:row>3</xdr:row>
      <xdr:rowOff>88530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3F6A9D41-E77F-47E0-8CF1-B7C91B542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4069" y="0"/>
          <a:ext cx="3063598" cy="660030"/>
        </a:xfrm>
        <a:prstGeom prst="rect">
          <a:avLst/>
        </a:prstGeom>
      </xdr:spPr>
    </xdr:pic>
    <xdr:clientData/>
  </xdr:twoCellAnchor>
  <xdr:twoCellAnchor editAs="oneCell">
    <xdr:from>
      <xdr:col>4</xdr:col>
      <xdr:colOff>1090084</xdr:colOff>
      <xdr:row>0</xdr:row>
      <xdr:rowOff>42333</xdr:rowOff>
    </xdr:from>
    <xdr:to>
      <xdr:col>6</xdr:col>
      <xdr:colOff>582083</xdr:colOff>
      <xdr:row>4</xdr:row>
      <xdr:rowOff>105833</xdr:rowOff>
    </xdr:to>
    <xdr:pic>
      <xdr:nvPicPr>
        <xdr:cNvPr id="3" name="Imagen 2" descr="Hospital Universitario Maternidad Nuestra Señora de la ...">
          <a:extLst>
            <a:ext uri="{FF2B5EF4-FFF2-40B4-BE49-F238E27FC236}">
              <a16:creationId xmlns:a16="http://schemas.microsoft.com/office/drawing/2014/main" id="{B452B0A9-65C6-C935-16EE-3C572F0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4417" y="42333"/>
          <a:ext cx="1545166" cy="836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C37B-7EA0-4213-8887-9BF7E4B3D89D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8" t="s">
        <v>151</v>
      </c>
      <c r="B2" s="78"/>
      <c r="C2" s="78"/>
      <c r="D2" s="78"/>
      <c r="E2" s="78"/>
    </row>
    <row r="3" spans="1:8" ht="15" customHeight="1" x14ac:dyDescent="0.25">
      <c r="A3" s="78"/>
      <c r="B3" s="78"/>
      <c r="C3" s="78"/>
      <c r="D3" s="78"/>
      <c r="E3" s="78"/>
    </row>
    <row r="4" spans="1:8" ht="15" customHeight="1" x14ac:dyDescent="0.25">
      <c r="A4" s="78"/>
      <c r="B4" s="78"/>
      <c r="C4" s="78"/>
      <c r="D4" s="78"/>
      <c r="E4" s="78"/>
    </row>
    <row r="5" spans="1:8" ht="6" customHeight="1" x14ac:dyDescent="0.25">
      <c r="A5" s="78"/>
      <c r="B5" s="78"/>
      <c r="C5" s="78"/>
      <c r="D5" s="78"/>
      <c r="E5" s="78"/>
      <c r="F5" s="38"/>
    </row>
    <row r="6" spans="1:8" ht="41.25" customHeight="1" x14ac:dyDescent="0.25">
      <c r="A6" s="79" t="s">
        <v>891</v>
      </c>
      <c r="B6" s="79"/>
      <c r="C6" s="79"/>
      <c r="D6" s="79"/>
      <c r="E6" s="79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EF50B300-E9EC-45E5-B077-A30577F2054C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0B3-F2A9-4E44-825F-A08672E4D72B}">
  <dimension ref="A1:G124"/>
  <sheetViews>
    <sheetView tabSelected="1" zoomScale="130" zoomScaleNormal="130" workbookViewId="0">
      <selection activeCell="F75" sqref="F75"/>
    </sheetView>
  </sheetViews>
  <sheetFormatPr baseColWidth="10" defaultRowHeight="15" x14ac:dyDescent="0.25"/>
  <cols>
    <col min="1" max="1" width="6" customWidth="1"/>
    <col min="2" max="2" width="55.5703125" customWidth="1"/>
    <col min="3" max="3" width="52" customWidth="1"/>
    <col min="4" max="4" width="17" style="13" customWidth="1"/>
    <col min="5" max="5" width="17.28515625" style="13" customWidth="1"/>
    <col min="6" max="6" width="13.42578125" customWidth="1"/>
    <col min="7" max="7" width="16" customWidth="1"/>
  </cols>
  <sheetData>
    <row r="1" spans="2:7" x14ac:dyDescent="0.25">
      <c r="G1" s="52"/>
    </row>
    <row r="2" spans="2:7" x14ac:dyDescent="0.25">
      <c r="G2" s="52"/>
    </row>
    <row r="3" spans="2:7" x14ac:dyDescent="0.25">
      <c r="G3" s="52"/>
    </row>
    <row r="4" spans="2:7" ht="15.75" x14ac:dyDescent="0.25">
      <c r="C4" s="76" t="s">
        <v>1357</v>
      </c>
      <c r="G4" s="52"/>
    </row>
    <row r="5" spans="2:7" x14ac:dyDescent="0.25">
      <c r="B5" t="s">
        <v>1351</v>
      </c>
      <c r="C5" s="80"/>
      <c r="D5" s="80"/>
      <c r="E5" s="80"/>
      <c r="F5" s="80"/>
      <c r="G5" s="80"/>
    </row>
    <row r="6" spans="2:7" hidden="1" x14ac:dyDescent="0.25">
      <c r="G6" s="52"/>
    </row>
    <row r="7" spans="2:7" ht="30" x14ac:dyDescent="0.25">
      <c r="B7" s="63" t="s">
        <v>2</v>
      </c>
      <c r="C7" s="63" t="s">
        <v>1345</v>
      </c>
      <c r="D7" s="64" t="s">
        <v>1</v>
      </c>
      <c r="E7" s="65" t="s">
        <v>0</v>
      </c>
      <c r="F7" s="65" t="s">
        <v>1346</v>
      </c>
      <c r="G7" s="66" t="s">
        <v>1353</v>
      </c>
    </row>
    <row r="8" spans="2:7" x14ac:dyDescent="0.25">
      <c r="B8" s="53" t="s">
        <v>1354</v>
      </c>
      <c r="C8" s="67" t="s">
        <v>1355</v>
      </c>
      <c r="D8" s="69">
        <v>45261</v>
      </c>
      <c r="E8" s="69" t="s">
        <v>1358</v>
      </c>
      <c r="F8" s="62" t="s">
        <v>1352</v>
      </c>
      <c r="G8" s="68">
        <v>34203</v>
      </c>
    </row>
    <row r="9" spans="2:7" x14ac:dyDescent="0.25">
      <c r="B9" s="54" t="s">
        <v>1359</v>
      </c>
      <c r="C9" s="67" t="s">
        <v>1485</v>
      </c>
      <c r="D9" s="69">
        <v>45260</v>
      </c>
      <c r="E9" s="69" t="s">
        <v>1360</v>
      </c>
      <c r="F9" s="62" t="s">
        <v>1352</v>
      </c>
      <c r="G9" s="68">
        <v>17000</v>
      </c>
    </row>
    <row r="10" spans="2:7" x14ac:dyDescent="0.25">
      <c r="B10" s="53" t="s">
        <v>1361</v>
      </c>
      <c r="C10" s="67" t="s">
        <v>1362</v>
      </c>
      <c r="D10" s="69">
        <v>45175</v>
      </c>
      <c r="E10" s="69" t="s">
        <v>1363</v>
      </c>
      <c r="F10" s="62" t="s">
        <v>1352</v>
      </c>
      <c r="G10" s="68">
        <v>38302.800000000003</v>
      </c>
    </row>
    <row r="11" spans="2:7" x14ac:dyDescent="0.25">
      <c r="B11" s="53" t="s">
        <v>1361</v>
      </c>
      <c r="C11" s="67" t="s">
        <v>1362</v>
      </c>
      <c r="D11" s="69">
        <v>45203</v>
      </c>
      <c r="E11" s="69" t="s">
        <v>1364</v>
      </c>
      <c r="F11" s="62" t="s">
        <v>1352</v>
      </c>
      <c r="G11" s="68">
        <v>38302.800000000003</v>
      </c>
    </row>
    <row r="12" spans="2:7" x14ac:dyDescent="0.25">
      <c r="B12" s="53" t="s">
        <v>1361</v>
      </c>
      <c r="C12" s="67" t="s">
        <v>1362</v>
      </c>
      <c r="D12" s="69">
        <v>45251</v>
      </c>
      <c r="E12" s="69" t="s">
        <v>1365</v>
      </c>
      <c r="F12" s="62" t="s">
        <v>1352</v>
      </c>
      <c r="G12" s="68">
        <v>95000.82</v>
      </c>
    </row>
    <row r="13" spans="2:7" x14ac:dyDescent="0.25">
      <c r="B13" s="54" t="s">
        <v>1366</v>
      </c>
      <c r="C13" s="67" t="s">
        <v>1367</v>
      </c>
      <c r="D13" s="69">
        <v>45246</v>
      </c>
      <c r="E13" s="69" t="s">
        <v>1368</v>
      </c>
      <c r="F13" s="62" t="s">
        <v>1352</v>
      </c>
      <c r="G13" s="68">
        <v>98280</v>
      </c>
    </row>
    <row r="14" spans="2:7" x14ac:dyDescent="0.25">
      <c r="B14" s="54" t="s">
        <v>1366</v>
      </c>
      <c r="C14" s="67" t="s">
        <v>1367</v>
      </c>
      <c r="D14" s="69">
        <v>45247</v>
      </c>
      <c r="E14" s="69" t="s">
        <v>1369</v>
      </c>
      <c r="F14" s="62" t="s">
        <v>1352</v>
      </c>
      <c r="G14" s="68">
        <v>109200</v>
      </c>
    </row>
    <row r="15" spans="2:7" ht="15" customHeight="1" x14ac:dyDescent="0.25">
      <c r="B15" s="53" t="s">
        <v>1370</v>
      </c>
      <c r="C15" s="67" t="s">
        <v>1371</v>
      </c>
      <c r="D15" s="69">
        <v>45169</v>
      </c>
      <c r="E15" s="69" t="s">
        <v>1055</v>
      </c>
      <c r="F15" s="62" t="s">
        <v>1352</v>
      </c>
      <c r="G15" s="68">
        <v>207434.2</v>
      </c>
    </row>
    <row r="16" spans="2:7" ht="15" customHeight="1" x14ac:dyDescent="0.25">
      <c r="B16" s="53" t="s">
        <v>1370</v>
      </c>
      <c r="C16" s="67" t="s">
        <v>1371</v>
      </c>
      <c r="D16" s="69">
        <v>45196</v>
      </c>
      <c r="E16" s="69" t="s">
        <v>1167</v>
      </c>
      <c r="F16" s="62" t="s">
        <v>1352</v>
      </c>
      <c r="G16" s="68">
        <v>361080</v>
      </c>
    </row>
    <row r="17" spans="2:7" x14ac:dyDescent="0.25">
      <c r="B17" s="53" t="s">
        <v>1372</v>
      </c>
      <c r="C17" s="67" t="s">
        <v>1373</v>
      </c>
      <c r="D17" s="69">
        <v>45139</v>
      </c>
      <c r="E17" s="69" t="s">
        <v>1374</v>
      </c>
      <c r="F17" s="62" t="s">
        <v>1352</v>
      </c>
      <c r="G17" s="68">
        <v>5900</v>
      </c>
    </row>
    <row r="18" spans="2:7" x14ac:dyDescent="0.25">
      <c r="B18" s="53" t="s">
        <v>1372</v>
      </c>
      <c r="C18" s="67" t="s">
        <v>1373</v>
      </c>
      <c r="D18" s="69">
        <v>45170</v>
      </c>
      <c r="E18" s="69" t="s">
        <v>1375</v>
      </c>
      <c r="F18" s="62" t="s">
        <v>1352</v>
      </c>
      <c r="G18" s="68">
        <v>5900</v>
      </c>
    </row>
    <row r="19" spans="2:7" x14ac:dyDescent="0.25">
      <c r="B19" s="53" t="s">
        <v>1372</v>
      </c>
      <c r="C19" s="67" t="s">
        <v>1373</v>
      </c>
      <c r="D19" s="69">
        <v>45201</v>
      </c>
      <c r="E19" s="69" t="s">
        <v>1376</v>
      </c>
      <c r="F19" s="62" t="s">
        <v>1352</v>
      </c>
      <c r="G19" s="68">
        <v>5900</v>
      </c>
    </row>
    <row r="20" spans="2:7" x14ac:dyDescent="0.25">
      <c r="B20" s="53" t="s">
        <v>1372</v>
      </c>
      <c r="C20" s="67" t="s">
        <v>1373</v>
      </c>
      <c r="D20" s="69">
        <v>45231</v>
      </c>
      <c r="E20" s="69" t="s">
        <v>1377</v>
      </c>
      <c r="F20" s="62" t="s">
        <v>1352</v>
      </c>
      <c r="G20" s="68">
        <v>5900</v>
      </c>
    </row>
    <row r="21" spans="2:7" ht="14.25" customHeight="1" x14ac:dyDescent="0.25">
      <c r="B21" s="53" t="s">
        <v>1378</v>
      </c>
      <c r="C21" s="67" t="s">
        <v>1367</v>
      </c>
      <c r="D21" s="69">
        <v>45246</v>
      </c>
      <c r="E21" s="69" t="s">
        <v>1379</v>
      </c>
      <c r="F21" s="62" t="s">
        <v>1352</v>
      </c>
      <c r="G21" s="68">
        <v>344194.2</v>
      </c>
    </row>
    <row r="22" spans="2:7" ht="14.25" customHeight="1" x14ac:dyDescent="0.25">
      <c r="B22" s="53" t="s">
        <v>1380</v>
      </c>
      <c r="C22" s="67" t="s">
        <v>1381</v>
      </c>
      <c r="D22" s="69">
        <v>45138</v>
      </c>
      <c r="E22" s="69" t="s">
        <v>655</v>
      </c>
      <c r="F22" s="62" t="s">
        <v>1352</v>
      </c>
      <c r="G22" s="68">
        <v>45185</v>
      </c>
    </row>
    <row r="23" spans="2:7" ht="14.25" customHeight="1" x14ac:dyDescent="0.25">
      <c r="B23" s="53" t="s">
        <v>1380</v>
      </c>
      <c r="C23" s="67" t="s">
        <v>1381</v>
      </c>
      <c r="D23" s="69">
        <v>45230</v>
      </c>
      <c r="E23" s="69" t="s">
        <v>912</v>
      </c>
      <c r="F23" s="62" t="s">
        <v>1352</v>
      </c>
      <c r="G23" s="68">
        <v>45829</v>
      </c>
    </row>
    <row r="24" spans="2:7" ht="14.25" customHeight="1" x14ac:dyDescent="0.25">
      <c r="B24" s="53" t="s">
        <v>1380</v>
      </c>
      <c r="C24" s="67" t="s">
        <v>1381</v>
      </c>
      <c r="D24" s="69">
        <v>45200</v>
      </c>
      <c r="E24" s="69" t="s">
        <v>1494</v>
      </c>
      <c r="F24" s="62" t="s">
        <v>1352</v>
      </c>
      <c r="G24" s="68">
        <v>45969</v>
      </c>
    </row>
    <row r="25" spans="2:7" ht="14.25" customHeight="1" x14ac:dyDescent="0.25">
      <c r="B25" s="53" t="s">
        <v>1380</v>
      </c>
      <c r="C25" s="67" t="s">
        <v>1381</v>
      </c>
      <c r="D25" s="69">
        <v>45199</v>
      </c>
      <c r="E25" s="69" t="s">
        <v>1495</v>
      </c>
      <c r="F25" s="62" t="s">
        <v>1352</v>
      </c>
      <c r="G25" s="68">
        <v>44310</v>
      </c>
    </row>
    <row r="26" spans="2:7" ht="14.25" customHeight="1" x14ac:dyDescent="0.25">
      <c r="B26" s="53" t="s">
        <v>1382</v>
      </c>
      <c r="C26" s="67" t="s">
        <v>1383</v>
      </c>
      <c r="D26" s="69">
        <v>45197</v>
      </c>
      <c r="E26" s="69" t="s">
        <v>667</v>
      </c>
      <c r="F26" s="62" t="s">
        <v>1352</v>
      </c>
      <c r="G26" s="68">
        <v>5750</v>
      </c>
    </row>
    <row r="27" spans="2:7" ht="14.25" customHeight="1" x14ac:dyDescent="0.25">
      <c r="B27" s="53" t="s">
        <v>1382</v>
      </c>
      <c r="C27" s="67" t="s">
        <v>1383</v>
      </c>
      <c r="D27" s="69">
        <v>45204</v>
      </c>
      <c r="E27" s="69" t="s">
        <v>1384</v>
      </c>
      <c r="F27" s="62" t="s">
        <v>1352</v>
      </c>
      <c r="G27" s="68">
        <v>5750</v>
      </c>
    </row>
    <row r="28" spans="2:7" ht="14.25" customHeight="1" x14ac:dyDescent="0.25">
      <c r="B28" s="53" t="s">
        <v>1382</v>
      </c>
      <c r="C28" s="67" t="s">
        <v>1383</v>
      </c>
      <c r="D28" s="69">
        <v>45218</v>
      </c>
      <c r="E28" s="69" t="s">
        <v>1385</v>
      </c>
      <c r="F28" s="62" t="s">
        <v>1352</v>
      </c>
      <c r="G28" s="68">
        <v>5750</v>
      </c>
    </row>
    <row r="29" spans="2:7" ht="14.25" customHeight="1" x14ac:dyDescent="0.25">
      <c r="B29" s="53" t="s">
        <v>1382</v>
      </c>
      <c r="C29" s="67" t="s">
        <v>1383</v>
      </c>
      <c r="D29" s="69">
        <v>45260</v>
      </c>
      <c r="E29" s="69" t="s">
        <v>1386</v>
      </c>
      <c r="F29" s="62" t="s">
        <v>1352</v>
      </c>
      <c r="G29" s="68">
        <v>5750</v>
      </c>
    </row>
    <row r="30" spans="2:7" ht="14.25" customHeight="1" x14ac:dyDescent="0.25">
      <c r="B30" s="53" t="s">
        <v>1382</v>
      </c>
      <c r="C30" s="67" t="s">
        <v>1383</v>
      </c>
      <c r="D30" s="69">
        <v>45232</v>
      </c>
      <c r="E30" s="69" t="s">
        <v>1387</v>
      </c>
      <c r="F30" s="62" t="s">
        <v>1352</v>
      </c>
      <c r="G30" s="68">
        <v>5750</v>
      </c>
    </row>
    <row r="31" spans="2:7" ht="14.25" customHeight="1" x14ac:dyDescent="0.25">
      <c r="B31" s="53" t="s">
        <v>1382</v>
      </c>
      <c r="C31" s="67" t="s">
        <v>1383</v>
      </c>
      <c r="D31" s="69">
        <v>45253</v>
      </c>
      <c r="E31" s="69" t="s">
        <v>1388</v>
      </c>
      <c r="F31" s="62" t="s">
        <v>1352</v>
      </c>
      <c r="G31" s="68">
        <v>5750</v>
      </c>
    </row>
    <row r="32" spans="2:7" x14ac:dyDescent="0.25">
      <c r="B32" s="53" t="s">
        <v>1389</v>
      </c>
      <c r="C32" s="67" t="s">
        <v>1356</v>
      </c>
      <c r="D32" s="69">
        <v>45033</v>
      </c>
      <c r="E32" s="69" t="s">
        <v>1390</v>
      </c>
      <c r="F32" s="62" t="s">
        <v>1352</v>
      </c>
      <c r="G32" s="68">
        <v>30000</v>
      </c>
    </row>
    <row r="33" spans="2:7" x14ac:dyDescent="0.25">
      <c r="B33" s="53" t="s">
        <v>1389</v>
      </c>
      <c r="C33" s="67" t="s">
        <v>1356</v>
      </c>
      <c r="D33" s="69">
        <v>45119</v>
      </c>
      <c r="E33" s="69" t="s">
        <v>1391</v>
      </c>
      <c r="F33" s="62" t="s">
        <v>1352</v>
      </c>
      <c r="G33" s="68">
        <v>38164.519999999997</v>
      </c>
    </row>
    <row r="34" spans="2:7" x14ac:dyDescent="0.25">
      <c r="B34" s="53" t="s">
        <v>1389</v>
      </c>
      <c r="C34" s="67" t="s">
        <v>1356</v>
      </c>
      <c r="D34" s="69">
        <v>45155</v>
      </c>
      <c r="E34" s="69" t="s">
        <v>1392</v>
      </c>
      <c r="F34" s="62" t="s">
        <v>1352</v>
      </c>
      <c r="G34" s="68">
        <v>108368</v>
      </c>
    </row>
    <row r="35" spans="2:7" x14ac:dyDescent="0.25">
      <c r="B35" s="53" t="s">
        <v>1389</v>
      </c>
      <c r="C35" s="67" t="s">
        <v>1356</v>
      </c>
      <c r="D35" s="69">
        <v>45191</v>
      </c>
      <c r="E35" s="69" t="s">
        <v>1393</v>
      </c>
      <c r="F35" s="62" t="s">
        <v>1352</v>
      </c>
      <c r="G35" s="68">
        <v>4715</v>
      </c>
    </row>
    <row r="36" spans="2:7" x14ac:dyDescent="0.25">
      <c r="B36" s="53" t="s">
        <v>1394</v>
      </c>
      <c r="C36" s="67" t="s">
        <v>1395</v>
      </c>
      <c r="D36" s="69">
        <v>45274</v>
      </c>
      <c r="E36" s="69" t="s">
        <v>251</v>
      </c>
      <c r="F36" s="62" t="s">
        <v>1352</v>
      </c>
      <c r="G36" s="68">
        <v>25474.98</v>
      </c>
    </row>
    <row r="37" spans="2:7" x14ac:dyDescent="0.25">
      <c r="B37" s="53" t="s">
        <v>1396</v>
      </c>
      <c r="C37" s="67" t="s">
        <v>1397</v>
      </c>
      <c r="D37" s="69" t="s">
        <v>1398</v>
      </c>
      <c r="E37" s="69" t="s">
        <v>1399</v>
      </c>
      <c r="F37" s="62" t="s">
        <v>1352</v>
      </c>
      <c r="G37" s="68">
        <v>309445</v>
      </c>
    </row>
    <row r="38" spans="2:7" x14ac:dyDescent="0.25">
      <c r="B38" s="53" t="s">
        <v>1400</v>
      </c>
      <c r="C38" s="67" t="s">
        <v>1401</v>
      </c>
      <c r="D38" s="69">
        <v>45261</v>
      </c>
      <c r="E38" s="69" t="s">
        <v>1402</v>
      </c>
      <c r="F38" s="62" t="s">
        <v>1352</v>
      </c>
      <c r="G38" s="68">
        <v>300000</v>
      </c>
    </row>
    <row r="39" spans="2:7" x14ac:dyDescent="0.25">
      <c r="B39" s="53" t="s">
        <v>1403</v>
      </c>
      <c r="C39" s="67" t="s">
        <v>1404</v>
      </c>
      <c r="D39" s="69">
        <v>45202</v>
      </c>
      <c r="E39" s="69" t="s">
        <v>1405</v>
      </c>
      <c r="F39" s="62" t="s">
        <v>1352</v>
      </c>
      <c r="G39" s="68">
        <v>81948.88</v>
      </c>
    </row>
    <row r="40" spans="2:7" x14ac:dyDescent="0.25">
      <c r="B40" s="53" t="s">
        <v>1403</v>
      </c>
      <c r="C40" s="67" t="s">
        <v>1404</v>
      </c>
      <c r="D40" s="69">
        <v>45231</v>
      </c>
      <c r="E40" s="69" t="s">
        <v>1406</v>
      </c>
      <c r="F40" s="62" t="s">
        <v>1352</v>
      </c>
      <c r="G40" s="68">
        <v>81948.88</v>
      </c>
    </row>
    <row r="41" spans="2:7" ht="14.25" customHeight="1" x14ac:dyDescent="0.25">
      <c r="B41" s="53" t="s">
        <v>1407</v>
      </c>
      <c r="C41" s="67" t="s">
        <v>1492</v>
      </c>
      <c r="D41" s="69">
        <v>45282</v>
      </c>
      <c r="E41" s="69" t="s">
        <v>1493</v>
      </c>
      <c r="F41" s="62" t="s">
        <v>1453</v>
      </c>
      <c r="G41" s="68">
        <v>358773.96</v>
      </c>
    </row>
    <row r="42" spans="2:7" x14ac:dyDescent="0.25">
      <c r="B42" s="53" t="s">
        <v>1408</v>
      </c>
      <c r="C42" s="67" t="s">
        <v>1404</v>
      </c>
      <c r="D42" s="69">
        <v>45269</v>
      </c>
      <c r="E42" s="69" t="s">
        <v>1409</v>
      </c>
      <c r="F42" s="62" t="s">
        <v>1352</v>
      </c>
      <c r="G42" s="68">
        <v>191228.1</v>
      </c>
    </row>
    <row r="43" spans="2:7" x14ac:dyDescent="0.25">
      <c r="B43" s="53" t="s">
        <v>1408</v>
      </c>
      <c r="C43" s="67" t="s">
        <v>1404</v>
      </c>
      <c r="D43" s="69">
        <v>44944</v>
      </c>
      <c r="E43" s="69" t="s">
        <v>1410</v>
      </c>
      <c r="F43" s="62" t="s">
        <v>1352</v>
      </c>
      <c r="G43" s="68">
        <v>110784.3</v>
      </c>
    </row>
    <row r="44" spans="2:7" x14ac:dyDescent="0.25">
      <c r="B44" s="53" t="s">
        <v>1408</v>
      </c>
      <c r="C44" s="67" t="s">
        <v>1404</v>
      </c>
      <c r="D44" s="69">
        <v>45016</v>
      </c>
      <c r="E44" s="69" t="s">
        <v>593</v>
      </c>
      <c r="F44" s="62" t="s">
        <v>1352</v>
      </c>
      <c r="G44" s="68">
        <v>196564.4</v>
      </c>
    </row>
    <row r="45" spans="2:7" x14ac:dyDescent="0.25">
      <c r="B45" s="53" t="s">
        <v>1411</v>
      </c>
      <c r="C45" s="67" t="s">
        <v>1412</v>
      </c>
      <c r="D45" s="69">
        <v>45108</v>
      </c>
      <c r="E45" s="69" t="s">
        <v>1413</v>
      </c>
      <c r="F45" s="62" t="s">
        <v>1352</v>
      </c>
      <c r="G45" s="68">
        <v>54000</v>
      </c>
    </row>
    <row r="46" spans="2:7" x14ac:dyDescent="0.25">
      <c r="B46" s="53" t="s">
        <v>1414</v>
      </c>
      <c r="C46" s="67" t="s">
        <v>1404</v>
      </c>
      <c r="D46" s="69">
        <v>45180</v>
      </c>
      <c r="E46" s="69" t="s">
        <v>1258</v>
      </c>
      <c r="F46" s="62" t="s">
        <v>1352</v>
      </c>
      <c r="G46" s="68">
        <v>83000</v>
      </c>
    </row>
    <row r="47" spans="2:7" x14ac:dyDescent="0.25">
      <c r="B47" s="53" t="s">
        <v>1415</v>
      </c>
      <c r="C47" s="67" t="s">
        <v>1416</v>
      </c>
      <c r="D47" s="69">
        <v>44895</v>
      </c>
      <c r="E47" s="69" t="s">
        <v>1417</v>
      </c>
      <c r="F47" s="62" t="s">
        <v>1352</v>
      </c>
      <c r="G47" s="68">
        <v>20650</v>
      </c>
    </row>
    <row r="48" spans="2:7" x14ac:dyDescent="0.25">
      <c r="B48" s="53" t="s">
        <v>1415</v>
      </c>
      <c r="C48" s="67" t="s">
        <v>1416</v>
      </c>
      <c r="D48" s="69">
        <v>44925</v>
      </c>
      <c r="E48" s="69" t="s">
        <v>1418</v>
      </c>
      <c r="F48" s="62" t="s">
        <v>1352</v>
      </c>
      <c r="G48" s="68">
        <v>6400</v>
      </c>
    </row>
    <row r="49" spans="2:7" x14ac:dyDescent="0.25">
      <c r="B49" s="53" t="s">
        <v>1415</v>
      </c>
      <c r="C49" s="67" t="s">
        <v>1416</v>
      </c>
      <c r="D49" s="69">
        <v>44957</v>
      </c>
      <c r="E49" s="69" t="s">
        <v>1419</v>
      </c>
      <c r="F49" s="62" t="s">
        <v>1352</v>
      </c>
      <c r="G49" s="68">
        <v>8040</v>
      </c>
    </row>
    <row r="50" spans="2:7" x14ac:dyDescent="0.25">
      <c r="B50" s="53" t="s">
        <v>1415</v>
      </c>
      <c r="C50" s="67" t="s">
        <v>1416</v>
      </c>
      <c r="D50" s="69">
        <v>45044</v>
      </c>
      <c r="E50" s="69" t="s">
        <v>1266</v>
      </c>
      <c r="F50" s="62" t="s">
        <v>1352</v>
      </c>
      <c r="G50" s="68">
        <v>13650</v>
      </c>
    </row>
    <row r="51" spans="2:7" x14ac:dyDescent="0.25">
      <c r="B51" s="53" t="s">
        <v>1415</v>
      </c>
      <c r="C51" s="67" t="s">
        <v>1416</v>
      </c>
      <c r="D51" s="69">
        <v>45107</v>
      </c>
      <c r="E51" s="69" t="s">
        <v>1422</v>
      </c>
      <c r="F51" s="62" t="s">
        <v>1352</v>
      </c>
      <c r="G51" s="68">
        <v>10300</v>
      </c>
    </row>
    <row r="52" spans="2:7" x14ac:dyDescent="0.25">
      <c r="B52" s="53" t="s">
        <v>1415</v>
      </c>
      <c r="C52" s="67" t="s">
        <v>1416</v>
      </c>
      <c r="D52" s="69">
        <v>45169</v>
      </c>
      <c r="E52" s="69" t="s">
        <v>1421</v>
      </c>
      <c r="F52" s="62" t="s">
        <v>1352</v>
      </c>
      <c r="G52" s="68">
        <v>7000</v>
      </c>
    </row>
    <row r="53" spans="2:7" x14ac:dyDescent="0.25">
      <c r="B53" s="53" t="s">
        <v>1415</v>
      </c>
      <c r="C53" s="67" t="s">
        <v>1416</v>
      </c>
      <c r="D53" s="69">
        <v>45068</v>
      </c>
      <c r="E53" s="69" t="s">
        <v>1420</v>
      </c>
      <c r="F53" s="62" t="s">
        <v>1352</v>
      </c>
      <c r="G53" s="68">
        <v>19050</v>
      </c>
    </row>
    <row r="54" spans="2:7" x14ac:dyDescent="0.25">
      <c r="B54" s="53" t="s">
        <v>1415</v>
      </c>
      <c r="C54" s="67" t="s">
        <v>1416</v>
      </c>
      <c r="D54" s="69">
        <v>45205</v>
      </c>
      <c r="E54" s="69" t="s">
        <v>500</v>
      </c>
      <c r="F54" s="62" t="s">
        <v>1352</v>
      </c>
      <c r="G54" s="68">
        <v>10700</v>
      </c>
    </row>
    <row r="55" spans="2:7" x14ac:dyDescent="0.25">
      <c r="B55" s="53" t="s">
        <v>1415</v>
      </c>
      <c r="C55" s="67" t="s">
        <v>1416</v>
      </c>
      <c r="D55" s="69">
        <v>44985</v>
      </c>
      <c r="E55" s="77">
        <v>19</v>
      </c>
      <c r="F55" s="62" t="s">
        <v>1352</v>
      </c>
      <c r="G55" s="68">
        <v>17850</v>
      </c>
    </row>
    <row r="56" spans="2:7" x14ac:dyDescent="0.25">
      <c r="B56" s="53" t="s">
        <v>1423</v>
      </c>
      <c r="C56" s="67" t="s">
        <v>1424</v>
      </c>
      <c r="D56" s="69">
        <v>45264</v>
      </c>
      <c r="E56" s="69" t="s">
        <v>1425</v>
      </c>
      <c r="F56" s="62" t="s">
        <v>1352</v>
      </c>
      <c r="G56" s="68">
        <v>49000</v>
      </c>
    </row>
    <row r="57" spans="2:7" x14ac:dyDescent="0.25">
      <c r="B57" s="53" t="s">
        <v>1426</v>
      </c>
      <c r="C57" s="67" t="s">
        <v>1427</v>
      </c>
      <c r="D57" s="69">
        <v>45274</v>
      </c>
      <c r="E57" s="69" t="s">
        <v>1428</v>
      </c>
      <c r="F57" s="62" t="s">
        <v>1352</v>
      </c>
      <c r="G57" s="68">
        <v>38196.6</v>
      </c>
    </row>
    <row r="58" spans="2:7" x14ac:dyDescent="0.25">
      <c r="B58" s="53" t="s">
        <v>1448</v>
      </c>
      <c r="C58" s="67" t="s">
        <v>1449</v>
      </c>
      <c r="D58" s="69">
        <v>45251</v>
      </c>
      <c r="E58" s="69" t="s">
        <v>1450</v>
      </c>
      <c r="F58" s="62" t="s">
        <v>1352</v>
      </c>
      <c r="G58" s="68">
        <v>76582</v>
      </c>
    </row>
    <row r="59" spans="2:7" x14ac:dyDescent="0.25">
      <c r="B59" s="53" t="s">
        <v>1429</v>
      </c>
      <c r="C59" s="67" t="s">
        <v>1381</v>
      </c>
      <c r="D59" s="69">
        <v>45146</v>
      </c>
      <c r="E59" s="69" t="s">
        <v>1430</v>
      </c>
      <c r="F59" s="62" t="s">
        <v>1352</v>
      </c>
      <c r="G59" s="68">
        <v>22206</v>
      </c>
    </row>
    <row r="60" spans="2:7" x14ac:dyDescent="0.25">
      <c r="B60" s="53" t="s">
        <v>1429</v>
      </c>
      <c r="C60" s="67" t="s">
        <v>1381</v>
      </c>
      <c r="D60" s="69">
        <v>45163</v>
      </c>
      <c r="E60" s="69" t="s">
        <v>1431</v>
      </c>
      <c r="F60" s="62" t="s">
        <v>1352</v>
      </c>
      <c r="G60" s="68">
        <v>25566</v>
      </c>
    </row>
    <row r="61" spans="2:7" x14ac:dyDescent="0.25">
      <c r="B61" s="53" t="s">
        <v>1429</v>
      </c>
      <c r="C61" s="67" t="s">
        <v>1381</v>
      </c>
      <c r="D61" s="69">
        <v>45180</v>
      </c>
      <c r="E61" s="69" t="s">
        <v>1432</v>
      </c>
      <c r="F61" s="62" t="s">
        <v>1352</v>
      </c>
      <c r="G61" s="68">
        <v>118000</v>
      </c>
    </row>
    <row r="62" spans="2:7" x14ac:dyDescent="0.25">
      <c r="B62" s="53" t="s">
        <v>1429</v>
      </c>
      <c r="C62" s="67" t="s">
        <v>1381</v>
      </c>
      <c r="D62" s="69">
        <v>45182</v>
      </c>
      <c r="E62" s="69" t="s">
        <v>1433</v>
      </c>
      <c r="F62" s="62" t="s">
        <v>1352</v>
      </c>
      <c r="G62" s="68">
        <v>20804.63</v>
      </c>
    </row>
    <row r="63" spans="2:7" x14ac:dyDescent="0.25">
      <c r="B63" s="53" t="s">
        <v>1429</v>
      </c>
      <c r="C63" s="67" t="s">
        <v>1381</v>
      </c>
      <c r="D63" s="69">
        <v>45198</v>
      </c>
      <c r="E63" s="69" t="s">
        <v>1434</v>
      </c>
      <c r="F63" s="62" t="s">
        <v>1352</v>
      </c>
      <c r="G63" s="57">
        <v>21030.63</v>
      </c>
    </row>
    <row r="64" spans="2:7" x14ac:dyDescent="0.25">
      <c r="B64" s="53" t="s">
        <v>1462</v>
      </c>
      <c r="C64" s="67" t="s">
        <v>1463</v>
      </c>
      <c r="D64" s="69">
        <v>45260</v>
      </c>
      <c r="E64" s="69" t="s">
        <v>514</v>
      </c>
      <c r="F64" s="62" t="s">
        <v>1352</v>
      </c>
      <c r="G64" s="57">
        <v>45548</v>
      </c>
    </row>
    <row r="65" spans="2:7" x14ac:dyDescent="0.25">
      <c r="B65" s="54" t="s">
        <v>1435</v>
      </c>
      <c r="C65" s="67" t="s">
        <v>1436</v>
      </c>
      <c r="D65" s="69">
        <v>44953</v>
      </c>
      <c r="E65" s="69" t="s">
        <v>1369</v>
      </c>
      <c r="F65" s="62" t="s">
        <v>1352</v>
      </c>
      <c r="G65" s="57">
        <v>24667.9</v>
      </c>
    </row>
    <row r="66" spans="2:7" x14ac:dyDescent="0.25">
      <c r="B66" s="54" t="s">
        <v>1435</v>
      </c>
      <c r="C66" s="67" t="s">
        <v>1436</v>
      </c>
      <c r="D66" s="69">
        <v>44994</v>
      </c>
      <c r="E66" s="69" t="s">
        <v>464</v>
      </c>
      <c r="F66" s="62" t="s">
        <v>1352</v>
      </c>
      <c r="G66" s="57">
        <v>53076.4</v>
      </c>
    </row>
    <row r="67" spans="2:7" x14ac:dyDescent="0.25">
      <c r="B67" s="54" t="s">
        <v>1435</v>
      </c>
      <c r="C67" s="67" t="s">
        <v>1436</v>
      </c>
      <c r="D67" s="69">
        <v>45104</v>
      </c>
      <c r="E67" s="69" t="s">
        <v>67</v>
      </c>
      <c r="F67" s="62" t="s">
        <v>1352</v>
      </c>
      <c r="G67" s="57">
        <v>46084.09</v>
      </c>
    </row>
    <row r="68" spans="2:7" x14ac:dyDescent="0.25">
      <c r="B68" s="54" t="s">
        <v>1435</v>
      </c>
      <c r="C68" s="67" t="s">
        <v>1436</v>
      </c>
      <c r="D68" s="69">
        <v>45104</v>
      </c>
      <c r="E68" s="69" t="s">
        <v>1437</v>
      </c>
      <c r="F68" s="62" t="s">
        <v>1352</v>
      </c>
      <c r="G68" s="57">
        <v>7434</v>
      </c>
    </row>
    <row r="69" spans="2:7" x14ac:dyDescent="0.25">
      <c r="B69" s="54" t="s">
        <v>1438</v>
      </c>
      <c r="C69" s="67" t="s">
        <v>1356</v>
      </c>
      <c r="D69" s="69" t="s">
        <v>1439</v>
      </c>
      <c r="E69" s="69" t="s">
        <v>1440</v>
      </c>
      <c r="F69" s="62" t="s">
        <v>1352</v>
      </c>
      <c r="G69" s="57">
        <v>216100</v>
      </c>
    </row>
    <row r="70" spans="2:7" x14ac:dyDescent="0.25">
      <c r="B70" s="54" t="s">
        <v>1438</v>
      </c>
      <c r="C70" s="67" t="s">
        <v>1356</v>
      </c>
      <c r="D70" s="69">
        <v>45283</v>
      </c>
      <c r="E70" s="69" t="s">
        <v>1441</v>
      </c>
      <c r="F70" s="62" t="s">
        <v>1352</v>
      </c>
      <c r="G70" s="57">
        <v>264066</v>
      </c>
    </row>
    <row r="71" spans="2:7" x14ac:dyDescent="0.25">
      <c r="B71" s="54" t="s">
        <v>1460</v>
      </c>
      <c r="C71" s="67" t="s">
        <v>1461</v>
      </c>
      <c r="D71" s="69">
        <v>45202</v>
      </c>
      <c r="E71" s="69" t="s">
        <v>1043</v>
      </c>
      <c r="F71" s="62" t="s">
        <v>1352</v>
      </c>
      <c r="G71" s="57">
        <v>17230.349999999999</v>
      </c>
    </row>
    <row r="72" spans="2:7" x14ac:dyDescent="0.25">
      <c r="B72" s="54" t="s">
        <v>1460</v>
      </c>
      <c r="C72" s="67" t="s">
        <v>1461</v>
      </c>
      <c r="D72" s="69">
        <v>45246</v>
      </c>
      <c r="E72" s="69" t="s">
        <v>257</v>
      </c>
      <c r="F72" s="62" t="s">
        <v>1352</v>
      </c>
      <c r="G72" s="57">
        <v>27936.76</v>
      </c>
    </row>
    <row r="73" spans="2:7" x14ac:dyDescent="0.25">
      <c r="B73" s="54" t="s">
        <v>1469</v>
      </c>
      <c r="C73" s="67" t="s">
        <v>1470</v>
      </c>
      <c r="D73" s="69">
        <v>45223</v>
      </c>
      <c r="E73" s="72" t="s">
        <v>1471</v>
      </c>
      <c r="F73" s="62" t="s">
        <v>1352</v>
      </c>
      <c r="G73" s="57">
        <v>147430</v>
      </c>
    </row>
    <row r="74" spans="2:7" x14ac:dyDescent="0.25">
      <c r="B74" s="54" t="s">
        <v>1469</v>
      </c>
      <c r="C74" s="67" t="s">
        <v>1470</v>
      </c>
      <c r="D74" s="69">
        <v>45252</v>
      </c>
      <c r="E74" s="72" t="s">
        <v>1472</v>
      </c>
      <c r="F74" s="62" t="s">
        <v>1453</v>
      </c>
      <c r="G74" s="57">
        <v>200000</v>
      </c>
    </row>
    <row r="75" spans="2:7" x14ac:dyDescent="0.25">
      <c r="B75" s="54" t="s">
        <v>1442</v>
      </c>
      <c r="C75" s="67" t="s">
        <v>1443</v>
      </c>
      <c r="D75" s="69">
        <v>45272</v>
      </c>
      <c r="E75" s="72"/>
      <c r="F75" s="62" t="s">
        <v>1352</v>
      </c>
      <c r="G75" s="57">
        <v>159600</v>
      </c>
    </row>
    <row r="76" spans="2:7" x14ac:dyDescent="0.25">
      <c r="B76" s="54" t="s">
        <v>1457</v>
      </c>
      <c r="C76" s="67" t="s">
        <v>1458</v>
      </c>
      <c r="D76" s="69">
        <v>44685</v>
      </c>
      <c r="E76" s="72" t="s">
        <v>1459</v>
      </c>
      <c r="F76" s="62" t="s">
        <v>1352</v>
      </c>
      <c r="G76" s="57">
        <v>18965.02</v>
      </c>
    </row>
    <row r="77" spans="2:7" x14ac:dyDescent="0.25">
      <c r="B77" s="54" t="s">
        <v>1457</v>
      </c>
      <c r="C77" s="67" t="s">
        <v>1458</v>
      </c>
      <c r="D77" s="69">
        <v>45064</v>
      </c>
      <c r="E77" s="72" t="s">
        <v>590</v>
      </c>
      <c r="F77" s="62" t="s">
        <v>1352</v>
      </c>
      <c r="G77" s="57">
        <v>151503.15</v>
      </c>
    </row>
    <row r="78" spans="2:7" x14ac:dyDescent="0.25">
      <c r="B78" s="54" t="s">
        <v>1457</v>
      </c>
      <c r="C78" s="67" t="s">
        <v>1458</v>
      </c>
      <c r="D78" s="69">
        <v>45196</v>
      </c>
      <c r="E78" s="72" t="s">
        <v>1009</v>
      </c>
      <c r="F78" s="62" t="s">
        <v>1352</v>
      </c>
      <c r="G78" s="57">
        <v>170069.15</v>
      </c>
    </row>
    <row r="79" spans="2:7" x14ac:dyDescent="0.25">
      <c r="B79" s="54" t="s">
        <v>1473</v>
      </c>
      <c r="C79" s="67" t="s">
        <v>1474</v>
      </c>
      <c r="D79" s="69">
        <v>45244</v>
      </c>
      <c r="E79" s="72" t="s">
        <v>1475</v>
      </c>
      <c r="F79" s="62" t="s">
        <v>1352</v>
      </c>
      <c r="G79" s="57">
        <v>38015</v>
      </c>
    </row>
    <row r="80" spans="2:7" x14ac:dyDescent="0.25">
      <c r="B80" s="54" t="s">
        <v>1444</v>
      </c>
      <c r="C80" s="67" t="s">
        <v>1356</v>
      </c>
      <c r="D80" s="69">
        <v>45169</v>
      </c>
      <c r="E80" s="69" t="s">
        <v>1445</v>
      </c>
      <c r="F80" s="62" t="s">
        <v>1352</v>
      </c>
      <c r="G80" s="57">
        <v>230100</v>
      </c>
    </row>
    <row r="81" spans="2:7" x14ac:dyDescent="0.25">
      <c r="B81" s="53" t="s">
        <v>1462</v>
      </c>
      <c r="C81" s="67" t="s">
        <v>1467</v>
      </c>
      <c r="D81" s="69">
        <v>45284</v>
      </c>
      <c r="E81" s="69" t="s">
        <v>1047</v>
      </c>
      <c r="F81" s="62" t="s">
        <v>1352</v>
      </c>
      <c r="G81" s="57">
        <v>129840</v>
      </c>
    </row>
    <row r="82" spans="2:7" x14ac:dyDescent="0.25">
      <c r="B82" s="53" t="s">
        <v>1462</v>
      </c>
      <c r="C82" s="67" t="s">
        <v>1467</v>
      </c>
      <c r="D82" s="69">
        <v>45280</v>
      </c>
      <c r="E82" s="69" t="s">
        <v>1043</v>
      </c>
      <c r="F82" s="62" t="s">
        <v>1352</v>
      </c>
      <c r="G82" s="57">
        <v>443503</v>
      </c>
    </row>
    <row r="83" spans="2:7" x14ac:dyDescent="0.25">
      <c r="B83" s="54" t="s">
        <v>1464</v>
      </c>
      <c r="C83" s="67" t="s">
        <v>1465</v>
      </c>
      <c r="D83" s="69">
        <v>45235</v>
      </c>
      <c r="E83" s="72" t="s">
        <v>1466</v>
      </c>
      <c r="F83" s="62" t="s">
        <v>1352</v>
      </c>
      <c r="G83" s="57">
        <v>590688.81999999995</v>
      </c>
    </row>
    <row r="84" spans="2:7" x14ac:dyDescent="0.25">
      <c r="B84" s="54" t="s">
        <v>1446</v>
      </c>
      <c r="C84" s="67" t="s">
        <v>1356</v>
      </c>
      <c r="D84" s="69">
        <v>45238</v>
      </c>
      <c r="E84" s="72" t="s">
        <v>1447</v>
      </c>
      <c r="F84" s="62" t="s">
        <v>1352</v>
      </c>
      <c r="G84" s="57">
        <v>897472</v>
      </c>
    </row>
    <row r="85" spans="2:7" x14ac:dyDescent="0.25">
      <c r="B85" s="54" t="s">
        <v>1451</v>
      </c>
      <c r="C85" s="67" t="s">
        <v>1356</v>
      </c>
      <c r="D85" s="69">
        <v>45248</v>
      </c>
      <c r="E85" s="72" t="s">
        <v>1452</v>
      </c>
      <c r="F85" s="62" t="s">
        <v>1453</v>
      </c>
      <c r="G85" s="57">
        <v>500000</v>
      </c>
    </row>
    <row r="86" spans="2:7" x14ac:dyDescent="0.25">
      <c r="B86" s="54" t="s">
        <v>1476</v>
      </c>
      <c r="C86" s="67" t="s">
        <v>1477</v>
      </c>
      <c r="D86" s="69">
        <v>44428</v>
      </c>
      <c r="E86" s="72" t="s">
        <v>1478</v>
      </c>
      <c r="F86" s="62" t="s">
        <v>1453</v>
      </c>
      <c r="G86" s="57">
        <v>300000</v>
      </c>
    </row>
    <row r="87" spans="2:7" x14ac:dyDescent="0.25">
      <c r="B87" s="54" t="s">
        <v>1454</v>
      </c>
      <c r="C87" s="67" t="s">
        <v>1356</v>
      </c>
      <c r="D87" s="69">
        <v>45231</v>
      </c>
      <c r="E87" s="72" t="s">
        <v>1455</v>
      </c>
      <c r="F87" s="62" t="s">
        <v>1352</v>
      </c>
      <c r="G87" s="57">
        <v>369361</v>
      </c>
    </row>
    <row r="88" spans="2:7" x14ac:dyDescent="0.25">
      <c r="B88" s="54" t="s">
        <v>1454</v>
      </c>
      <c r="C88" s="67" t="s">
        <v>1356</v>
      </c>
      <c r="D88" s="69">
        <v>45278</v>
      </c>
      <c r="E88" s="72" t="s">
        <v>1456</v>
      </c>
      <c r="F88" s="62" t="s">
        <v>1352</v>
      </c>
      <c r="G88" s="57">
        <v>155870</v>
      </c>
    </row>
    <row r="89" spans="2:7" x14ac:dyDescent="0.25">
      <c r="B89" s="54" t="s">
        <v>1486</v>
      </c>
      <c r="C89" s="67" t="s">
        <v>1487</v>
      </c>
      <c r="D89" s="69">
        <v>45254</v>
      </c>
      <c r="E89" s="72" t="s">
        <v>1488</v>
      </c>
      <c r="F89" s="62" t="s">
        <v>1352</v>
      </c>
      <c r="G89" s="57">
        <v>178628.4</v>
      </c>
    </row>
    <row r="90" spans="2:7" x14ac:dyDescent="0.25">
      <c r="B90" s="54" t="s">
        <v>1486</v>
      </c>
      <c r="C90" s="67" t="s">
        <v>1487</v>
      </c>
      <c r="D90" s="69">
        <v>45258</v>
      </c>
      <c r="E90" s="72" t="s">
        <v>1489</v>
      </c>
      <c r="F90" s="62" t="s">
        <v>1352</v>
      </c>
      <c r="G90" s="57">
        <v>407315.94</v>
      </c>
    </row>
    <row r="91" spans="2:7" x14ac:dyDescent="0.25">
      <c r="B91" s="54" t="s">
        <v>1486</v>
      </c>
      <c r="C91" s="67" t="s">
        <v>1490</v>
      </c>
      <c r="D91" s="69">
        <v>45258</v>
      </c>
      <c r="E91" s="72" t="s">
        <v>1491</v>
      </c>
      <c r="F91" s="62" t="s">
        <v>1453</v>
      </c>
      <c r="G91" s="57">
        <v>270000</v>
      </c>
    </row>
    <row r="92" spans="2:7" x14ac:dyDescent="0.25">
      <c r="B92" s="54" t="s">
        <v>1479</v>
      </c>
      <c r="C92" s="67" t="s">
        <v>1480</v>
      </c>
      <c r="D92" s="69">
        <v>45156</v>
      </c>
      <c r="E92" s="72" t="s">
        <v>915</v>
      </c>
      <c r="F92" s="62" t="s">
        <v>1352</v>
      </c>
      <c r="G92" s="57">
        <v>94152.2</v>
      </c>
    </row>
    <row r="93" spans="2:7" x14ac:dyDescent="0.25">
      <c r="B93" s="54" t="s">
        <v>1479</v>
      </c>
      <c r="C93" s="67" t="s">
        <v>1481</v>
      </c>
      <c r="D93" s="69">
        <v>45169</v>
      </c>
      <c r="E93" s="72" t="s">
        <v>925</v>
      </c>
      <c r="F93" s="62" t="s">
        <v>1352</v>
      </c>
      <c r="G93" s="57">
        <v>19912.5</v>
      </c>
    </row>
    <row r="94" spans="2:7" x14ac:dyDescent="0.25">
      <c r="B94" s="54" t="s">
        <v>1479</v>
      </c>
      <c r="C94" s="67" t="s">
        <v>1480</v>
      </c>
      <c r="D94" s="69">
        <v>45175</v>
      </c>
      <c r="E94" s="72" t="s">
        <v>929</v>
      </c>
      <c r="F94" s="62" t="s">
        <v>1352</v>
      </c>
      <c r="G94" s="57">
        <v>98825</v>
      </c>
    </row>
    <row r="95" spans="2:7" x14ac:dyDescent="0.25">
      <c r="B95" s="54" t="s">
        <v>1479</v>
      </c>
      <c r="C95" s="67" t="s">
        <v>1482</v>
      </c>
      <c r="D95" s="69">
        <v>45175</v>
      </c>
      <c r="E95" s="72" t="s">
        <v>931</v>
      </c>
      <c r="F95" s="62" t="s">
        <v>1352</v>
      </c>
      <c r="G95" s="57">
        <v>19972.68</v>
      </c>
    </row>
    <row r="96" spans="2:7" x14ac:dyDescent="0.25">
      <c r="B96" s="54" t="s">
        <v>1479</v>
      </c>
      <c r="C96" s="67" t="s">
        <v>1481</v>
      </c>
      <c r="D96" s="69">
        <v>45198</v>
      </c>
      <c r="E96" s="72" t="s">
        <v>941</v>
      </c>
      <c r="F96" s="62" t="s">
        <v>1352</v>
      </c>
      <c r="G96" s="57">
        <v>19912.5</v>
      </c>
    </row>
    <row r="97" spans="1:7" x14ac:dyDescent="0.25">
      <c r="B97" s="54" t="s">
        <v>1479</v>
      </c>
      <c r="C97" s="67" t="s">
        <v>1480</v>
      </c>
      <c r="D97" s="69">
        <v>45201</v>
      </c>
      <c r="E97" s="72" t="s">
        <v>943</v>
      </c>
      <c r="F97" s="62" t="s">
        <v>1352</v>
      </c>
      <c r="G97" s="57">
        <v>48380</v>
      </c>
    </row>
    <row r="98" spans="1:7" x14ac:dyDescent="0.25">
      <c r="B98" s="54" t="s">
        <v>1479</v>
      </c>
      <c r="C98" s="67" t="s">
        <v>1480</v>
      </c>
      <c r="D98" s="69">
        <v>45198</v>
      </c>
      <c r="E98" s="72" t="s">
        <v>942</v>
      </c>
      <c r="F98" s="62" t="s">
        <v>1352</v>
      </c>
      <c r="G98" s="57">
        <v>27317</v>
      </c>
    </row>
    <row r="99" spans="1:7" x14ac:dyDescent="0.25">
      <c r="B99" s="54" t="s">
        <v>1479</v>
      </c>
      <c r="C99" s="67" t="s">
        <v>1483</v>
      </c>
      <c r="D99" s="69">
        <v>45198</v>
      </c>
      <c r="E99" s="72" t="s">
        <v>252</v>
      </c>
      <c r="F99" s="62" t="s">
        <v>1352</v>
      </c>
      <c r="G99" s="57">
        <v>58221.2</v>
      </c>
    </row>
    <row r="100" spans="1:7" x14ac:dyDescent="0.25">
      <c r="B100" s="54" t="s">
        <v>1479</v>
      </c>
      <c r="C100" s="67" t="s">
        <v>1484</v>
      </c>
      <c r="D100" s="69">
        <v>45217</v>
      </c>
      <c r="E100" s="72" t="s">
        <v>947</v>
      </c>
      <c r="F100" s="62" t="s">
        <v>1352</v>
      </c>
      <c r="G100" s="57">
        <v>332571.2</v>
      </c>
    </row>
    <row r="101" spans="1:7" x14ac:dyDescent="0.25">
      <c r="B101" s="54" t="s">
        <v>1394</v>
      </c>
      <c r="C101" s="67" t="s">
        <v>1468</v>
      </c>
      <c r="D101" s="70">
        <v>45289</v>
      </c>
      <c r="E101" s="72" t="s">
        <v>739</v>
      </c>
      <c r="F101" s="62" t="s">
        <v>1352</v>
      </c>
      <c r="G101" s="57">
        <v>20523.68</v>
      </c>
    </row>
    <row r="102" spans="1:7" hidden="1" x14ac:dyDescent="0.25">
      <c r="B102" s="56"/>
      <c r="C102" s="67"/>
      <c r="D102" s="71"/>
      <c r="E102" s="72"/>
      <c r="F102" s="62"/>
      <c r="G102" s="57"/>
    </row>
    <row r="103" spans="1:7" ht="24.95" hidden="1" customHeight="1" x14ac:dyDescent="0.25">
      <c r="A103">
        <v>31</v>
      </c>
      <c r="B103" s="56"/>
      <c r="C103" s="67"/>
      <c r="D103" s="71"/>
      <c r="E103" s="72"/>
      <c r="F103" s="62"/>
      <c r="G103" s="57"/>
    </row>
    <row r="104" spans="1:7" ht="24.95" hidden="1" customHeight="1" x14ac:dyDescent="0.25">
      <c r="B104" s="56"/>
      <c r="C104" s="67"/>
      <c r="D104" s="71"/>
      <c r="E104" s="72"/>
      <c r="F104" s="62"/>
      <c r="G104" s="57"/>
    </row>
    <row r="105" spans="1:7" ht="24.95" hidden="1" customHeight="1" x14ac:dyDescent="0.25">
      <c r="B105" s="56"/>
      <c r="C105" s="67"/>
      <c r="D105" s="71"/>
      <c r="E105" s="72"/>
      <c r="F105" s="62"/>
      <c r="G105" s="57"/>
    </row>
    <row r="106" spans="1:7" ht="24.95" hidden="1" customHeight="1" x14ac:dyDescent="0.25">
      <c r="B106" s="56"/>
      <c r="C106" s="67"/>
      <c r="D106" s="71"/>
      <c r="E106" s="72"/>
      <c r="F106" s="62"/>
      <c r="G106" s="57"/>
    </row>
    <row r="107" spans="1:7" ht="24.95" hidden="1" customHeight="1" x14ac:dyDescent="0.25">
      <c r="B107" s="56"/>
      <c r="C107" s="67"/>
      <c r="D107" s="71"/>
      <c r="E107" s="72"/>
      <c r="F107" s="62"/>
      <c r="G107" s="57"/>
    </row>
    <row r="108" spans="1:7" ht="24.95" hidden="1" customHeight="1" x14ac:dyDescent="0.25">
      <c r="B108" s="56"/>
      <c r="C108" s="67"/>
      <c r="D108" s="71"/>
      <c r="E108" s="72"/>
      <c r="F108" s="62"/>
      <c r="G108" s="57"/>
    </row>
    <row r="109" spans="1:7" ht="24.95" hidden="1" customHeight="1" x14ac:dyDescent="0.25">
      <c r="B109" s="56"/>
      <c r="C109" s="67"/>
      <c r="D109" s="71"/>
      <c r="E109" s="72"/>
      <c r="F109" s="62"/>
      <c r="G109" s="57"/>
    </row>
    <row r="110" spans="1:7" ht="24.95" hidden="1" customHeight="1" x14ac:dyDescent="0.25">
      <c r="B110" s="56"/>
      <c r="C110" s="67"/>
      <c r="D110" s="71"/>
      <c r="E110" s="72"/>
      <c r="F110" s="62"/>
      <c r="G110" s="57"/>
    </row>
    <row r="111" spans="1:7" ht="24.95" hidden="1" customHeight="1" x14ac:dyDescent="0.25">
      <c r="B111" s="56"/>
      <c r="C111" s="67"/>
      <c r="D111" s="71"/>
      <c r="E111" s="72"/>
      <c r="F111" s="62"/>
      <c r="G111" s="57"/>
    </row>
    <row r="112" spans="1:7" ht="24.95" hidden="1" customHeight="1" x14ac:dyDescent="0.25">
      <c r="B112" s="56"/>
      <c r="C112" s="67"/>
      <c r="D112" s="71"/>
      <c r="E112" s="72"/>
      <c r="F112" s="62"/>
      <c r="G112" s="57"/>
    </row>
    <row r="113" spans="2:7" hidden="1" x14ac:dyDescent="0.25">
      <c r="B113" s="56"/>
      <c r="C113" s="67"/>
      <c r="D113" s="71"/>
      <c r="E113" s="71"/>
      <c r="F113" s="62"/>
      <c r="G113" s="57"/>
    </row>
    <row r="114" spans="2:7" hidden="1" x14ac:dyDescent="0.25">
      <c r="B114" s="56"/>
      <c r="C114" s="67"/>
      <c r="D114" s="71"/>
      <c r="E114" s="71"/>
      <c r="F114" s="62"/>
      <c r="G114" s="57"/>
    </row>
    <row r="115" spans="2:7" hidden="1" x14ac:dyDescent="0.25">
      <c r="B115" s="56"/>
      <c r="C115" s="55"/>
      <c r="D115" s="71"/>
      <c r="E115" s="71"/>
      <c r="F115" s="62"/>
      <c r="G115" s="57"/>
    </row>
    <row r="116" spans="2:7" hidden="1" x14ac:dyDescent="0.25">
      <c r="B116" s="53"/>
      <c r="C116" s="55"/>
      <c r="D116" s="71"/>
      <c r="E116" s="71"/>
      <c r="F116" s="62"/>
      <c r="G116" s="57"/>
    </row>
    <row r="117" spans="2:7" x14ac:dyDescent="0.25">
      <c r="B117" s="81"/>
      <c r="C117" s="81"/>
      <c r="D117" s="81"/>
      <c r="E117" s="81"/>
      <c r="F117" s="81"/>
      <c r="G117" s="59">
        <f>SUM(G8:G116)</f>
        <v>10842125.639999997</v>
      </c>
    </row>
    <row r="119" spans="2:7" x14ac:dyDescent="0.25">
      <c r="B119" s="58"/>
      <c r="C119" s="60"/>
      <c r="D119" s="61"/>
      <c r="E119" s="61"/>
      <c r="G119" s="61"/>
    </row>
    <row r="120" spans="2:7" x14ac:dyDescent="0.25">
      <c r="C120" s="12"/>
      <c r="G120" s="13"/>
    </row>
    <row r="121" spans="2:7" x14ac:dyDescent="0.25">
      <c r="C121" s="12"/>
      <c r="G121" s="13"/>
    </row>
    <row r="122" spans="2:7" x14ac:dyDescent="0.25">
      <c r="B122" s="58"/>
      <c r="C122" s="60"/>
      <c r="D122" s="61"/>
      <c r="E122" s="61"/>
      <c r="G122" s="61"/>
    </row>
    <row r="123" spans="2:7" x14ac:dyDescent="0.25">
      <c r="C123" s="12"/>
      <c r="G123" s="13"/>
    </row>
    <row r="124" spans="2:7" x14ac:dyDescent="0.25">
      <c r="G124" s="52"/>
    </row>
  </sheetData>
  <mergeCells count="2">
    <mergeCell ref="C5:G5"/>
    <mergeCell ref="B117:F117"/>
  </mergeCells>
  <phoneticPr fontId="17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F0EC-667C-4BEB-9E59-48F5F577627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F9AF-3FAD-466A-BB4F-EED13BA119F1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1347</v>
      </c>
      <c r="C4" s="13" t="s">
        <v>1348</v>
      </c>
      <c r="D4" s="13" t="s">
        <v>1349</v>
      </c>
      <c r="E4" s="13" t="s">
        <v>1350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>B5*18%</f>
        <v>1539</v>
      </c>
      <c r="E5" s="52">
        <f>+B5+D5-C5</f>
        <v>9661.5</v>
      </c>
      <c r="F5" s="73"/>
      <c r="H5" s="73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>B6*18%</f>
        <v>7470</v>
      </c>
      <c r="E6" s="52">
        <f t="shared" ref="E6:E11" si="0">+B6+D6-C6</f>
        <v>46895</v>
      </c>
      <c r="F6" s="73"/>
      <c r="H6" s="73">
        <f t="shared" ref="H6:H13" si="1">+B6+D6</f>
        <v>48970</v>
      </c>
    </row>
    <row r="7" spans="1:8" x14ac:dyDescent="0.25">
      <c r="A7">
        <v>573</v>
      </c>
      <c r="B7" s="52">
        <v>12725</v>
      </c>
      <c r="C7" s="52">
        <f t="shared" ref="C7:C12" si="2">B7*5%</f>
        <v>636.25</v>
      </c>
      <c r="D7" s="52">
        <f t="shared" ref="D7:D11" si="3">B7*18%</f>
        <v>2290.5</v>
      </c>
      <c r="E7" s="52">
        <f t="shared" si="0"/>
        <v>14379.25</v>
      </c>
      <c r="F7" s="73"/>
      <c r="H7" s="73">
        <f t="shared" si="1"/>
        <v>15015.5</v>
      </c>
    </row>
    <row r="8" spans="1:8" x14ac:dyDescent="0.25">
      <c r="A8">
        <v>576</v>
      </c>
      <c r="B8" s="52">
        <v>21050</v>
      </c>
      <c r="C8" s="52">
        <f t="shared" si="2"/>
        <v>1052.5</v>
      </c>
      <c r="D8" s="52">
        <f t="shared" si="3"/>
        <v>3789</v>
      </c>
      <c r="E8" s="52">
        <f t="shared" si="0"/>
        <v>23786.5</v>
      </c>
      <c r="F8" s="73"/>
      <c r="H8" s="73">
        <f t="shared" si="1"/>
        <v>24839</v>
      </c>
    </row>
    <row r="9" spans="1:8" x14ac:dyDescent="0.25">
      <c r="A9">
        <v>577</v>
      </c>
      <c r="B9" s="52">
        <v>18975</v>
      </c>
      <c r="C9" s="52">
        <f t="shared" si="2"/>
        <v>948.75</v>
      </c>
      <c r="D9" s="52">
        <f t="shared" si="3"/>
        <v>3415.5</v>
      </c>
      <c r="E9" s="52">
        <f t="shared" si="0"/>
        <v>21441.75</v>
      </c>
      <c r="F9" s="73"/>
      <c r="H9" s="73">
        <f t="shared" si="1"/>
        <v>22390.5</v>
      </c>
    </row>
    <row r="10" spans="1:8" x14ac:dyDescent="0.25">
      <c r="A10">
        <v>512</v>
      </c>
      <c r="B10" s="52">
        <v>11450</v>
      </c>
      <c r="C10" s="52">
        <f t="shared" si="2"/>
        <v>572.5</v>
      </c>
      <c r="D10" s="52">
        <f t="shared" si="3"/>
        <v>2061</v>
      </c>
      <c r="E10" s="52">
        <f t="shared" si="0"/>
        <v>12938.5</v>
      </c>
      <c r="F10" s="73"/>
      <c r="H10" s="73">
        <f t="shared" si="1"/>
        <v>13511</v>
      </c>
    </row>
    <row r="11" spans="1:8" x14ac:dyDescent="0.25">
      <c r="A11">
        <v>473</v>
      </c>
      <c r="B11" s="52">
        <v>15750</v>
      </c>
      <c r="C11" s="52">
        <f t="shared" si="2"/>
        <v>787.5</v>
      </c>
      <c r="D11" s="52">
        <f t="shared" si="3"/>
        <v>2835</v>
      </c>
      <c r="E11" s="52">
        <f t="shared" si="0"/>
        <v>17797.5</v>
      </c>
      <c r="F11" s="73"/>
      <c r="H11" s="73">
        <f t="shared" si="1"/>
        <v>18585</v>
      </c>
    </row>
    <row r="12" spans="1:8" x14ac:dyDescent="0.25">
      <c r="B12" s="52">
        <v>92430</v>
      </c>
      <c r="C12" s="52">
        <f t="shared" si="2"/>
        <v>4621.5</v>
      </c>
      <c r="D12" s="52"/>
      <c r="E12" s="52">
        <f>B12-C12</f>
        <v>87808.5</v>
      </c>
      <c r="F12" s="73"/>
      <c r="H12" s="73">
        <f t="shared" si="1"/>
        <v>92430</v>
      </c>
    </row>
    <row r="13" spans="1:8" x14ac:dyDescent="0.25">
      <c r="B13" s="75"/>
      <c r="C13" s="75">
        <f>B13*5%</f>
        <v>0</v>
      </c>
      <c r="D13" s="75">
        <f>B13*18%</f>
        <v>0</v>
      </c>
      <c r="E13" s="52">
        <f>+B13+D13-C13</f>
        <v>0</v>
      </c>
      <c r="F13" s="73"/>
      <c r="H13" s="73">
        <f t="shared" si="1"/>
        <v>0</v>
      </c>
    </row>
    <row r="14" spans="1:8" x14ac:dyDescent="0.25">
      <c r="B14" s="74">
        <f>SUM(B5:B13)</f>
        <v>222430</v>
      </c>
      <c r="C14" s="74">
        <f>SUM(C5:C13)</f>
        <v>11121.5</v>
      </c>
      <c r="D14" s="74">
        <f>SUM(D5:D13)</f>
        <v>23400</v>
      </c>
      <c r="E14" s="74">
        <f>B14+D14-C14</f>
        <v>234708.5</v>
      </c>
      <c r="F14" s="74"/>
      <c r="H14" s="74">
        <f>SUM(H5:H13)</f>
        <v>245830</v>
      </c>
    </row>
    <row r="15" spans="1:8" x14ac:dyDescent="0.25">
      <c r="C15" s="73"/>
      <c r="D15" s="73"/>
      <c r="E15" s="52"/>
    </row>
    <row r="16" spans="1:8" x14ac:dyDescent="0.25">
      <c r="E16" s="74"/>
      <c r="F16" s="73"/>
    </row>
    <row r="17" spans="3:4" x14ac:dyDescent="0.25">
      <c r="C17" s="73">
        <f>+B14+D14</f>
        <v>245830</v>
      </c>
      <c r="D17" s="73">
        <f>+C17-C14</f>
        <v>234708.5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D2F9-5FC3-413C-8C21-266B2C0C70CC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8" t="s">
        <v>151</v>
      </c>
      <c r="B2" s="78"/>
      <c r="C2" s="78"/>
      <c r="D2" s="78"/>
      <c r="E2" s="78"/>
    </row>
    <row r="3" spans="1:8" ht="15" customHeight="1" x14ac:dyDescent="0.25">
      <c r="A3" s="78"/>
      <c r="B3" s="78"/>
      <c r="C3" s="78"/>
      <c r="D3" s="78"/>
      <c r="E3" s="78"/>
    </row>
    <row r="4" spans="1:8" ht="15" customHeight="1" x14ac:dyDescent="0.25">
      <c r="A4" s="78"/>
      <c r="B4" s="78"/>
      <c r="C4" s="78"/>
      <c r="D4" s="78"/>
      <c r="E4" s="78"/>
    </row>
    <row r="5" spans="1:8" ht="14.25" customHeight="1" x14ac:dyDescent="0.25">
      <c r="A5" s="78"/>
      <c r="B5" s="78"/>
      <c r="C5" s="78"/>
      <c r="D5" s="78"/>
      <c r="E5" s="78"/>
      <c r="F5" s="38"/>
    </row>
    <row r="6" spans="1:8" ht="41.25" customHeight="1" x14ac:dyDescent="0.25">
      <c r="A6" s="79" t="s">
        <v>1061</v>
      </c>
      <c r="B6" s="79"/>
      <c r="C6" s="79"/>
      <c r="D6" s="79"/>
      <c r="E6" s="79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EF50B300-E9EC-45E5-B077-A30577F2054C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F0B6-AFEA-4CA5-A05F-92A360C74A7C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OAI</vt:lpstr>
      <vt:lpstr>Estado cuenta Suplidores.</vt:lpstr>
      <vt:lpstr>Hoja1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Usuario</cp:lastModifiedBy>
  <cp:lastPrinted>2022-08-10T12:35:41Z</cp:lastPrinted>
  <dcterms:created xsi:type="dcterms:W3CDTF">2021-01-11T13:35:50Z</dcterms:created>
  <dcterms:modified xsi:type="dcterms:W3CDTF">2024-01-12T13:46:06Z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