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GENES\Desktop\AÑO 2023\RAI 2023\NOVIEMBRE   2023\PROVEEDOR  2023\"/>
    </mc:Choice>
  </mc:AlternateContent>
  <xr:revisionPtr revIDLastSave="0" documentId="13_ncr:1_{749CC0C7-71B1-48B7-897C-504A9055C4F5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OAI" sheetId="7" state="hidden" r:id="rId1"/>
    <sheet name="Estado cuenta Suplidores." sheetId="61" r:id="rId2"/>
    <sheet name="Hoja1" sheetId="63" r:id="rId3"/>
    <sheet name="CALCULO RETENCIONES" sheetId="62" state="hidden" r:id="rId4"/>
    <sheet name="Mayo DE" sheetId="1" state="hidden" r:id="rId5"/>
    <sheet name="Facturas pendientes del 2020" sheetId="8" state="hidden" r:id="rId6"/>
  </sheets>
  <definedNames>
    <definedName name="_xlnm._FilterDatabase" localSheetId="4" hidden="1">'Mayo DE'!$A$7:$H$1002</definedName>
    <definedName name="_xlnm._FilterDatabase" localSheetId="0" hidden="1">OAI!$A$7:$H$832</definedName>
    <definedName name="_xlnm.Print_Area" localSheetId="4">'Mayo DE'!$A$1:$H$1014</definedName>
    <definedName name="_xlnm.Print_Titles" localSheetId="4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61" l="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C5" i="62"/>
  <c r="H14" i="62" l="1"/>
  <c r="E5" i="62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<sst xmlns="http://schemas.openxmlformats.org/spreadsheetml/2006/main" count="6248" uniqueCount="1469">
  <si>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</si>
  <si>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</si>
  <si>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</si>
  <si>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</si>
  <si>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</si>
  <si>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</si>
  <si>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</si>
  <si>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</si>
  <si>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</si>
  <si>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</si>
  <si>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</si>
  <si>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</si>
  <si>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</si>
  <si>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</si>
  <si>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</si>
  <si>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</si>
  <si>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</si>
  <si>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</si>
  <si>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</si>
  <si>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</si>
  <si>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</si>
  <si>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</si>
  <si>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</si>
  <si>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</si>
  <si>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</si>
  <si>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</si>
  <si>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</si>
  <si>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</si>
  <si>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</si>
  <si>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</si>
  <si>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</si>
  <si>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</si>
  <si>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</si>
  <si>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</si>
  <si>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</si>
  <si>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</si>
  <si>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</si>
  <si>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</si>
  <si>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</si>
  <si>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</si>
  <si>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</si>
  <si>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</si>
  <si>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</si>
  <si>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</si>
  <si>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</si>
  <si>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</si>
  <si>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</si>
  <si>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</si>
  <si>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</si>
  <si>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</si>
  <si>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</si>
  <si>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</si>
  <si>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</si>
  <si>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</si>
  <si>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</si>
  <si>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</si>
  <si>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</si>
  <si>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</si>
  <si>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</si>
  <si>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</si>
  <si>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</si>
  <si>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</si>
  <si>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</si>
  <si>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</si>
  <si>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</si>
  <si>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</si>
  <si>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</si>
  <si>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</si>
  <si>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</si>
  <si>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</si>
  <si>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</si>
  <si>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</si>
  <si>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</si>
  <si>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</si>
  <si>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</si>
  <si>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</si>
  <si>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</si>
  <si>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</si>
  <si>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</si>
  <si>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</si>
  <si>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</si>
  <si>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</si>
  <si>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</si>
  <si>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</si>
  <si>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</si>
  <si>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</si>
  <si>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</si>
  <si>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</si>
  <si>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</si>
  <si>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</si>
  <si>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</si>
  <si>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</si>
  <si>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</si>
  <si>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</si>
  <si>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</si>
  <si>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</si>
  <si>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</si>
  <si>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</si>
  <si>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</si>
  <si>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</si>
  <si>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</si>
  <si>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</si>
  <si>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</si>
  <si>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</si>
  <si>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</si>
  <si>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</si>
  <si>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</si>
  <si>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</si>
  <si>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</si>
  <si>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</si>
  <si>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</si>
  <si>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</si>
  <si>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</si>
  <si>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</si>
  <si>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</si>
  <si>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</si>
  <si>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</si>
  <si>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</si>
  <si>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</si>
  <si>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</si>
  <si>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</si>
  <si>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</si>
  <si>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</si>
  <si>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</si>
  <si>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</si>
  <si>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</si>
  <si>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</si>
  <si>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</si>
  <si>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</si>
  <si>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</si>
  <si>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</si>
  <si>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</si>
  <si>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</si>
  <si>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</si>
  <si>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</si>
  <si>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</si>
  <si>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</si>
  <si>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</si>
  <si>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</si>
  <si>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</si>
  <si>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</si>
  <si>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</si>
  <si>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</si>
  <si>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</si>
  <si>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</si>
  <si>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</si>
  <si>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</si>
  <si>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</si>
  <si>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</si>
  <si>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</si>
  <si>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</si>
  <si>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</si>
  <si>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</si>
  <si>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</si>
  <si>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</si>
  <si>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</si>
  <si>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</si>
  <si>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</si>
  <si>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</si>
  <si>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</si>
  <si>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</si>
  <si>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</si>
  <si>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</si>
  <si>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</si>
  <si>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</si>
  <si>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</si>
  <si>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</si>
  <si>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</si>
  <si>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</si>
  <si>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</si>
  <si>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</si>
  <si>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</si>
  <si>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</si>
  <si>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</si>
  <si>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</si>
  <si>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</si>
  <si>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</si>
  <si>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</si>
  <si>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</si>
  <si>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</si>
  <si>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</si>
  <si>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</si>
  <si>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</si>
  <si>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</si>
  <si>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</si>
  <si>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</si>
  <si>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</si>
  <si>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</si>
  <si>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</si>
  <si>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</si>
  <si>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</si>
  <si>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</si>
  <si>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</si>
  <si>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</si>
  <si>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</si>
  <si>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</si>
  <si>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</si>
  <si>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</si>
  <si>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</si>
  <si>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</si>
  <si>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</si>
  <si>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</si>
  <si>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</si>
  <si>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</si>
  <si>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</si>
  <si>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</si>
  <si>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</si>
  <si>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</si>
  <si>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</si>
  <si>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</si>
  <si>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</si>
  <si>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</si>
  <si>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</si>
  <si>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</si>
  <si>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</si>
  <si>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</si>
  <si>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</si>
  <si>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</si>
  <si>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</si>
  <si>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</si>
  <si>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</si>
  <si>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</si>
  <si>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</si>
  <si>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</si>
  <si>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</si>
  <si>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</si>
  <si>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</si>
  <si>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</si>
  <si>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</si>
  <si>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</si>
  <si>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</si>
  <si>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</si>
  <si>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</si>
  <si>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</si>
  <si>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</si>
  <si>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</si>
  <si>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</si>
  <si>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</si>
  <si>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</si>
  <si>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</si>
  <si>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</si>
  <si>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</si>
  <si>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</si>
  <si>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</si>
  <si>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</si>
  <si>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</si>
  <si>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</si>
  <si>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</si>
  <si>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</si>
  <si>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</si>
  <si>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</si>
  <si>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</si>
  <si>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</si>
  <si>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</si>
  <si>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</si>
  <si>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</si>
  <si>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</si>
  <si>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</si>
  <si>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</si>
  <si>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</si>
  <si>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</si>
  <si>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</si>
  <si>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</si>
  <si>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</si>
  <si>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</si>
  <si>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</si>
  <si>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</si>
  <si>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</si>
  <si>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</si>
  <si>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</si>
  <si>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</si>
  <si>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</si>
  <si>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</si>
  <si>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</si>
  <si>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</si>
  <si>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</si>
  <si>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</si>
  <si>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</si>
  <si>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</si>
  <si>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</si>
  <si>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</si>
  <si>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</si>
  <si>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</si>
  <si>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</si>
  <si>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</si>
  <si>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</si>
  <si>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</si>
  <si>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</si>
  <si>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</si>
  <si>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</si>
  <si>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</si>
  <si>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</si>
  <si>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</si>
  <si>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</si>
  <si>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</si>
  <si>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</si>
  <si>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</si>
  <si>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</si>
  <si>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</si>
  <si>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</si>
  <si>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</si>
  <si>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</si>
  <si>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</si>
  <si>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</si>
  <si>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</si>
  <si>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</si>
  <si>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</si>
  <si>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</si>
  <si>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</si>
  <si>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</si>
  <si>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</si>
  <si>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</si>
  <si>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</si>
  <si>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</si>
  <si>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</si>
  <si>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</si>
  <si>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</si>
  <si>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</si>
  <si>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</si>
  <si>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</si>
  <si>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</si>
  <si>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</si>
  <si>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</si>
  <si>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</si>
  <si>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</si>
  <si>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</si>
  <si>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</si>
  <si>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</si>
  <si>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</si>
  <si>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</si>
  <si>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</si>
  <si>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</si>
  <si>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</si>
  <si>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</si>
  <si>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</si>
  <si>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</si>
  <si>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</si>
  <si>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</si>
  <si>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</si>
  <si>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</si>
  <si>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</si>
  <si>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</si>
  <si>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</si>
  <si>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</si>
  <si>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</si>
  <si>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</si>
  <si>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</si>
  <si>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</si>
  <si>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</si>
  <si>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</si>
  <si>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</si>
  <si>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</si>
  <si>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</si>
  <si>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</si>
  <si>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</si>
  <si>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</si>
  <si>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</si>
  <si>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</si>
  <si>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</si>
  <si>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</si>
  <si>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</si>
  <si>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</si>
  <si>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</si>
  <si>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</si>
  <si>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</si>
  <si>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</si>
  <si>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</si>
  <si>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</si>
  <si>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</si>
  <si>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</si>
  <si>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</si>
  <si>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</si>
  <si>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</si>
  <si>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</si>
  <si>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</si>
  <si>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</si>
  <si>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</si>
  <si>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</si>
  <si>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</si>
  <si>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</si>
  <si>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</si>
  <si>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</si>
  <si>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</si>
  <si>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</si>
  <si>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</si>
  <si>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</si>
  <si>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</si>
  <si>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</si>
  <si>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</si>
  <si>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</si>
  <si>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</si>
  <si>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</si>
  <si>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</si>
  <si>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</si>
  <si>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</si>
  <si>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</si>
  <si>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</si>
  <si>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</si>
  <si>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</si>
  <si>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</si>
  <si>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</si>
  <si>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</si>
  <si>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</si>
  <si>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</si>
  <si>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</si>
  <si>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</si>
  <si>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</si>
  <si>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</si>
  <si>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</si>
  <si>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</si>
  <si>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</si>
  <si>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</si>
  <si>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</si>
  <si>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</si>
  <si>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</si>
  <si>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</si>
  <si>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</si>
  <si>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</si>
  <si>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</si>
  <si>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</si>
  <si>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</si>
  <si>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</si>
  <si>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</si>
  <si>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</si>
  <si>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</si>
  <si>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</si>
  <si>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</si>
  <si>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</si>
  <si>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</si>
  <si>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</si>
  <si>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</si>
  <si>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</si>
  <si>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</si>
  <si>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</si>
  <si>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</si>
  <si>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</si>
  <si>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</si>
  <si>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</si>
  <si>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</si>
  <si>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</si>
  <si>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</si>
  <si>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</si>
  <si>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</si>
  <si>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</si>
  <si>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</si>
  <si>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</si>
  <si>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</si>
  <si>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</si>
  <si>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</si>
  <si>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</si>
  <si>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</si>
  <si>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</si>
  <si>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</si>
  <si>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</si>
  <si>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</si>
  <si>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</si>
  <si>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</si>
  <si>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</si>
  <si>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</si>
  <si>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</si>
  <si>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</si>
  <si>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</si>
  <si>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</si>
  <si>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</si>
  <si>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</si>
  <si>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</si>
  <si>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</si>
  <si>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</si>
  <si>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</si>
  <si>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</si>
  <si>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</si>
  <si>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</si>
  <si>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</si>
  <si>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</si>
  <si>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</si>
  <si>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</si>
  <si>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</si>
  <si>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</si>
  <si>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</si>
  <si>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</si>
  <si>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</si>
  <si>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</si>
  <si>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</si>
  <si>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</si>
  <si>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</si>
  <si>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</si>
  <si>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</si>
  <si>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</si>
  <si>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</si>
  <si>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</si>
  <si>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</si>
  <si>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</si>
  <si>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</si>
  <si>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</si>
  <si>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</si>
  <si>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</si>
  <si>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</si>
  <si>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</si>
  <si>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</si>
  <si>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</si>
  <si>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</si>
  <si>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</si>
  <si>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</si>
  <si>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</si>
  <si>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</si>
  <si>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</si>
  <si>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</si>
  <si>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</si>
  <si>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</si>
  <si>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</si>
  <si>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</si>
  <si>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</si>
  <si>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</si>
  <si>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</si>
  <si>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</si>
  <si>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</si>
  <si>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</si>
  <si>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</si>
  <si>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</si>
  <si>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</si>
  <si>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</si>
  <si>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</si>
  <si>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</si>
  <si>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</si>
  <si>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</si>
  <si>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</si>
  <si>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</si>
  <si>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</si>
  <si>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</si>
  <si>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</si>
  <si>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</si>
  <si>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</si>
  <si>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</si>
  <si>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</si>
  <si>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</si>
  <si>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</si>
  <si>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</si>
  <si>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</si>
  <si>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</si>
  <si>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</si>
  <si>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</si>
  <si>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</si>
  <si>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</si>
  <si>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</si>
  <si>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</si>
  <si>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</si>
  <si>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</si>
  <si>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</si>
  <si>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</si>
  <si>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</si>
  <si>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</si>
  <si>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</si>
  <si>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</si>
  <si>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</si>
  <si>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</si>
  <si>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</si>
  <si>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</si>
  <si>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</si>
  <si>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</si>
  <si>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</si>
  <si>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</si>
  <si>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</si>
  <si>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</si>
  <si>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</si>
  <si>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</si>
  <si>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</si>
  <si>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</si>
  <si>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</si>
  <si>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</si>
  <si>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</si>
  <si>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</si>
  <si>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</si>
  <si>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</si>
  <si>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</si>
  <si>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</si>
  <si>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</si>
  <si>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</si>
  <si>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</si>
  <si>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</si>
  <si>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</si>
  <si>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</si>
  <si>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</si>
  <si>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</si>
  <si>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</si>
  <si>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</si>
  <si>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</si>
  <si>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</si>
  <si>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</si>
  <si>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</si>
  <si>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</si>
  <si>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</si>
  <si>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</si>
  <si>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</si>
  <si>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</si>
  <si>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</si>
  <si>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</si>
  <si>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</si>
  <si>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</si>
  <si>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</si>
  <si>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</si>
  <si>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</si>
  <si>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</si>
  <si>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</si>
  <si>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</si>
  <si>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</si>
  <si>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</si>
  <si>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</si>
  <si>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</si>
  <si>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</si>
  <si>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</si>
  <si>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</si>
  <si>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</si>
  <si>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</si>
  <si>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</si>
  <si>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</si>
  <si>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</si>
  <si>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</si>
  <si>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</si>
  <si>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</si>
  <si>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</si>
  <si>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</si>
  <si>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</si>
  <si>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</si>
  <si>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</si>
  <si>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</si>
  <si>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</si>
  <si>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</si>
  <si>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</si>
  <si>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</si>
  <si>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</si>
  <si>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</si>
  <si>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</si>
  <si>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</si>
  <si>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</si>
  <si>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</si>
  <si>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</si>
  <si>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</si>
  <si>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</si>
  <si>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</si>
  <si>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</si>
  <si>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</si>
  <si>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</si>
  <si>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</si>
  <si>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</si>
  <si>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</si>
  <si>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</si>
  <si>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</si>
  <si>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</si>
  <si>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</si>
  <si>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</si>
  <si>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</si>
  <si>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</si>
  <si>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</si>
  <si>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</si>
  <si>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</si>
  <si>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</si>
  <si>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</si>
  <si>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</si>
  <si>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</si>
  <si>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</si>
  <si>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</si>
  <si>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</si>
  <si>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</si>
  <si>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</si>
  <si>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</si>
  <si>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</si>
  <si>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</si>
  <si>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</si>
  <si>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</si>
  <si>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</si>
  <si>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</si>
  <si>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</si>
  <si>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</si>
  <si>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</si>
  <si>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</si>
  <si>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</si>
  <si>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</si>
  <si>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</si>
  <si>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</si>
  <si>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</si>
  <si>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</si>
  <si>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</si>
  <si>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</si>
  <si>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</si>
  <si>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</si>
  <si>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</si>
  <si>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</si>
  <si>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</si>
  <si>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</si>
  <si>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</si>
  <si>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</si>
  <si>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</si>
  <si>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</si>
  <si>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</si>
  <si>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</si>
  <si>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</si>
  <si>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</si>
  <si>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</si>
  <si>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</si>
  <si>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</si>
  <si>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</si>
  <si>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</si>
  <si>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</si>
  <si>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</si>
  <si>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</si>
  <si>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</si>
  <si>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</si>
  <si>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</si>
  <si>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</si>
  <si>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</si>
  <si>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</si>
  <si>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</si>
  <si>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</si>
  <si>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</si>
  <si>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</si>
  <si>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</si>
  <si>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</si>
  <si>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</si>
  <si>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</si>
  <si>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</si>
  <si>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</si>
  <si>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</si>
  <si>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</si>
  <si>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</si>
  <si>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</si>
  <si>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</si>
  <si>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</si>
  <si>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</si>
  <si>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</si>
  <si>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</si>
  <si>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</si>
  <si>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</si>
  <si>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</si>
  <si>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</si>
  <si>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</si>
  <si>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</si>
  <si>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</si>
  <si>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</si>
  <si>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</si>
  <si>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</si>
  <si>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</si>
  <si>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</si>
  <si>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</si>
  <si>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</si>
  <si>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</si>
  <si>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</si>
  <si>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</si>
  <si>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</si>
  <si>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</si>
  <si>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</si>
  <si>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</si>
  <si>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</si>
  <si>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</si>
  <si>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</si>
  <si>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</si>
  <si>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</si>
  <si>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</si>
  <si>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</si>
  <si>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</si>
  <si>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</si>
  <si>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</si>
  <si>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</si>
  <si>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</si>
  <si>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</si>
  <si>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</si>
  <si>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</si>
  <si>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</si>
  <si>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</si>
  <si>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</si>
  <si>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</si>
  <si>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</si>
  <si>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</si>
  <si>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</si>
  <si>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</si>
  <si>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</si>
  <si>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</si>
  <si>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</si>
  <si>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</si>
  <si>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</si>
  <si>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</si>
  <si>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</si>
  <si>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</si>
  <si>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</si>
  <si>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</si>
  <si>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</si>
  <si>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</si>
  <si>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</si>
  <si>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</si>
  <si>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</si>
  <si>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</si>
  <si>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</si>
  <si>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</si>
  <si>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</si>
  <si>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</si>
  <si>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</si>
  <si>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</si>
  <si>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</si>
  <si>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</si>
  <si>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</si>
  <si>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</si>
  <si>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</si>
  <si>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</si>
  <si>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</si>
  <si>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</si>
  <si>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</si>
  <si>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</si>
  <si>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</si>
  <si>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</si>
  <si>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</si>
  <si>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</si>
  <si>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</si>
  <si>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</si>
  <si>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</si>
  <si>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</si>
  <si>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</si>
  <si>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</si>
  <si>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</si>
  <si>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</si>
  <si>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</si>
  <si>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</si>
  <si>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</si>
  <si>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</si>
  <si>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</si>
  <si>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</si>
  <si>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</si>
  <si>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</si>
  <si>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</si>
  <si>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</si>
  <si>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</si>
  <si>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</si>
  <si>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</si>
  <si>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</si>
  <si>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</si>
  <si>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</si>
  <si>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</si>
  <si>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</si>
  <si>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</si>
  <si>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</si>
  <si>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</si>
  <si>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</si>
  <si>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</si>
  <si>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</si>
  <si>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</si>
  <si>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</si>
  <si>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</si>
  <si>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</si>
  <si>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</si>
  <si>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</si>
  <si>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</si>
  <si>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</si>
  <si>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</si>
  <si>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</si>
  <si>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</si>
  <si>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</si>
  <si>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</si>
  <si>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</si>
  <si>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</si>
  <si>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</si>
  <si>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</si>
  <si>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</si>
  <si>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</si>
  <si>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</si>
  <si>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</si>
  <si>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</si>
  <si>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</si>
  <si>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</si>
  <si>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</si>
  <si>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</si>
  <si>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</si>
  <si>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</si>
  <si>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</si>
  <si>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</si>
  <si>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</si>
  <si>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</si>
  <si>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</si>
  <si>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</si>
  <si>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</si>
  <si>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</si>
  <si>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</si>
  <si>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</si>
  <si>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</si>
  <si>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</si>
  <si>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</si>
  <si>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</si>
  <si>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</si>
  <si>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</si>
  <si>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</si>
  <si>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</si>
  <si>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</si>
  <si>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</si>
  <si>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</si>
  <si>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</si>
  <si>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</si>
  <si>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</si>
  <si>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</si>
  <si>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</si>
  <si>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</si>
  <si>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</si>
  <si>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</si>
  <si>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</si>
  <si>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</si>
  <si>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</si>
  <si>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</si>
  <si>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</si>
  <si>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</si>
  <si>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</si>
  <si>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</si>
  <si>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</si>
  <si>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</si>
  <si>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</si>
  <si>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</si>
  <si>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</si>
  <si>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</si>
  <si>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</si>
  <si>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</si>
  <si>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</si>
  <si>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</si>
  <si>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</si>
  <si>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</si>
  <si>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</si>
  <si>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</si>
  <si>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</si>
  <si>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</si>
  <si>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</si>
  <si>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</si>
  <si>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</si>
  <si>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</si>
  <si>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</si>
  <si>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</si>
  <si>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</si>
  <si>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</si>
  <si>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</si>
  <si>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</si>
  <si>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</si>
  <si>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</si>
  <si>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</si>
  <si>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</si>
  <si>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</si>
  <si>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</si>
  <si>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</si>
  <si>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</si>
  <si>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</si>
  <si>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</si>
  <si>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</si>
  <si>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</si>
  <si>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</si>
  <si>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</si>
  <si>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</si>
  <si>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</si>
  <si>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</si>
  <si>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</si>
  <si>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</si>
  <si>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</si>
  <si>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</si>
  <si>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</si>
  <si>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</si>
  <si>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</si>
  <si>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</si>
  <si>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</si>
  <si>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</si>
  <si>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</si>
  <si>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</si>
  <si>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</si>
  <si>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</si>
  <si>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</si>
  <si>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</si>
  <si>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</si>
  <si>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</si>
  <si>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</si>
  <si>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</si>
  <si>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</si>
  <si>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</si>
  <si>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</si>
  <si>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</si>
  <si>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</si>
  <si>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</si>
  <si>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</si>
  <si>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</si>
  <si>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</si>
  <si>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</si>
  <si>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</si>
  <si>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</si>
  <si>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</si>
  <si>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</si>
  <si>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</si>
  <si>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</si>
  <si>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</si>
  <si>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</si>
  <si>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</si>
  <si>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</si>
  <si>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</si>
  <si>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</si>
  <si>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</si>
  <si>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</si>
  <si>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</si>
  <si>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</si>
  <si>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</si>
  <si>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</si>
  <si>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</si>
  <si>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</si>
  <si>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</si>
  <si>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</si>
  <si>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</si>
  <si>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</si>
  <si>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</si>
  <si>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</si>
  <si>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</si>
  <si>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</si>
  <si>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</si>
  <si>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</si>
  <si>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</si>
  <si>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</si>
  <si>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</si>
  <si>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</si>
  <si>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</si>
  <si>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</si>
  <si>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</si>
  <si>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</si>
  <si>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</si>
  <si>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</si>
  <si>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</si>
  <si>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</si>
  <si>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</si>
  <si>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</si>
  <si>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</si>
  <si>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</si>
  <si>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</si>
  <si>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</si>
  <si>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</si>
  <si>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</si>
  <si>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</si>
  <si>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</si>
  <si>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</si>
  <si>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</si>
  <si>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</si>
  <si>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</si>
  <si>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</si>
  <si>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</si>
  <si>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</si>
  <si>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</si>
  <si>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</si>
  <si>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</si>
  <si>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</si>
  <si>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</si>
  <si>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</si>
  <si>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</si>
  <si>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</si>
  <si>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</si>
  <si>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</si>
  <si>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</si>
  <si>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</si>
  <si>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</si>
  <si>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</si>
  <si>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</si>
  <si>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</si>
  <si>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</si>
  <si>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</si>
  <si>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</si>
  <si>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</si>
  <si>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</si>
  <si>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</si>
  <si>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</si>
  <si>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</si>
  <si>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</si>
  <si>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</si>
  <si>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</si>
  <si>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</si>
  <si>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</si>
  <si>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</si>
  <si>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</si>
  <si>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</si>
  <si>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</si>
  <si>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</si>
  <si>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</si>
  <si>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</si>
  <si>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</si>
  <si>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</si>
  <si>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</si>
  <si>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</si>
  <si>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</si>
  <si>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</si>
  <si>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</si>
  <si>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</si>
  <si>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</si>
  <si>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</si>
  <si>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</si>
  <si>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</si>
  <si>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</si>
  <si>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</si>
  <si>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</si>
  <si>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</si>
  <si>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</si>
  <si>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</si>
  <si>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</si>
  <si>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</si>
  <si>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</si>
  <si>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</si>
  <si>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</si>
  <si>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</si>
  <si>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</si>
  <si>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</si>
  <si>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</si>
  <si>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</si>
  <si>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</si>
  <si>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</si>
  <si>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</si>
  <si>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</si>
  <si>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</si>
  <si>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</si>
  <si>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</si>
  <si>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</si>
  <si>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</si>
  <si>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</si>
  <si>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</si>
  <si>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</si>
  <si>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</si>
  <si>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</si>
  <si>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</si>
  <si>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</si>
  <si>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</si>
  <si>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</si>
  <si>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</si>
  <si>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</si>
  <si>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</si>
  <si>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</si>
  <si>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</si>
  <si>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</si>
  <si>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</si>
  <si>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</si>
  <si>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</si>
  <si>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</si>
  <si>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</si>
  <si>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</si>
  <si>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</si>
  <si>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</si>
  <si>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</si>
  <si>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</si>
  <si>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</si>
  <si>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</si>
  <si>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</si>
  <si>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</si>
  <si>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</si>
  <si>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</si>
  <si>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</si>
  <si>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</si>
  <si>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</si>
  <si>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</si>
  <si>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</si>
  <si>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</si>
  <si>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</si>
  <si>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</si>
  <si>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</si>
  <si>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</si>
  <si>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</si>
  <si>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</si>
  <si>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</si>
  <si>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</si>
  <si>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</si>
  <si>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</si>
  <si>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</si>
  <si>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</si>
  <si>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</si>
  <si>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</si>
  <si>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</si>
  <si>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</si>
  <si>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</si>
  <si>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</si>
  <si>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</si>
  <si>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</si>
  <si>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</si>
  <si>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</si>
  <si>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</si>
  <si>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</si>
  <si>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</si>
  <si>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</si>
  <si>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</si>
  <si>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</si>
  <si>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</si>
  <si>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</si>
  <si>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</si>
  <si>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</si>
  <si>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</si>
  <si>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</si>
  <si>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</si>
  <si>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</si>
  <si>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</si>
  <si>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</si>
  <si>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</si>
  <si>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</si>
  <si>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</si>
  <si>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</si>
  <si>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</si>
  <si>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</si>
  <si>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</si>
  <si>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</si>
  <si>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</si>
  <si>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</si>
  <si>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</si>
  <si>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</si>
  <si>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</si>
  <si>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</si>
  <si>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</si>
  <si>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</si>
  <si>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</si>
  <si>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</si>
  <si>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</si>
  <si>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</si>
  <si>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</si>
  <si>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</si>
  <si>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</si>
  <si>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</si>
  <si>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</si>
  <si>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</si>
  <si>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</si>
  <si>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</si>
  <si>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</si>
  <si>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</si>
  <si>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</si>
  <si>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</si>
  <si>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</si>
  <si>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</si>
  <si>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</si>
  <si>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</si>
  <si>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</si>
  <si>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</si>
  <si>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</si>
  <si>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</si>
  <si>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</si>
  <si>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</si>
  <si>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</si>
  <si>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</si>
  <si>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</si>
  <si>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</si>
  <si>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</si>
  <si>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</si>
  <si>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</si>
  <si>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</si>
  <si>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</si>
  <si>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</si>
  <si>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</si>
  <si>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</si>
  <si>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</si>
  <si>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</si>
  <si>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</si>
  <si>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</si>
  <si>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</si>
  <si>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</si>
  <si>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</si>
  <si>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</si>
  <si>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</si>
  <si>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</si>
  <si>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</si>
  <si>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</si>
  <si>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</si>
  <si>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</si>
  <si>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</si>
  <si>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</si>
  <si>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</si>
  <si>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</si>
  <si>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</si>
  <si>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</si>
  <si>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</si>
  <si>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</si>
  <si>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</si>
  <si>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</si>
  <si>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</si>
  <si>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</si>
  <si>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</si>
  <si>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</si>
  <si>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</si>
  <si>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</si>
  <si>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</si>
  <si>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</si>
  <si>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</si>
  <si>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</si>
  <si>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</si>
  <si>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</si>
  <si>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</si>
  <si>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</si>
  <si>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</si>
  <si>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</si>
  <si>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</si>
  <si>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</si>
  <si>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</si>
  <si>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</si>
  <si>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</si>
  <si>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</si>
  <si>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</si>
  <si>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</si>
  <si>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</si>
  <si>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</si>
  <si>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</si>
  <si>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</si>
  <si>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</si>
  <si>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</si>
  <si>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</si>
  <si>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</si>
  <si>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</si>
  <si>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</si>
  <si>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</si>
  <si>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</si>
  <si>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</si>
  <si>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</si>
  <si>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</si>
  <si>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</si>
  <si>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</si>
  <si>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</si>
  <si>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</si>
  <si>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</si>
  <si>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</si>
  <si>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</si>
  <si>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</si>
  <si>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</si>
  <si>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</si>
  <si>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</si>
  <si>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</si>
  <si>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</si>
  <si>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</si>
  <si>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</si>
  <si>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</si>
  <si>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</si>
  <si>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</si>
  <si>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</si>
  <si>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</si>
  <si>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</si>
  <si>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</si>
  <si>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</si>
  <si>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</si>
  <si>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</si>
  <si>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</si>
  <si>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</si>
  <si>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</si>
  <si>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</si>
  <si>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</si>
  <si>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</si>
  <si>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</si>
  <si>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</si>
  <si>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</si>
  <si>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</si>
  <si>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</si>
  <si>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</si>
  <si>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</si>
  <si>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</si>
  <si>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</si>
  <si>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</si>
  <si>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</si>
  <si>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</si>
  <si>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</si>
  <si>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</si>
  <si>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</si>
  <si>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</si>
  <si>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t>PAGADA</t>
  </si>
  <si>
    <t xml:space="preserve"> MONTO </t>
  </si>
  <si>
    <t>TOTAL</t>
  </si>
  <si>
    <t>LIC. REOLINDA A. FELIZ</t>
  </si>
  <si>
    <t>SUB.- DIRECTORA ADMINISTRATIVA</t>
  </si>
  <si>
    <t>ABONO</t>
  </si>
  <si>
    <t>GRUPO ALASKA</t>
  </si>
  <si>
    <t>CONSUMO DE AGUA</t>
  </si>
  <si>
    <t>MAT DE LIMPIEZA</t>
  </si>
  <si>
    <t xml:space="preserve">                         FACTURAS PAGADAS AL 30/11/2023</t>
  </si>
  <si>
    <t>COMPAÑÍA POR ACCIONES MERCANTIL</t>
  </si>
  <si>
    <t>MAT FERRETERO</t>
  </si>
  <si>
    <t>B1500001994</t>
  </si>
  <si>
    <t>DOS GARCIA</t>
  </si>
  <si>
    <t>MAT ELECTRICO</t>
  </si>
  <si>
    <t>B1500000654</t>
  </si>
  <si>
    <t>LABORATORIO PEYNADO PION</t>
  </si>
  <si>
    <t>ANALITICA A PACIENTE</t>
  </si>
  <si>
    <t>B1500000097</t>
  </si>
  <si>
    <t>TRANSPORTE JESUS FERMIN MARTINEZ</t>
  </si>
  <si>
    <t>SERV. DE TRANSPORTE DE MEDICAMENTOS DESDE PROMESE</t>
  </si>
  <si>
    <t>B1500000349</t>
  </si>
  <si>
    <t>M.A. CONSTRUCCIONES</t>
  </si>
  <si>
    <t>IMPERMIABILIZACION DE TECHO</t>
  </si>
  <si>
    <t>P &amp; D RECYCLING, SRL</t>
  </si>
  <si>
    <t>RECOLECCION DE DESECHOS BIOMEDICOS</t>
  </si>
  <si>
    <t>CECOMSA</t>
  </si>
  <si>
    <t>COMPRA DE A/A</t>
  </si>
  <si>
    <t>E4500000000453</t>
  </si>
  <si>
    <t>SALDO</t>
  </si>
  <si>
    <t>OZOSYSTEM DOMINICANA</t>
  </si>
  <si>
    <t>COMPRA DE EQUIPO DE DESHUMIFICADO DE OZONO</t>
  </si>
  <si>
    <t>B1500005226</t>
  </si>
  <si>
    <t>B1500005268</t>
  </si>
  <si>
    <t>B1500005955</t>
  </si>
  <si>
    <t>B1500007104</t>
  </si>
  <si>
    <t>B1500007119</t>
  </si>
  <si>
    <t>B1500007120</t>
  </si>
  <si>
    <t>B1500007128</t>
  </si>
  <si>
    <t>B1500007135</t>
  </si>
  <si>
    <t>B1500007140</t>
  </si>
  <si>
    <t>IMPRESORA TIEMPO,SRL</t>
  </si>
  <si>
    <t>MAT IMPRESO</t>
  </si>
  <si>
    <t>REFRIVERTE</t>
  </si>
  <si>
    <t>FARMACO INTERNACIONAL</t>
  </si>
  <si>
    <t>MAT GAST MEDICO</t>
  </si>
  <si>
    <t>B1500000750</t>
  </si>
  <si>
    <t>S &amp; M DENTAL</t>
  </si>
  <si>
    <t>B1500000357</t>
  </si>
  <si>
    <t>B1500000362</t>
  </si>
  <si>
    <t>SUPLIMED</t>
  </si>
  <si>
    <t>MEDICAMENTOS</t>
  </si>
  <si>
    <t>B1500003761</t>
  </si>
  <si>
    <t>B1500004226</t>
  </si>
  <si>
    <t>IMNGETECSO</t>
  </si>
  <si>
    <t>REPARACION EQUIPO MEDICO</t>
  </si>
  <si>
    <t>B1500000277</t>
  </si>
  <si>
    <t>SERVICIOS HOSPITALARIOS R &amp; L</t>
  </si>
  <si>
    <t>MED Y MAT GAST MED</t>
  </si>
  <si>
    <t>BARUC PHARMA, SRL</t>
  </si>
  <si>
    <t>B1500000284</t>
  </si>
  <si>
    <t>B1500000288</t>
  </si>
  <si>
    <t>OFICCLIN COMERCIAL, SRL</t>
  </si>
  <si>
    <t>B1500000318</t>
  </si>
  <si>
    <t>PROQUIA</t>
  </si>
  <si>
    <t>B1500000459</t>
  </si>
  <si>
    <t>B1500000464</t>
  </si>
  <si>
    <t>COMPRA MED</t>
  </si>
  <si>
    <t>B1500000177</t>
  </si>
  <si>
    <t>B1500000269</t>
  </si>
  <si>
    <t>B1500000252</t>
  </si>
  <si>
    <t>B1500000254</t>
  </si>
  <si>
    <t>MED Y MAT MED</t>
  </si>
  <si>
    <t>COMPRA DE PINTURA Y MAT FERRETERO</t>
  </si>
  <si>
    <t>B1500002015</t>
  </si>
  <si>
    <t>INGSERSSA INGENIERIA Y SERVICIOS</t>
  </si>
  <si>
    <t>MANT. MAQUINA DE ANESTESIA</t>
  </si>
  <si>
    <t>B1500000042</t>
  </si>
  <si>
    <t>PROVENTAX MULTISERVICE,SRL</t>
  </si>
  <si>
    <t>MAT GAST DE LIMPIEZA</t>
  </si>
  <si>
    <t>B1500000158</t>
  </si>
  <si>
    <t>TECNOLOGIA CEBALLOS</t>
  </si>
  <si>
    <t>SERV. TECNICO</t>
  </si>
  <si>
    <t>COMPRA DE TONER</t>
  </si>
  <si>
    <t>B1500000965</t>
  </si>
  <si>
    <t xml:space="preserve">ALQUILER DE EQUIPO </t>
  </si>
  <si>
    <t>COMPRA DE IMPRESORA</t>
  </si>
  <si>
    <t>COMPRA DE TONER Y BOTELLA DE TINTA</t>
  </si>
  <si>
    <t>B1500000970</t>
  </si>
  <si>
    <t>B1500000969</t>
  </si>
  <si>
    <t>B1500000968</t>
  </si>
  <si>
    <t>MAT DE OFICINA</t>
  </si>
  <si>
    <t>B1500001331</t>
  </si>
  <si>
    <t>PAPELERIA E IMPRESOS CRISHOAN</t>
  </si>
  <si>
    <t>IMPRESOS</t>
  </si>
  <si>
    <t>MERPROV, SRL</t>
  </si>
  <si>
    <t>ALIMENTOS</t>
  </si>
  <si>
    <t>B1500000541</t>
  </si>
  <si>
    <t>B1500000542</t>
  </si>
  <si>
    <t>SERVICIOS ELECTROMECANICOS ALCANTARA</t>
  </si>
  <si>
    <t>B1500000065</t>
  </si>
  <si>
    <t>B 1500000064</t>
  </si>
  <si>
    <t>ADQUISICION DE A/A E INSTALACION</t>
  </si>
  <si>
    <t>MAT PARA INSTALACION DE A/A</t>
  </si>
  <si>
    <t xml:space="preserve">REFRIVERTE, SRL </t>
  </si>
  <si>
    <t>COMPRA DE MAT. ELECTRICO</t>
  </si>
  <si>
    <t>B1500000676</t>
  </si>
  <si>
    <t>INGENIERIA Y AIRE ACONDICIONADO, S.A</t>
  </si>
  <si>
    <t>COMPRA DE MAT FERRETERO</t>
  </si>
  <si>
    <t>B15000004257</t>
  </si>
  <si>
    <t>ALQUILER DE EQUIPO MED</t>
  </si>
  <si>
    <t>B1500006364</t>
  </si>
  <si>
    <t>B1500006402</t>
  </si>
  <si>
    <t>ANLA FARMACEUTICA, SRL</t>
  </si>
  <si>
    <t>B1500000329</t>
  </si>
  <si>
    <t>OFFICE ASEO EMPRESARIAL OAE, SRL</t>
  </si>
  <si>
    <t>B1500000197</t>
  </si>
  <si>
    <t>B1500000198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</si>
</sst>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vertical="center" wrapText="1"/>
    </xf>
    <xf numFmtId="164" fontId="15" fillId="6" borderId="2" xfId="1" applyFont="1" applyFill="1" applyBorder="1" applyAlignment="1">
      <alignment horizontal="center" vertic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7" fillId="0" borderId="0" xfId="0" applyFont="1"/>
    <xf numFmtId="0" fontId="18" fillId="5" borderId="2" xfId="0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164" fontId="18" fillId="5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8" fillId="5" borderId="2" xfId="0" applyFont="1" applyFill="1" applyBorder="1" applyAlignment="1">
      <alignment horizontal="left" vertical="center" wrapText="1"/>
    </xf>
    <xf numFmtId="14" fontId="18" fillId="5" borderId="2" xfId="0" applyNumberFormat="1" applyFont="1" applyFill="1" applyBorder="1" applyAlignment="1">
      <alignment horizontal="left" vertical="center" wrapText="1"/>
    </xf>
    <xf numFmtId="0" fontId="19" fillId="0" borderId="0" xfId="0" applyFont="1"/>
  </cellXfs>
  <cellStyles count="9">
    <cellStyle name="Euro" xfId="4" xr:uid="{00000000-0005-0000-0000-000000000000}"/>
    <cellStyle name="Millares" xfId="1" builtinId="3"/>
    <cellStyle name="Millares 2" xfId="2" xr:uid="{00000000-0005-0000-0000-000002000000}"/>
    <cellStyle name="Millares 2 2" xfId="6" xr:uid="{00000000-0005-0000-0000-000003000000}"/>
    <cellStyle name="Millares 2 2 2" xfId="7" xr:uid="{00000000-0005-0000-0000-000004000000}"/>
    <cellStyle name="Millares 2 3" xfId="5" xr:uid="{00000000-0005-0000-0000-000005000000}"/>
    <cellStyle name="Normal" xfId="0" builtinId="0"/>
    <cellStyle name="Normal 2" xfId="8" xr:uid="{00000000-0005-0000-0000-000008000000}"/>
    <cellStyle name="Normal 3" xfId="3" xr:uid="{00000000-0005-0000-0000-00000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3</xdr:row>
      <xdr:rowOff>9526</xdr:rowOff>
    </xdr:from>
    <xdr:to>
      <xdr:col>1</xdr:col>
      <xdr:colOff>1582208</xdr:colOff>
      <xdr:row>6</xdr:row>
      <xdr:rowOff>95251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59" y="9526"/>
          <a:ext cx="153987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4</xdr:row>
      <xdr:rowOff>57150</xdr:rowOff>
    </xdr:from>
    <xdr:to>
      <xdr:col>6</xdr:col>
      <xdr:colOff>822211</xdr:colOff>
      <xdr:row>6</xdr:row>
      <xdr:rowOff>125866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4765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69" t="s">
        <v>151</v>
      </c>
      <c r="B2" s="69"/>
      <c r="C2" s="69"/>
      <c r="D2" s="69"/>
      <c r="E2" s="69"/>
    </row>
    <row r="3" spans="1:8" ht="15" customHeight="1" x14ac:dyDescent="0.25">
      <c r="A3" s="69"/>
      <c r="B3" s="69"/>
      <c r="C3" s="69"/>
      <c r="D3" s="69"/>
      <c r="E3" s="69"/>
    </row>
    <row r="4" spans="1:8" ht="15" customHeight="1" x14ac:dyDescent="0.25">
      <c r="A4" s="69"/>
      <c r="B4" s="69"/>
      <c r="C4" s="69"/>
      <c r="D4" s="69"/>
      <c r="E4" s="69"/>
    </row>
    <row r="5" spans="1:8" ht="6" customHeight="1" x14ac:dyDescent="0.25">
      <c r="A5" s="69"/>
      <c r="B5" s="69"/>
      <c r="C5" s="69"/>
      <c r="D5" s="69"/>
      <c r="E5" s="69"/>
      <c r="F5" s="38"/>
    </row>
    <row r="6" spans="1:8" ht="41.25" customHeight="1" x14ac:dyDescent="0.25">
      <c r="A6" s="70" t="s">
        <v>891</v>
      </c>
      <c r="B6" s="70"/>
      <c r="C6" s="70"/>
      <c r="D6" s="70"/>
      <c r="E6" s="7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00000000-0009-0000-0000-000000000000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89"/>
  <sheetViews>
    <sheetView tabSelected="1" zoomScaleNormal="100" workbookViewId="0">
      <selection activeCell="A11" sqref="A11:A81"/>
    </sheetView>
  </sheetViews>
  <sheetFormatPr baseColWidth="10" defaultRowHeight="15" x14ac:dyDescent="0.25"/>
  <cols>
    <col min="1" max="1" width="12.7109375" customWidth="1"/>
    <col min="2" max="2" width="29.5703125" customWidth="1"/>
    <col min="3" max="3" width="35.5703125" customWidth="1"/>
    <col min="4" max="4" width="17" style="13" customWidth="1"/>
    <col min="5" max="5" width="17.28515625" style="13" customWidth="1"/>
    <col min="6" max="6" width="13.42578125" customWidth="1"/>
    <col min="7" max="7" width="16" customWidth="1"/>
  </cols>
  <sheetData>
    <row r="4" spans="1:7" x14ac:dyDescent="0.25">
      <c r="G4" s="52"/>
    </row>
    <row r="5" spans="1:7" x14ac:dyDescent="0.25">
      <c r="G5" s="52"/>
    </row>
    <row r="6" spans="1:7" ht="15.75" x14ac:dyDescent="0.25">
      <c r="C6" s="64" t="s">
        <v>1360</v>
      </c>
      <c r="G6" s="52"/>
    </row>
    <row r="7" spans="1:7" ht="15.75" x14ac:dyDescent="0.25">
      <c r="C7" s="64"/>
      <c r="G7" s="52"/>
    </row>
    <row r="8" spans="1:7" ht="15.75" x14ac:dyDescent="0.25">
      <c r="C8" s="64"/>
      <c r="G8" s="52"/>
    </row>
    <row r="9" spans="1:7" hidden="1" x14ac:dyDescent="0.25">
      <c r="G9" s="52"/>
    </row>
    <row r="10" spans="1:7" ht="30" x14ac:dyDescent="0.25">
      <c r="B10" s="57" t="s">
        <v>2</v>
      </c>
      <c r="C10" s="57" t="s">
        <v>1345</v>
      </c>
      <c r="D10" s="58" t="s">
        <v>1</v>
      </c>
      <c r="E10" s="59" t="s">
        <v>0</v>
      </c>
      <c r="F10" s="59" t="s">
        <v>1346</v>
      </c>
      <c r="G10" s="60" t="s">
        <v>1352</v>
      </c>
    </row>
    <row r="11" spans="1:7" ht="30" x14ac:dyDescent="0.25">
      <c r="A11" s="74">
        <v>1</v>
      </c>
      <c r="B11" s="72" t="s">
        <v>1361</v>
      </c>
      <c r="C11" s="65" t="s">
        <v>1362</v>
      </c>
      <c r="D11" s="66">
        <v>45231</v>
      </c>
      <c r="E11" s="67" t="s">
        <v>1363</v>
      </c>
      <c r="F11" s="67" t="s">
        <v>1351</v>
      </c>
      <c r="G11" s="68">
        <v>39450</v>
      </c>
    </row>
    <row r="12" spans="1:7" x14ac:dyDescent="0.25">
      <c r="A12" s="74">
        <v>2</v>
      </c>
      <c r="B12" s="72" t="s">
        <v>1364</v>
      </c>
      <c r="C12" s="65" t="s">
        <v>1365</v>
      </c>
      <c r="D12" s="66">
        <v>45232</v>
      </c>
      <c r="E12" s="67" t="s">
        <v>1366</v>
      </c>
      <c r="F12" s="67" t="s">
        <v>1351</v>
      </c>
      <c r="G12" s="68">
        <v>158426.79999999999</v>
      </c>
    </row>
    <row r="13" spans="1:7" x14ac:dyDescent="0.25">
      <c r="A13" s="74">
        <v>3</v>
      </c>
      <c r="B13" s="72" t="s">
        <v>1367</v>
      </c>
      <c r="C13" s="65" t="s">
        <v>1368</v>
      </c>
      <c r="D13" s="66">
        <v>45142</v>
      </c>
      <c r="E13" s="67" t="s">
        <v>1369</v>
      </c>
      <c r="F13" s="67" t="s">
        <v>1351</v>
      </c>
      <c r="G13" s="68">
        <v>12000</v>
      </c>
    </row>
    <row r="14" spans="1:7" ht="30" x14ac:dyDescent="0.25">
      <c r="A14" s="74">
        <v>4</v>
      </c>
      <c r="B14" s="72" t="s">
        <v>1370</v>
      </c>
      <c r="C14" s="67" t="s">
        <v>1371</v>
      </c>
      <c r="D14" s="66">
        <v>45226</v>
      </c>
      <c r="E14" s="67" t="s">
        <v>1372</v>
      </c>
      <c r="F14" s="67" t="s">
        <v>1351</v>
      </c>
      <c r="G14" s="68">
        <v>28000</v>
      </c>
    </row>
    <row r="15" spans="1:7" x14ac:dyDescent="0.25">
      <c r="A15" s="74">
        <v>5</v>
      </c>
      <c r="B15" s="72" t="s">
        <v>1373</v>
      </c>
      <c r="C15" s="65" t="s">
        <v>1374</v>
      </c>
      <c r="D15" s="66">
        <v>45226</v>
      </c>
      <c r="E15" s="67" t="s">
        <v>59</v>
      </c>
      <c r="F15" s="67" t="s">
        <v>1351</v>
      </c>
      <c r="G15" s="68">
        <v>168268</v>
      </c>
    </row>
    <row r="16" spans="1:7" x14ac:dyDescent="0.25">
      <c r="A16" s="74">
        <v>7</v>
      </c>
      <c r="B16" s="72" t="s">
        <v>1375</v>
      </c>
      <c r="C16" s="65" t="s">
        <v>1376</v>
      </c>
      <c r="D16" s="66">
        <v>45201</v>
      </c>
      <c r="E16" s="67" t="s">
        <v>237</v>
      </c>
      <c r="F16" s="67" t="s">
        <v>1351</v>
      </c>
      <c r="G16" s="68">
        <v>300000</v>
      </c>
    </row>
    <row r="17" spans="1:7" x14ac:dyDescent="0.25">
      <c r="A17" s="74">
        <v>8</v>
      </c>
      <c r="B17" s="72" t="s">
        <v>1377</v>
      </c>
      <c r="C17" s="65" t="s">
        <v>1378</v>
      </c>
      <c r="D17" s="66">
        <v>45209</v>
      </c>
      <c r="E17" s="67" t="s">
        <v>1379</v>
      </c>
      <c r="F17" s="67" t="s">
        <v>1380</v>
      </c>
      <c r="G17" s="68">
        <v>418664.72</v>
      </c>
    </row>
    <row r="18" spans="1:7" ht="30" x14ac:dyDescent="0.25">
      <c r="A18" s="74">
        <v>9</v>
      </c>
      <c r="B18" s="72" t="s">
        <v>1381</v>
      </c>
      <c r="C18" s="67" t="s">
        <v>1382</v>
      </c>
      <c r="D18" s="66">
        <v>45231</v>
      </c>
      <c r="E18" s="67" t="s">
        <v>83</v>
      </c>
      <c r="F18" s="67" t="s">
        <v>1351</v>
      </c>
      <c r="G18" s="68">
        <v>123085.8</v>
      </c>
    </row>
    <row r="19" spans="1:7" ht="14.25" customHeight="1" x14ac:dyDescent="0.25">
      <c r="A19" s="74">
        <v>10</v>
      </c>
      <c r="B19" s="72" t="s">
        <v>1357</v>
      </c>
      <c r="C19" s="65" t="s">
        <v>1358</v>
      </c>
      <c r="D19" s="66">
        <v>45002</v>
      </c>
      <c r="E19" s="67" t="s">
        <v>1383</v>
      </c>
      <c r="F19" s="67" t="s">
        <v>1351</v>
      </c>
      <c r="G19" s="68">
        <v>3944</v>
      </c>
    </row>
    <row r="20" spans="1:7" ht="14.25" customHeight="1" x14ac:dyDescent="0.25">
      <c r="A20" s="74"/>
      <c r="B20" s="72" t="s">
        <v>1357</v>
      </c>
      <c r="C20" s="65" t="s">
        <v>1358</v>
      </c>
      <c r="D20" s="66">
        <v>45007</v>
      </c>
      <c r="E20" s="67" t="s">
        <v>1384</v>
      </c>
      <c r="F20" s="67" t="s">
        <v>1351</v>
      </c>
      <c r="G20" s="68">
        <v>10143</v>
      </c>
    </row>
    <row r="21" spans="1:7" x14ac:dyDescent="0.25">
      <c r="A21" s="74"/>
      <c r="B21" s="72" t="s">
        <v>1357</v>
      </c>
      <c r="C21" s="65" t="s">
        <v>1358</v>
      </c>
      <c r="D21" s="66">
        <v>45065</v>
      </c>
      <c r="E21" s="67" t="s">
        <v>1385</v>
      </c>
      <c r="F21" s="67" t="s">
        <v>1351</v>
      </c>
      <c r="G21" s="68">
        <v>10206</v>
      </c>
    </row>
    <row r="22" spans="1:7" x14ac:dyDescent="0.25">
      <c r="A22" s="74"/>
      <c r="B22" s="72" t="s">
        <v>1357</v>
      </c>
      <c r="C22" s="65" t="s">
        <v>1358</v>
      </c>
      <c r="D22" s="66">
        <v>45203</v>
      </c>
      <c r="E22" s="67" t="s">
        <v>1386</v>
      </c>
      <c r="F22" s="67" t="s">
        <v>1351</v>
      </c>
      <c r="G22" s="68">
        <v>11970</v>
      </c>
    </row>
    <row r="23" spans="1:7" x14ac:dyDescent="0.25">
      <c r="A23" s="74"/>
      <c r="B23" s="72" t="s">
        <v>1357</v>
      </c>
      <c r="C23" s="65" t="s">
        <v>1358</v>
      </c>
      <c r="D23" s="66">
        <v>45212</v>
      </c>
      <c r="E23" s="67" t="s">
        <v>1387</v>
      </c>
      <c r="F23" s="67" t="s">
        <v>1351</v>
      </c>
      <c r="G23" s="68">
        <v>2016</v>
      </c>
    </row>
    <row r="24" spans="1:7" x14ac:dyDescent="0.25">
      <c r="A24" s="74"/>
      <c r="B24" s="72" t="s">
        <v>1357</v>
      </c>
      <c r="C24" s="65" t="s">
        <v>1358</v>
      </c>
      <c r="D24" s="66">
        <v>45215</v>
      </c>
      <c r="E24" s="67" t="s">
        <v>1388</v>
      </c>
      <c r="F24" s="67" t="s">
        <v>1351</v>
      </c>
      <c r="G24" s="68">
        <v>7182</v>
      </c>
    </row>
    <row r="25" spans="1:7" x14ac:dyDescent="0.25">
      <c r="A25" s="74"/>
      <c r="B25" s="72" t="s">
        <v>1357</v>
      </c>
      <c r="C25" s="65" t="s">
        <v>1358</v>
      </c>
      <c r="D25" s="66">
        <v>45223</v>
      </c>
      <c r="E25" s="67" t="s">
        <v>1389</v>
      </c>
      <c r="F25" s="67" t="s">
        <v>1351</v>
      </c>
      <c r="G25" s="68">
        <v>6426</v>
      </c>
    </row>
    <row r="26" spans="1:7" x14ac:dyDescent="0.25">
      <c r="A26" s="74"/>
      <c r="B26" s="72" t="s">
        <v>1357</v>
      </c>
      <c r="C26" s="65" t="s">
        <v>1358</v>
      </c>
      <c r="D26" s="66">
        <v>45256</v>
      </c>
      <c r="E26" s="67" t="s">
        <v>1390</v>
      </c>
      <c r="F26" s="67" t="s">
        <v>1351</v>
      </c>
      <c r="G26" s="68">
        <v>9135</v>
      </c>
    </row>
    <row r="27" spans="1:7" x14ac:dyDescent="0.25">
      <c r="A27" s="74"/>
      <c r="B27" s="72" t="s">
        <v>1357</v>
      </c>
      <c r="C27" s="65" t="s">
        <v>1358</v>
      </c>
      <c r="D27" s="66">
        <v>45232</v>
      </c>
      <c r="E27" s="67" t="s">
        <v>1391</v>
      </c>
      <c r="F27" s="67" t="s">
        <v>1351</v>
      </c>
      <c r="G27" s="68">
        <v>8190</v>
      </c>
    </row>
    <row r="28" spans="1:7" x14ac:dyDescent="0.25">
      <c r="A28" s="74">
        <v>12</v>
      </c>
      <c r="B28" s="72" t="s">
        <v>1392</v>
      </c>
      <c r="C28" s="65" t="s">
        <v>1393</v>
      </c>
      <c r="D28" s="66">
        <v>45169</v>
      </c>
      <c r="E28" s="67" t="s">
        <v>1055</v>
      </c>
      <c r="F28" s="67" t="s">
        <v>1356</v>
      </c>
      <c r="G28" s="68">
        <v>300000</v>
      </c>
    </row>
    <row r="29" spans="1:7" ht="11.25" customHeight="1" x14ac:dyDescent="0.25">
      <c r="A29" s="74">
        <v>13</v>
      </c>
      <c r="B29" s="72" t="s">
        <v>1394</v>
      </c>
      <c r="C29" s="65" t="s">
        <v>1362</v>
      </c>
      <c r="D29" s="66">
        <v>45250</v>
      </c>
      <c r="E29" s="67" t="s">
        <v>650</v>
      </c>
      <c r="F29" s="67" t="s">
        <v>1351</v>
      </c>
      <c r="G29" s="68">
        <v>14429.85</v>
      </c>
    </row>
    <row r="30" spans="1:7" x14ac:dyDescent="0.25">
      <c r="A30" s="74">
        <v>14</v>
      </c>
      <c r="B30" s="72" t="s">
        <v>1395</v>
      </c>
      <c r="C30" s="65" t="s">
        <v>1396</v>
      </c>
      <c r="D30" s="66">
        <v>45131</v>
      </c>
      <c r="E30" s="67" t="s">
        <v>1397</v>
      </c>
      <c r="F30" s="67" t="s">
        <v>1351</v>
      </c>
      <c r="G30" s="68">
        <v>52198.400000000001</v>
      </c>
    </row>
    <row r="31" spans="1:7" x14ac:dyDescent="0.25">
      <c r="A31" s="74">
        <v>15</v>
      </c>
      <c r="B31" s="72" t="s">
        <v>1398</v>
      </c>
      <c r="C31" s="65" t="s">
        <v>1396</v>
      </c>
      <c r="D31" s="66">
        <v>45128</v>
      </c>
      <c r="E31" s="67" t="s">
        <v>1399</v>
      </c>
      <c r="F31" s="67" t="s">
        <v>1351</v>
      </c>
      <c r="G31" s="68">
        <v>137130.06</v>
      </c>
    </row>
    <row r="32" spans="1:7" x14ac:dyDescent="0.25">
      <c r="A32" s="74"/>
      <c r="B32" s="72" t="s">
        <v>1398</v>
      </c>
      <c r="C32" s="65" t="s">
        <v>1396</v>
      </c>
      <c r="D32" s="66">
        <v>45173</v>
      </c>
      <c r="E32" s="67" t="s">
        <v>1400</v>
      </c>
      <c r="F32" s="67" t="s">
        <v>1351</v>
      </c>
      <c r="G32" s="68">
        <v>35534.129999999997</v>
      </c>
    </row>
    <row r="33" spans="1:7" x14ac:dyDescent="0.25">
      <c r="A33" s="74">
        <v>16</v>
      </c>
      <c r="B33" s="72" t="s">
        <v>1401</v>
      </c>
      <c r="C33" s="65" t="s">
        <v>1402</v>
      </c>
      <c r="D33" s="66">
        <v>45248</v>
      </c>
      <c r="E33" s="67" t="s">
        <v>1403</v>
      </c>
      <c r="F33" s="67" t="s">
        <v>1351</v>
      </c>
      <c r="G33" s="68">
        <v>68450</v>
      </c>
    </row>
    <row r="34" spans="1:7" x14ac:dyDescent="0.25">
      <c r="A34" s="74"/>
      <c r="B34" s="72" t="s">
        <v>1401</v>
      </c>
      <c r="C34" s="65" t="s">
        <v>1402</v>
      </c>
      <c r="D34" s="66">
        <v>44966</v>
      </c>
      <c r="E34" s="67" t="s">
        <v>1404</v>
      </c>
      <c r="F34" s="67" t="s">
        <v>1351</v>
      </c>
      <c r="G34" s="68">
        <v>30000</v>
      </c>
    </row>
    <row r="35" spans="1:7" x14ac:dyDescent="0.25">
      <c r="A35" s="74">
        <v>17</v>
      </c>
      <c r="B35" s="72" t="s">
        <v>1405</v>
      </c>
      <c r="C35" s="65" t="s">
        <v>1406</v>
      </c>
      <c r="D35" s="66">
        <v>45050</v>
      </c>
      <c r="E35" s="67" t="s">
        <v>1407</v>
      </c>
      <c r="F35" s="67" t="s">
        <v>1356</v>
      </c>
      <c r="G35" s="68">
        <v>261519.14</v>
      </c>
    </row>
    <row r="36" spans="1:7" ht="30" x14ac:dyDescent="0.25">
      <c r="A36" s="74">
        <v>18</v>
      </c>
      <c r="B36" s="72" t="s">
        <v>1408</v>
      </c>
      <c r="C36" s="65" t="s">
        <v>1409</v>
      </c>
      <c r="D36" s="66">
        <v>45120</v>
      </c>
      <c r="E36" s="67" t="s">
        <v>665</v>
      </c>
      <c r="F36" s="67" t="s">
        <v>1356</v>
      </c>
      <c r="G36" s="68">
        <v>300000</v>
      </c>
    </row>
    <row r="37" spans="1:7" x14ac:dyDescent="0.25">
      <c r="A37" s="74">
        <v>19</v>
      </c>
      <c r="B37" s="72" t="s">
        <v>1410</v>
      </c>
      <c r="C37" s="65" t="s">
        <v>1402</v>
      </c>
      <c r="D37" s="66">
        <v>45037</v>
      </c>
      <c r="E37" s="67" t="s">
        <v>1411</v>
      </c>
      <c r="F37" s="67" t="s">
        <v>1351</v>
      </c>
      <c r="G37" s="68">
        <v>37100</v>
      </c>
    </row>
    <row r="38" spans="1:7" x14ac:dyDescent="0.25">
      <c r="A38" s="74"/>
      <c r="B38" s="72" t="s">
        <v>1410</v>
      </c>
      <c r="C38" s="65" t="s">
        <v>1402</v>
      </c>
      <c r="D38" s="66">
        <v>45061</v>
      </c>
      <c r="E38" s="67" t="s">
        <v>1412</v>
      </c>
      <c r="F38" s="67" t="s">
        <v>1351</v>
      </c>
      <c r="G38" s="68">
        <v>146700</v>
      </c>
    </row>
    <row r="39" spans="1:7" x14ac:dyDescent="0.25">
      <c r="A39" s="74">
        <v>20</v>
      </c>
      <c r="B39" s="72" t="s">
        <v>1413</v>
      </c>
      <c r="C39" s="65" t="s">
        <v>1402</v>
      </c>
      <c r="D39" s="66">
        <v>44980</v>
      </c>
      <c r="E39" s="67" t="s">
        <v>89</v>
      </c>
      <c r="F39" s="67" t="s">
        <v>1351</v>
      </c>
      <c r="G39" s="68">
        <v>12112.5</v>
      </c>
    </row>
    <row r="40" spans="1:7" x14ac:dyDescent="0.25">
      <c r="A40" s="74"/>
      <c r="B40" s="72" t="s">
        <v>1413</v>
      </c>
      <c r="C40" s="65" t="s">
        <v>1409</v>
      </c>
      <c r="D40" s="66">
        <v>45035</v>
      </c>
      <c r="E40" s="67" t="s">
        <v>1414</v>
      </c>
      <c r="F40" s="67" t="s">
        <v>1351</v>
      </c>
      <c r="G40" s="68">
        <v>50541.120000000003</v>
      </c>
    </row>
    <row r="41" spans="1:7" x14ac:dyDescent="0.25">
      <c r="A41" s="74">
        <v>21</v>
      </c>
      <c r="B41" s="73" t="s">
        <v>1415</v>
      </c>
      <c r="C41" s="65" t="s">
        <v>1359</v>
      </c>
      <c r="D41" s="66">
        <v>45159</v>
      </c>
      <c r="E41" s="67" t="s">
        <v>1416</v>
      </c>
      <c r="F41" s="67" t="s">
        <v>1351</v>
      </c>
      <c r="G41" s="68">
        <v>61461.66</v>
      </c>
    </row>
    <row r="42" spans="1:7" x14ac:dyDescent="0.25">
      <c r="A42" s="74"/>
      <c r="B42" s="73" t="s">
        <v>1415</v>
      </c>
      <c r="C42" s="65" t="s">
        <v>1359</v>
      </c>
      <c r="D42" s="66">
        <v>45183</v>
      </c>
      <c r="E42" s="67" t="s">
        <v>1417</v>
      </c>
      <c r="F42" s="67" t="s">
        <v>1351</v>
      </c>
      <c r="G42" s="68">
        <v>82604.240000000005</v>
      </c>
    </row>
    <row r="43" spans="1:7" x14ac:dyDescent="0.25">
      <c r="A43" s="74">
        <v>22</v>
      </c>
      <c r="B43" s="72" t="s">
        <v>1418</v>
      </c>
      <c r="C43" s="65" t="s">
        <v>1402</v>
      </c>
      <c r="D43" s="66">
        <v>45155</v>
      </c>
      <c r="E43" s="67" t="s">
        <v>1419</v>
      </c>
      <c r="F43" s="67" t="s">
        <v>1351</v>
      </c>
      <c r="G43" s="68">
        <v>67500</v>
      </c>
    </row>
    <row r="44" spans="1:7" x14ac:dyDescent="0.25">
      <c r="A44" s="74"/>
      <c r="B44" s="72" t="s">
        <v>1418</v>
      </c>
      <c r="C44" s="65" t="s">
        <v>1423</v>
      </c>
      <c r="D44" s="66">
        <v>44979</v>
      </c>
      <c r="E44" s="67" t="s">
        <v>1420</v>
      </c>
      <c r="F44" s="67" t="s">
        <v>1351</v>
      </c>
      <c r="G44" s="68">
        <v>27527.3</v>
      </c>
    </row>
    <row r="45" spans="1:7" x14ac:dyDescent="0.25">
      <c r="A45" s="74"/>
      <c r="B45" s="72" t="s">
        <v>1418</v>
      </c>
      <c r="C45" s="65" t="s">
        <v>1396</v>
      </c>
      <c r="D45" s="66">
        <v>44963</v>
      </c>
      <c r="E45" s="67" t="s">
        <v>1421</v>
      </c>
      <c r="F45" s="67" t="s">
        <v>1351</v>
      </c>
      <c r="G45" s="68">
        <v>4012</v>
      </c>
    </row>
    <row r="46" spans="1:7" x14ac:dyDescent="0.25">
      <c r="A46" s="74"/>
      <c r="B46" s="72" t="s">
        <v>1418</v>
      </c>
      <c r="C46" s="65" t="s">
        <v>1396</v>
      </c>
      <c r="D46" s="66">
        <v>44967</v>
      </c>
      <c r="E46" s="67" t="s">
        <v>1422</v>
      </c>
      <c r="F46" s="67" t="s">
        <v>1351</v>
      </c>
      <c r="G46" s="68">
        <v>9145</v>
      </c>
    </row>
    <row r="47" spans="1:7" x14ac:dyDescent="0.25">
      <c r="A47" s="74"/>
      <c r="B47" s="72" t="s">
        <v>1418</v>
      </c>
      <c r="C47" s="65" t="s">
        <v>1402</v>
      </c>
      <c r="D47" s="66">
        <v>45019</v>
      </c>
      <c r="E47" s="67" t="s">
        <v>494</v>
      </c>
      <c r="F47" s="67" t="s">
        <v>1351</v>
      </c>
      <c r="G47" s="68">
        <v>130000</v>
      </c>
    </row>
    <row r="48" spans="1:7" ht="30" x14ac:dyDescent="0.25">
      <c r="A48" s="74">
        <v>23</v>
      </c>
      <c r="B48" s="72" t="s">
        <v>1361</v>
      </c>
      <c r="C48" s="65" t="s">
        <v>1424</v>
      </c>
      <c r="D48" s="66">
        <v>45246</v>
      </c>
      <c r="E48" s="67" t="s">
        <v>1425</v>
      </c>
      <c r="F48" s="67" t="s">
        <v>1351</v>
      </c>
      <c r="G48" s="68">
        <v>84344</v>
      </c>
    </row>
    <row r="49" spans="1:7" ht="30" x14ac:dyDescent="0.25">
      <c r="A49" s="74">
        <v>24</v>
      </c>
      <c r="B49" s="72" t="s">
        <v>1426</v>
      </c>
      <c r="C49" s="65" t="s">
        <v>1427</v>
      </c>
      <c r="D49" s="66">
        <v>45126</v>
      </c>
      <c r="E49" s="67" t="s">
        <v>1428</v>
      </c>
      <c r="F49" s="67" t="s">
        <v>1351</v>
      </c>
      <c r="G49" s="68">
        <v>50622</v>
      </c>
    </row>
    <row r="50" spans="1:7" x14ac:dyDescent="0.25">
      <c r="A50" s="74">
        <v>26</v>
      </c>
      <c r="B50" s="72" t="s">
        <v>1429</v>
      </c>
      <c r="C50" s="65" t="s">
        <v>1430</v>
      </c>
      <c r="D50" s="66">
        <v>45223</v>
      </c>
      <c r="E50" s="67" t="s">
        <v>1431</v>
      </c>
      <c r="F50" s="67" t="s">
        <v>1356</v>
      </c>
      <c r="G50" s="68">
        <v>57980</v>
      </c>
    </row>
    <row r="51" spans="1:7" x14ac:dyDescent="0.25">
      <c r="A51" s="74">
        <v>27</v>
      </c>
      <c r="B51" s="72" t="s">
        <v>1432</v>
      </c>
      <c r="C51" s="65" t="s">
        <v>1433</v>
      </c>
      <c r="D51" s="66">
        <v>45071</v>
      </c>
      <c r="E51" s="67" t="s">
        <v>681</v>
      </c>
      <c r="F51" s="67" t="s">
        <v>1351</v>
      </c>
      <c r="G51" s="68">
        <v>33276</v>
      </c>
    </row>
    <row r="52" spans="1:7" x14ac:dyDescent="0.25">
      <c r="A52" s="74"/>
      <c r="B52" s="72" t="s">
        <v>1432</v>
      </c>
      <c r="C52" s="65" t="s">
        <v>1434</v>
      </c>
      <c r="D52" s="66">
        <v>45107</v>
      </c>
      <c r="E52" s="67" t="s">
        <v>744</v>
      </c>
      <c r="F52" s="67" t="s">
        <v>1351</v>
      </c>
      <c r="G52" s="68">
        <v>16956.599999999999</v>
      </c>
    </row>
    <row r="53" spans="1:7" x14ac:dyDescent="0.25">
      <c r="A53" s="74"/>
      <c r="B53" s="72" t="s">
        <v>1432</v>
      </c>
      <c r="C53" s="65" t="s">
        <v>1433</v>
      </c>
      <c r="D53" s="66">
        <v>44949</v>
      </c>
      <c r="E53" s="67" t="s">
        <v>627</v>
      </c>
      <c r="F53" s="67" t="s">
        <v>1351</v>
      </c>
      <c r="G53" s="68">
        <v>8201</v>
      </c>
    </row>
    <row r="54" spans="1:7" x14ac:dyDescent="0.25">
      <c r="A54" s="74"/>
      <c r="B54" s="72" t="s">
        <v>1432</v>
      </c>
      <c r="C54" s="65" t="s">
        <v>1434</v>
      </c>
      <c r="D54" s="66">
        <v>45133</v>
      </c>
      <c r="E54" s="67" t="s">
        <v>1435</v>
      </c>
      <c r="F54" s="67" t="s">
        <v>1351</v>
      </c>
      <c r="G54" s="68">
        <v>35695</v>
      </c>
    </row>
    <row r="55" spans="1:7" x14ac:dyDescent="0.25">
      <c r="A55" s="74"/>
      <c r="B55" s="72" t="s">
        <v>1432</v>
      </c>
      <c r="C55" s="65" t="s">
        <v>1434</v>
      </c>
      <c r="D55" s="66">
        <v>44991</v>
      </c>
      <c r="E55" s="67" t="s">
        <v>658</v>
      </c>
      <c r="F55" s="67" t="s">
        <v>1351</v>
      </c>
      <c r="G55" s="68">
        <v>4602</v>
      </c>
    </row>
    <row r="56" spans="1:7" x14ac:dyDescent="0.25">
      <c r="A56" s="74"/>
      <c r="B56" s="72" t="s">
        <v>1432</v>
      </c>
      <c r="C56" s="65" t="s">
        <v>1437</v>
      </c>
      <c r="D56" s="66">
        <v>45118</v>
      </c>
      <c r="E56" s="67" t="s">
        <v>747</v>
      </c>
      <c r="F56" s="67" t="s">
        <v>1351</v>
      </c>
      <c r="G56" s="68">
        <v>57593.440000000002</v>
      </c>
    </row>
    <row r="57" spans="1:7" x14ac:dyDescent="0.25">
      <c r="A57" s="74"/>
      <c r="B57" s="72" t="s">
        <v>1432</v>
      </c>
      <c r="C57" s="65" t="s">
        <v>1436</v>
      </c>
      <c r="D57" s="66">
        <v>45107</v>
      </c>
      <c r="E57" s="67" t="s">
        <v>746</v>
      </c>
      <c r="F57" s="67" t="s">
        <v>1351</v>
      </c>
      <c r="G57" s="68">
        <v>19912.5</v>
      </c>
    </row>
    <row r="58" spans="1:7" x14ac:dyDescent="0.25">
      <c r="A58" s="74"/>
      <c r="B58" s="72" t="s">
        <v>1432</v>
      </c>
      <c r="C58" s="65" t="s">
        <v>1433</v>
      </c>
      <c r="D58" s="66">
        <v>45107</v>
      </c>
      <c r="E58" s="67" t="s">
        <v>745</v>
      </c>
      <c r="F58" s="67" t="s">
        <v>1351</v>
      </c>
      <c r="G58" s="68">
        <v>25458.5</v>
      </c>
    </row>
    <row r="59" spans="1:7" x14ac:dyDescent="0.25">
      <c r="A59" s="74"/>
      <c r="B59" s="72" t="s">
        <v>1432</v>
      </c>
      <c r="C59" s="65" t="s">
        <v>1433</v>
      </c>
      <c r="D59" s="66">
        <v>45019</v>
      </c>
      <c r="E59" s="67" t="s">
        <v>890</v>
      </c>
      <c r="F59" s="67" t="s">
        <v>1351</v>
      </c>
      <c r="G59" s="68">
        <v>3540</v>
      </c>
    </row>
    <row r="60" spans="1:7" x14ac:dyDescent="0.25">
      <c r="A60" s="74"/>
      <c r="B60" s="72" t="s">
        <v>1432</v>
      </c>
      <c r="C60" s="65" t="s">
        <v>1433</v>
      </c>
      <c r="D60" s="66">
        <v>44991</v>
      </c>
      <c r="E60" s="67" t="s">
        <v>671</v>
      </c>
      <c r="F60" s="67" t="s">
        <v>1351</v>
      </c>
      <c r="G60" s="68">
        <v>23246</v>
      </c>
    </row>
    <row r="61" spans="1:7" x14ac:dyDescent="0.25">
      <c r="A61" s="74"/>
      <c r="B61" s="72" t="s">
        <v>1432</v>
      </c>
      <c r="C61" s="65" t="s">
        <v>1438</v>
      </c>
      <c r="D61" s="66">
        <v>45138</v>
      </c>
      <c r="E61" s="67" t="s">
        <v>1439</v>
      </c>
      <c r="F61" s="67" t="s">
        <v>1351</v>
      </c>
      <c r="G61" s="68">
        <v>7133.1</v>
      </c>
    </row>
    <row r="62" spans="1:7" x14ac:dyDescent="0.25">
      <c r="A62" s="74"/>
      <c r="B62" s="72" t="s">
        <v>1432</v>
      </c>
      <c r="C62" s="65" t="s">
        <v>1433</v>
      </c>
      <c r="D62" s="66">
        <v>45138</v>
      </c>
      <c r="E62" s="67" t="s">
        <v>1440</v>
      </c>
      <c r="F62" s="67" t="s">
        <v>1351</v>
      </c>
      <c r="G62" s="68">
        <v>9971</v>
      </c>
    </row>
    <row r="63" spans="1:7" x14ac:dyDescent="0.25">
      <c r="A63" s="74"/>
      <c r="B63" s="72" t="s">
        <v>1432</v>
      </c>
      <c r="C63" s="65" t="s">
        <v>1436</v>
      </c>
      <c r="D63" s="66">
        <v>45138</v>
      </c>
      <c r="E63" s="67" t="s">
        <v>1441</v>
      </c>
      <c r="F63" s="67" t="s">
        <v>1351</v>
      </c>
      <c r="G63" s="68">
        <v>19912.5</v>
      </c>
    </row>
    <row r="64" spans="1:7" x14ac:dyDescent="0.25">
      <c r="A64" s="74"/>
      <c r="B64" s="72" t="s">
        <v>1432</v>
      </c>
      <c r="C64" s="65" t="s">
        <v>1442</v>
      </c>
      <c r="D64" s="66">
        <v>45149</v>
      </c>
      <c r="E64" s="67" t="s">
        <v>912</v>
      </c>
      <c r="F64" s="67" t="s">
        <v>1351</v>
      </c>
      <c r="G64" s="68">
        <v>195988.8</v>
      </c>
    </row>
    <row r="65" spans="1:7" ht="30" x14ac:dyDescent="0.25">
      <c r="A65" s="74">
        <v>28</v>
      </c>
      <c r="B65" s="72" t="s">
        <v>1444</v>
      </c>
      <c r="C65" s="65" t="s">
        <v>1445</v>
      </c>
      <c r="D65" s="66">
        <v>45077</v>
      </c>
      <c r="E65" s="67" t="s">
        <v>630</v>
      </c>
      <c r="F65" s="67" t="s">
        <v>1380</v>
      </c>
      <c r="G65" s="68">
        <v>89698.4</v>
      </c>
    </row>
    <row r="66" spans="1:7" ht="30" x14ac:dyDescent="0.25">
      <c r="A66" s="74"/>
      <c r="B66" s="72" t="s">
        <v>1444</v>
      </c>
      <c r="C66" s="65" t="s">
        <v>1445</v>
      </c>
      <c r="D66" s="66">
        <v>45106</v>
      </c>
      <c r="E66" s="67" t="s">
        <v>1443</v>
      </c>
      <c r="F66" s="67" t="s">
        <v>1351</v>
      </c>
      <c r="G66" s="68">
        <v>2596</v>
      </c>
    </row>
    <row r="67" spans="1:7" ht="30" x14ac:dyDescent="0.25">
      <c r="A67" s="74"/>
      <c r="B67" s="72" t="s">
        <v>1444</v>
      </c>
      <c r="C67" s="65" t="s">
        <v>1445</v>
      </c>
      <c r="D67" s="66">
        <v>45184</v>
      </c>
      <c r="E67" s="67" t="s">
        <v>410</v>
      </c>
      <c r="F67" s="67" t="s">
        <v>1351</v>
      </c>
      <c r="G67" s="68">
        <v>2596</v>
      </c>
    </row>
    <row r="68" spans="1:7" ht="30" x14ac:dyDescent="0.25">
      <c r="A68" s="74"/>
      <c r="B68" s="72" t="s">
        <v>1444</v>
      </c>
      <c r="C68" s="65" t="s">
        <v>1445</v>
      </c>
      <c r="D68" s="66">
        <v>45189</v>
      </c>
      <c r="E68" s="67" t="s">
        <v>413</v>
      </c>
      <c r="F68" s="67" t="s">
        <v>1351</v>
      </c>
      <c r="G68" s="68">
        <v>222803.22</v>
      </c>
    </row>
    <row r="69" spans="1:7" x14ac:dyDescent="0.25">
      <c r="A69" s="74">
        <v>29</v>
      </c>
      <c r="B69" s="72" t="s">
        <v>1446</v>
      </c>
      <c r="C69" s="65" t="s">
        <v>1447</v>
      </c>
      <c r="D69" s="66">
        <v>45204</v>
      </c>
      <c r="E69" s="67" t="s">
        <v>1448</v>
      </c>
      <c r="F69" s="67" t="s">
        <v>1351</v>
      </c>
      <c r="G69" s="68">
        <v>188275</v>
      </c>
    </row>
    <row r="70" spans="1:7" x14ac:dyDescent="0.25">
      <c r="A70" s="74"/>
      <c r="B70" s="72" t="s">
        <v>1446</v>
      </c>
      <c r="C70" s="65" t="s">
        <v>1447</v>
      </c>
      <c r="D70" s="66">
        <v>45210</v>
      </c>
      <c r="E70" s="67" t="s">
        <v>1449</v>
      </c>
      <c r="F70" s="67" t="s">
        <v>1351</v>
      </c>
      <c r="G70" s="68">
        <v>417536.6</v>
      </c>
    </row>
    <row r="71" spans="1:7" ht="30" x14ac:dyDescent="0.25">
      <c r="A71" s="74">
        <v>31</v>
      </c>
      <c r="B71" s="72" t="s">
        <v>1450</v>
      </c>
      <c r="C71" s="65" t="s">
        <v>1453</v>
      </c>
      <c r="D71" s="66">
        <v>45128</v>
      </c>
      <c r="E71" s="67" t="s">
        <v>1451</v>
      </c>
      <c r="F71" s="67" t="s">
        <v>1351</v>
      </c>
      <c r="G71" s="68">
        <v>243353.28</v>
      </c>
    </row>
    <row r="72" spans="1:7" ht="30" x14ac:dyDescent="0.25">
      <c r="A72" s="74"/>
      <c r="B72" s="72" t="s">
        <v>1450</v>
      </c>
      <c r="C72" s="65" t="s">
        <v>1454</v>
      </c>
      <c r="D72" s="66">
        <v>45128</v>
      </c>
      <c r="E72" s="67" t="s">
        <v>1452</v>
      </c>
      <c r="F72" s="67" t="s">
        <v>1351</v>
      </c>
      <c r="G72" s="68">
        <v>72358.14</v>
      </c>
    </row>
    <row r="73" spans="1:7" x14ac:dyDescent="0.25">
      <c r="A73" s="74">
        <v>32</v>
      </c>
      <c r="B73" s="72" t="s">
        <v>1455</v>
      </c>
      <c r="C73" s="65" t="s">
        <v>1362</v>
      </c>
      <c r="D73" s="66">
        <v>45259</v>
      </c>
      <c r="E73" s="67" t="s">
        <v>656</v>
      </c>
      <c r="F73" s="67" t="s">
        <v>1351</v>
      </c>
      <c r="G73" s="68">
        <v>151400.20000000001</v>
      </c>
    </row>
    <row r="74" spans="1:7" x14ac:dyDescent="0.25">
      <c r="A74" s="74">
        <v>33</v>
      </c>
      <c r="B74" s="72" t="s">
        <v>1364</v>
      </c>
      <c r="C74" s="65" t="s">
        <v>1456</v>
      </c>
      <c r="D74" s="66">
        <v>45260</v>
      </c>
      <c r="E74" s="67" t="s">
        <v>1457</v>
      </c>
      <c r="F74" s="67" t="s">
        <v>1351</v>
      </c>
      <c r="G74" s="68">
        <v>245793.76</v>
      </c>
    </row>
    <row r="75" spans="1:7" ht="30" x14ac:dyDescent="0.25">
      <c r="A75" s="74">
        <v>34</v>
      </c>
      <c r="B75" s="72" t="s">
        <v>1458</v>
      </c>
      <c r="C75" s="65" t="s">
        <v>1459</v>
      </c>
      <c r="D75" s="66">
        <v>45259</v>
      </c>
      <c r="E75" s="67" t="s">
        <v>1460</v>
      </c>
      <c r="F75" s="67" t="s">
        <v>1351</v>
      </c>
      <c r="G75" s="68">
        <v>111790.37</v>
      </c>
    </row>
    <row r="76" spans="1:7" ht="30" x14ac:dyDescent="0.25">
      <c r="A76" s="74">
        <v>35</v>
      </c>
      <c r="B76" s="72" t="s">
        <v>49</v>
      </c>
      <c r="C76" s="65" t="s">
        <v>1461</v>
      </c>
      <c r="D76" s="66">
        <v>45158</v>
      </c>
      <c r="E76" s="67" t="s">
        <v>1462</v>
      </c>
      <c r="F76" s="67" t="s">
        <v>1351</v>
      </c>
      <c r="G76" s="68">
        <v>204574.48</v>
      </c>
    </row>
    <row r="77" spans="1:7" ht="30" x14ac:dyDescent="0.25">
      <c r="A77" s="74"/>
      <c r="B77" s="72" t="s">
        <v>49</v>
      </c>
      <c r="C77" s="65" t="s">
        <v>1461</v>
      </c>
      <c r="D77" s="66">
        <v>45173</v>
      </c>
      <c r="E77" s="67" t="s">
        <v>1463</v>
      </c>
      <c r="F77" s="67" t="s">
        <v>1351</v>
      </c>
      <c r="G77" s="68">
        <v>139974.85999999999</v>
      </c>
    </row>
    <row r="78" spans="1:7" x14ac:dyDescent="0.25">
      <c r="A78" s="74">
        <v>36</v>
      </c>
      <c r="B78" s="72" t="s">
        <v>1464</v>
      </c>
      <c r="C78" s="65" t="s">
        <v>1409</v>
      </c>
      <c r="D78" s="66">
        <v>44980</v>
      </c>
      <c r="E78" s="67" t="s">
        <v>1465</v>
      </c>
      <c r="F78" s="67" t="s">
        <v>1351</v>
      </c>
      <c r="G78" s="68">
        <v>37656</v>
      </c>
    </row>
    <row r="79" spans="1:7" ht="30" x14ac:dyDescent="0.25">
      <c r="A79" s="74"/>
      <c r="B79" s="72" t="s">
        <v>1466</v>
      </c>
      <c r="C79" s="65" t="s">
        <v>1430</v>
      </c>
      <c r="D79" s="66">
        <v>45217</v>
      </c>
      <c r="E79" s="67" t="s">
        <v>1467</v>
      </c>
      <c r="F79" s="67" t="s">
        <v>1351</v>
      </c>
      <c r="G79" s="68">
        <v>42447.8</v>
      </c>
    </row>
    <row r="80" spans="1:7" ht="30" x14ac:dyDescent="0.25">
      <c r="A80" s="74"/>
      <c r="B80" s="72" t="s">
        <v>1466</v>
      </c>
      <c r="C80" s="65" t="s">
        <v>1430</v>
      </c>
      <c r="D80" s="66">
        <v>44971</v>
      </c>
      <c r="E80" s="67" t="s">
        <v>1468</v>
      </c>
      <c r="F80" s="67" t="s">
        <v>1351</v>
      </c>
      <c r="G80" s="68">
        <v>246856</v>
      </c>
    </row>
    <row r="81" spans="1:7" ht="30" x14ac:dyDescent="0.25">
      <c r="A81" s="74"/>
      <c r="B81" s="72" t="s">
        <v>1466</v>
      </c>
      <c r="C81" s="65" t="s">
        <v>1430</v>
      </c>
      <c r="D81" s="66">
        <v>44953</v>
      </c>
      <c r="E81" s="67" t="s">
        <v>95</v>
      </c>
      <c r="F81" s="67" t="s">
        <v>1351</v>
      </c>
      <c r="G81" s="68">
        <v>98860.4</v>
      </c>
    </row>
    <row r="82" spans="1:7" x14ac:dyDescent="0.25">
      <c r="A82" s="74"/>
      <c r="B82" s="71" t="s">
        <v>1353</v>
      </c>
      <c r="C82" s="71"/>
      <c r="D82" s="71"/>
      <c r="E82" s="71"/>
      <c r="F82" s="71"/>
      <c r="G82" s="54">
        <f>SUM(G11:G81)</f>
        <v>6318075.6700000009</v>
      </c>
    </row>
    <row r="84" spans="1:7" x14ac:dyDescent="0.25">
      <c r="B84" s="53"/>
      <c r="C84" s="55"/>
      <c r="D84" s="56"/>
      <c r="E84" s="56"/>
      <c r="G84" s="56"/>
    </row>
    <row r="85" spans="1:7" x14ac:dyDescent="0.25">
      <c r="B85" t="s">
        <v>1354</v>
      </c>
      <c r="C85" s="12"/>
      <c r="G85" s="13"/>
    </row>
    <row r="86" spans="1:7" x14ac:dyDescent="0.25">
      <c r="B86" t="s">
        <v>1355</v>
      </c>
      <c r="C86" s="12"/>
      <c r="G86" s="13"/>
    </row>
    <row r="87" spans="1:7" x14ac:dyDescent="0.25">
      <c r="B87" s="53"/>
      <c r="C87" s="55"/>
      <c r="D87" s="56"/>
      <c r="E87" s="56"/>
      <c r="G87" s="56"/>
    </row>
    <row r="88" spans="1:7" x14ac:dyDescent="0.25">
      <c r="C88" s="12"/>
      <c r="G88" s="13"/>
    </row>
    <row r="89" spans="1:7" x14ac:dyDescent="0.25">
      <c r="G89" s="52"/>
    </row>
  </sheetData>
  <mergeCells count="1">
    <mergeCell ref="B82:F82"/>
  </mergeCells>
  <phoneticPr fontId="16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 t="shared" ref="D5:D11" si="0">B5*18%</f>
        <v>1539</v>
      </c>
      <c r="E5" s="52">
        <f>+B5+D5-C5</f>
        <v>9661.5</v>
      </c>
      <c r="F5" s="61"/>
      <c r="H5" s="61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 t="shared" si="0"/>
        <v>7470</v>
      </c>
      <c r="E6" s="52">
        <f t="shared" ref="E6:E11" si="1">+B6+D6-C6</f>
        <v>46895</v>
      </c>
      <c r="F6" s="61"/>
      <c r="H6" s="61">
        <f t="shared" ref="H6:H13" si="2">+B6+D6</f>
        <v>48970</v>
      </c>
    </row>
    <row r="7" spans="1:8" x14ac:dyDescent="0.25">
      <c r="A7">
        <v>573</v>
      </c>
      <c r="B7" s="52">
        <v>12725</v>
      </c>
      <c r="C7" s="52">
        <f t="shared" ref="C7:C12" si="3">B7*5%</f>
        <v>636.25</v>
      </c>
      <c r="D7" s="52">
        <f t="shared" si="0"/>
        <v>2290.5</v>
      </c>
      <c r="E7" s="52">
        <f t="shared" si="1"/>
        <v>14379.25</v>
      </c>
      <c r="F7" s="61"/>
      <c r="H7" s="61">
        <f t="shared" si="2"/>
        <v>15015.5</v>
      </c>
    </row>
    <row r="8" spans="1:8" x14ac:dyDescent="0.25">
      <c r="A8">
        <v>576</v>
      </c>
      <c r="B8" s="52">
        <v>21050</v>
      </c>
      <c r="C8" s="52">
        <f t="shared" si="3"/>
        <v>1052.5</v>
      </c>
      <c r="D8" s="52">
        <f t="shared" si="0"/>
        <v>3789</v>
      </c>
      <c r="E8" s="52">
        <f t="shared" si="1"/>
        <v>23786.5</v>
      </c>
      <c r="F8" s="61"/>
      <c r="H8" s="61">
        <f t="shared" si="2"/>
        <v>24839</v>
      </c>
    </row>
    <row r="9" spans="1:8" x14ac:dyDescent="0.25">
      <c r="A9">
        <v>577</v>
      </c>
      <c r="B9" s="52">
        <v>18975</v>
      </c>
      <c r="C9" s="52">
        <f t="shared" si="3"/>
        <v>948.75</v>
      </c>
      <c r="D9" s="52">
        <f t="shared" si="0"/>
        <v>3415.5</v>
      </c>
      <c r="E9" s="52">
        <f t="shared" si="1"/>
        <v>21441.75</v>
      </c>
      <c r="F9" s="61"/>
      <c r="H9" s="61">
        <f t="shared" si="2"/>
        <v>22390.5</v>
      </c>
    </row>
    <row r="10" spans="1:8" x14ac:dyDescent="0.25">
      <c r="A10">
        <v>512</v>
      </c>
      <c r="B10" s="52">
        <v>11450</v>
      </c>
      <c r="C10" s="52">
        <f t="shared" si="3"/>
        <v>572.5</v>
      </c>
      <c r="D10" s="52">
        <f t="shared" si="0"/>
        <v>2061</v>
      </c>
      <c r="E10" s="52">
        <f t="shared" si="1"/>
        <v>12938.5</v>
      </c>
      <c r="F10" s="61"/>
      <c r="H10" s="61">
        <f t="shared" si="2"/>
        <v>13511</v>
      </c>
    </row>
    <row r="11" spans="1:8" x14ac:dyDescent="0.25">
      <c r="A11">
        <v>473</v>
      </c>
      <c r="B11" s="52">
        <v>15750</v>
      </c>
      <c r="C11" s="52">
        <f t="shared" si="3"/>
        <v>787.5</v>
      </c>
      <c r="D11" s="52">
        <f t="shared" si="0"/>
        <v>2835</v>
      </c>
      <c r="E11" s="52">
        <f t="shared" si="1"/>
        <v>17797.5</v>
      </c>
      <c r="F11" s="61"/>
      <c r="H11" s="61">
        <f t="shared" si="2"/>
        <v>18585</v>
      </c>
    </row>
    <row r="12" spans="1:8" x14ac:dyDescent="0.25">
      <c r="B12" s="52">
        <v>92430</v>
      </c>
      <c r="C12" s="52">
        <f t="shared" si="3"/>
        <v>4621.5</v>
      </c>
      <c r="D12" s="52"/>
      <c r="E12" s="52">
        <f>B12-C12</f>
        <v>87808.5</v>
      </c>
      <c r="F12" s="61"/>
      <c r="H12" s="61">
        <f t="shared" si="2"/>
        <v>92430</v>
      </c>
    </row>
    <row r="13" spans="1:8" x14ac:dyDescent="0.25">
      <c r="B13" s="63"/>
      <c r="C13" s="63">
        <f>B13*5%</f>
        <v>0</v>
      </c>
      <c r="D13" s="63">
        <f>B13*18%</f>
        <v>0</v>
      </c>
      <c r="E13" s="52">
        <f>+B13+D13-C13</f>
        <v>0</v>
      </c>
      <c r="F13" s="61"/>
      <c r="H13" s="61">
        <f t="shared" si="2"/>
        <v>0</v>
      </c>
    </row>
    <row r="14" spans="1:8" x14ac:dyDescent="0.25">
      <c r="B14" s="62">
        <f>SUM(B5:B13)</f>
        <v>222430</v>
      </c>
      <c r="C14" s="62">
        <f>SUM(C5:C13)</f>
        <v>11121.5</v>
      </c>
      <c r="D14" s="62">
        <f>SUM(D5:D13)</f>
        <v>23400</v>
      </c>
      <c r="E14" s="62">
        <f>B14+D14-C14</f>
        <v>234708.5</v>
      </c>
      <c r="F14" s="62"/>
      <c r="H14" s="62">
        <f>SUM(H5:H13)</f>
        <v>245830</v>
      </c>
    </row>
    <row r="15" spans="1:8" x14ac:dyDescent="0.25">
      <c r="C15" s="61"/>
      <c r="D15" s="61"/>
      <c r="E15" s="52"/>
    </row>
    <row r="16" spans="1:8" x14ac:dyDescent="0.25">
      <c r="E16" s="62"/>
      <c r="F16" s="61"/>
    </row>
    <row r="17" spans="3:4" x14ac:dyDescent="0.25">
      <c r="C17" s="61">
        <f>+B14+D14</f>
        <v>245830</v>
      </c>
      <c r="D17" s="61">
        <f>+C17-C14</f>
        <v>234708.5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69" t="s">
        <v>151</v>
      </c>
      <c r="B2" s="69"/>
      <c r="C2" s="69"/>
      <c r="D2" s="69"/>
      <c r="E2" s="69"/>
    </row>
    <row r="3" spans="1:8" ht="15" customHeight="1" x14ac:dyDescent="0.25">
      <c r="A3" s="69"/>
      <c r="B3" s="69"/>
      <c r="C3" s="69"/>
      <c r="D3" s="69"/>
      <c r="E3" s="69"/>
    </row>
    <row r="4" spans="1:8" ht="15" customHeight="1" x14ac:dyDescent="0.25">
      <c r="A4" s="69"/>
      <c r="B4" s="69"/>
      <c r="C4" s="69"/>
      <c r="D4" s="69"/>
      <c r="E4" s="69"/>
    </row>
    <row r="5" spans="1:8" ht="14.25" customHeight="1" x14ac:dyDescent="0.25">
      <c r="A5" s="69"/>
      <c r="B5" s="69"/>
      <c r="C5" s="69"/>
      <c r="D5" s="69"/>
      <c r="E5" s="69"/>
      <c r="F5" s="38"/>
    </row>
    <row r="6" spans="1:8" ht="41.25" customHeight="1" x14ac:dyDescent="0.25">
      <c r="A6" s="70" t="s">
        <v>1061</v>
      </c>
      <c r="B6" s="70"/>
      <c r="C6" s="70"/>
      <c r="D6" s="70"/>
      <c r="E6" s="70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00000000-0009-0000-0000-000004000000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OAI</vt:lpstr>
      <vt:lpstr>Estado cuenta Suplidores.</vt:lpstr>
      <vt:lpstr>Hoja1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IMAGENES</cp:lastModifiedBy>
  <cp:lastPrinted>2023-12-12T14:40:57Z</cp:lastPrinted>
  <dcterms:created xsi:type="dcterms:W3CDTF">2021-01-11T13:35:50Z</dcterms:created>
  <dcterms:modified xsi:type="dcterms:W3CDTF">2023-12-12T14:48:16Z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