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persons/person0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GENES\Desktop\AÑO 2023\RAI 2023\AGOSTO 2023\PROVEEDOR  2023\"/>
    </mc:Choice>
  </mc:AlternateContent>
  <xr:revisionPtr revIDLastSave="0" documentId="13_ncr:1_{3194B4EB-FD2D-4B81-A08E-68FC99408723}" xr6:coauthVersionLast="47" xr6:coauthVersionMax="47" xr10:uidLastSave="{00000000-0000-0000-0000-000000000000}"/>
  <bookViews>
    <workbookView xWindow="-120" yWindow="-120" windowWidth="20730" windowHeight="11040" firstSheet="1" activeTab="1" xr2:uid="{64003F2A-8BE6-4E7C-8CEE-66A0FCB97480}"/>
  </bookViews>
  <sheets>
    <sheet name="OAI" sheetId="7" state="hidden" r:id="rId1"/>
    <sheet name="Estado cuenta Suplidores." sheetId="61" r:id="rId2"/>
    <sheet name="Hoja1" sheetId="63" r:id="rId3"/>
    <sheet name="CALCULO RETENCIONES" sheetId="62" state="hidden" r:id="rId4"/>
    <sheet name="Mayo DE" sheetId="1" state="hidden" r:id="rId5"/>
    <sheet name="Facturas pendientes del 2020" sheetId="8" state="hidden" r:id="rId6"/>
  </sheets>
  <definedNames>
    <definedName name="_xlnm._FilterDatabase" localSheetId="4" hidden="1">'Mayo DE'!$A$7:$H$1002</definedName>
    <definedName name="_xlnm._FilterDatabase" localSheetId="0" hidden="1">OAI!$A$7:$H$832</definedName>
    <definedName name="_xlnm.Print_Area" localSheetId="4">'Mayo DE'!$A$1:$H$1014</definedName>
    <definedName name="_xlnm.Print_Titles" localSheetId="4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61" l="1"/>
  <c r="E12" i="62"/>
  <c r="H13" i="62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H12" i="62"/>
  <c r="E10" i="62" l="1"/>
  <c r="H10" i="62"/>
  <c r="E11" i="62"/>
  <c r="E6" i="62"/>
  <c r="E8" i="62"/>
  <c r="E9" i="62"/>
  <c r="E7" i="62"/>
  <c r="B14" i="62"/>
  <c r="D13" i="62" l="1"/>
  <c r="D5" i="62"/>
  <c r="H5" i="62" s="1"/>
  <c r="H14" i="62" s="1"/>
  <c r="C5" i="62"/>
  <c r="E5" i="62" l="1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F03E46A3-4D7F-444B-BF8A-41D64DB596D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AB27FA58-60AB-4F02-8687-5E2CE019910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57731B49-647A-4483-ADE3-FEA6EB43EED4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<sst xmlns="http://schemas.openxmlformats.org/spreadsheetml/2006/main" count="6229" uniqueCount="1459">
  <si>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</si>
  <si>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</si>
  <si>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</si>
  <si>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</si>
  <si>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</si>
  <si>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</si>
  <si>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</si>
  <si>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</si>
  <si>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</si>
  <si>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</si>
  <si>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</si>
  <si>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</si>
  <si>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</si>
  <si>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</si>
  <si>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</si>
  <si>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</si>
  <si>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</si>
  <si>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</si>
  <si>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</si>
  <si>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</si>
  <si>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</si>
  <si>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</si>
  <si>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</si>
  <si>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</si>
  <si>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</si>
  <si>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</si>
  <si>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</si>
  <si>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</si>
  <si>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</si>
  <si>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</si>
  <si>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</si>
  <si>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</si>
  <si>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</si>
  <si>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</si>
  <si>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</si>
  <si>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</si>
  <si>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</si>
  <si>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</si>
  <si>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</si>
  <si>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</si>
  <si>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</si>
  <si>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</si>
  <si>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</si>
  <si>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</si>
  <si>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</si>
  <si>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</si>
  <si>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</si>
  <si>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</si>
  <si>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</si>
  <si>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</si>
  <si>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</si>
  <si>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</si>
  <si>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</si>
  <si>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</si>
  <si>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</si>
  <si>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</si>
  <si>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</si>
  <si>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</si>
  <si>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</si>
  <si>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</si>
  <si>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</si>
  <si>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</si>
  <si>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</si>
  <si>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</si>
  <si>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</si>
  <si>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</si>
  <si>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</si>
  <si>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</si>
  <si>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</si>
  <si>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</si>
  <si>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</si>
  <si>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</si>
  <si>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</si>
  <si>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</si>
  <si>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</si>
  <si>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</si>
  <si>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</si>
  <si>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</si>
  <si>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</si>
  <si>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</si>
  <si>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</si>
  <si>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</si>
  <si>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</si>
  <si>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</si>
  <si>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</si>
  <si>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</si>
  <si>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</si>
  <si>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</si>
  <si>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</si>
  <si>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</si>
  <si>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</si>
  <si>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</si>
  <si>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</si>
  <si>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</si>
  <si>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</si>
  <si>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</si>
  <si>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</si>
  <si>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</si>
  <si>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</si>
  <si>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</si>
  <si>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</si>
  <si>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</si>
  <si>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</si>
  <si>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</si>
  <si>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</si>
  <si>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</si>
  <si>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</si>
  <si>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</si>
  <si>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</si>
  <si>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</si>
  <si>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</si>
  <si>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</si>
  <si>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</si>
  <si>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</si>
  <si>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</si>
  <si>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</si>
  <si>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</si>
  <si>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</si>
  <si>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</si>
  <si>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</si>
  <si>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</si>
  <si>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</si>
  <si>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</si>
  <si>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</si>
  <si>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</si>
  <si>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</si>
  <si>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</si>
  <si>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</si>
  <si>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</si>
  <si>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</si>
  <si>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</si>
  <si>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</si>
  <si>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</si>
  <si>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</si>
  <si>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</si>
  <si>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</si>
  <si>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</si>
  <si>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</si>
  <si>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</si>
  <si>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</si>
  <si>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</si>
  <si>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</si>
  <si>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</si>
  <si>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</si>
  <si>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</si>
  <si>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</si>
  <si>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</si>
  <si>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</si>
  <si>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</si>
  <si>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</si>
  <si>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</si>
  <si>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</si>
  <si>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</si>
  <si>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</si>
  <si>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</si>
  <si>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</si>
  <si>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</si>
  <si>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</si>
  <si>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</si>
  <si>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</si>
  <si>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</si>
  <si>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</si>
  <si>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</si>
  <si>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</si>
  <si>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</si>
  <si>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</si>
  <si>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</si>
  <si>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</si>
  <si>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</si>
  <si>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</si>
  <si>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</si>
  <si>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</si>
  <si>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</si>
  <si>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</si>
  <si>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</si>
  <si>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</si>
  <si>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</si>
  <si>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</si>
  <si>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</si>
  <si>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</si>
  <si>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</si>
  <si>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</si>
  <si>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</si>
  <si>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</si>
  <si>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</si>
  <si>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</si>
  <si>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</si>
  <si>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</si>
  <si>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</si>
  <si>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</si>
  <si>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</si>
  <si>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</si>
  <si>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</si>
  <si>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</si>
  <si>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</si>
  <si>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</si>
  <si>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</si>
  <si>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</si>
  <si>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</si>
  <si>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</si>
  <si>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</si>
  <si>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</si>
  <si>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</si>
  <si>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</si>
  <si>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</si>
  <si>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</si>
  <si>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</si>
  <si>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</si>
  <si>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</si>
  <si>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</si>
  <si>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</si>
  <si>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</si>
  <si>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</si>
  <si>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</si>
  <si>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</si>
  <si>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</si>
  <si>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</si>
  <si>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</si>
  <si>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</si>
  <si>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</si>
  <si>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</si>
  <si>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</si>
  <si>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</si>
  <si>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</si>
  <si>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</si>
  <si>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</si>
  <si>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</si>
  <si>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</si>
  <si>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</si>
  <si>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</si>
  <si>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</si>
  <si>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</si>
  <si>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</si>
  <si>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</si>
  <si>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</si>
  <si>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</si>
  <si>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</si>
  <si>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</si>
  <si>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</si>
  <si>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</si>
  <si>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</si>
  <si>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</si>
  <si>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</si>
  <si>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</si>
  <si>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</si>
  <si>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</si>
  <si>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</si>
  <si>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</si>
  <si>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</si>
  <si>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</si>
  <si>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</si>
  <si>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</si>
  <si>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</si>
  <si>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</si>
  <si>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</si>
  <si>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</si>
  <si>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</si>
  <si>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</si>
  <si>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</si>
  <si>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</si>
  <si>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</si>
  <si>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</si>
  <si>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</si>
  <si>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</si>
  <si>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</si>
  <si>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</si>
  <si>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</si>
  <si>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</si>
  <si>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</si>
  <si>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</si>
  <si>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</si>
  <si>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</si>
  <si>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</si>
  <si>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</si>
  <si>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</si>
  <si>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</si>
  <si>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</si>
  <si>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</si>
  <si>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</si>
  <si>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</si>
  <si>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</si>
  <si>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</si>
  <si>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</si>
  <si>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</si>
  <si>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</si>
  <si>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</si>
  <si>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</si>
  <si>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</si>
  <si>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</si>
  <si>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</si>
  <si>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</si>
  <si>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</si>
  <si>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</si>
  <si>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</si>
  <si>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</si>
  <si>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</si>
  <si>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</si>
  <si>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</si>
  <si>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</si>
  <si>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</si>
  <si>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</si>
  <si>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</si>
  <si>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</si>
  <si>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</si>
  <si>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</si>
  <si>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</si>
  <si>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</si>
  <si>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</si>
  <si>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</si>
  <si>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</si>
  <si>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</si>
  <si>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</si>
  <si>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</si>
  <si>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</si>
  <si>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</si>
  <si>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</si>
  <si>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</si>
  <si>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</si>
  <si>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</si>
  <si>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</si>
  <si>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</si>
  <si>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</si>
  <si>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</si>
  <si>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</si>
  <si>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</si>
  <si>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</si>
  <si>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</si>
  <si>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</si>
  <si>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</si>
  <si>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</si>
  <si>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</si>
  <si>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</si>
  <si>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</si>
  <si>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</si>
  <si>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</si>
  <si>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</si>
  <si>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</si>
  <si>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</si>
  <si>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</si>
  <si>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</si>
  <si>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</si>
  <si>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</si>
  <si>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</si>
  <si>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</si>
  <si>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</si>
  <si>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</si>
  <si>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</si>
  <si>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</si>
  <si>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</si>
  <si>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</si>
  <si>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</si>
  <si>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</si>
  <si>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</si>
  <si>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</si>
  <si>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</si>
  <si>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</si>
  <si>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</si>
  <si>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</si>
  <si>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</si>
  <si>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</si>
  <si>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</si>
  <si>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</si>
  <si>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</si>
  <si>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</si>
  <si>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</si>
  <si>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</si>
  <si>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</si>
  <si>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</si>
  <si>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</si>
  <si>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</si>
  <si>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</si>
  <si>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</si>
  <si>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</si>
  <si>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</si>
  <si>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</si>
  <si>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</si>
  <si>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</si>
  <si>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</si>
  <si>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</si>
  <si>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</si>
  <si>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</si>
  <si>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</si>
  <si>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</si>
  <si>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</si>
  <si>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</si>
  <si>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</si>
  <si>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</si>
  <si>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</si>
  <si>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</si>
  <si>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</si>
  <si>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</si>
  <si>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</si>
  <si>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</si>
  <si>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</si>
  <si>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</si>
  <si>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</si>
  <si>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</si>
  <si>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</si>
  <si>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</si>
  <si>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</si>
  <si>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</si>
  <si>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</si>
  <si>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</si>
  <si>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</si>
  <si>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</si>
  <si>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</si>
  <si>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</si>
  <si>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</si>
  <si>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</si>
  <si>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</si>
  <si>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</si>
  <si>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</si>
  <si>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</si>
  <si>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</si>
  <si>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</si>
  <si>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</si>
  <si>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</si>
  <si>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</si>
  <si>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</si>
  <si>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</si>
  <si>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</si>
  <si>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</si>
  <si>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</si>
  <si>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</si>
  <si>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</si>
  <si>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</si>
  <si>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</si>
  <si>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</si>
  <si>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</si>
  <si>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</si>
  <si>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</si>
  <si>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</si>
  <si>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</si>
  <si>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</si>
  <si>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</si>
  <si>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</si>
  <si>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</si>
  <si>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</si>
  <si>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</si>
  <si>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</si>
  <si>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</si>
  <si>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</si>
  <si>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</si>
  <si>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</si>
  <si>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</si>
  <si>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</si>
  <si>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</si>
  <si>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</si>
  <si>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</si>
  <si>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</si>
  <si>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</si>
  <si>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</si>
  <si>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</si>
  <si>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</si>
  <si>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</si>
  <si>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</si>
  <si>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</si>
  <si>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</si>
  <si>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</si>
  <si>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</si>
  <si>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</si>
  <si>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</si>
  <si>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</si>
  <si>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</si>
  <si>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</si>
  <si>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</si>
  <si>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</si>
  <si>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</si>
  <si>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</si>
  <si>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</si>
  <si>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</si>
  <si>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</si>
  <si>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</si>
  <si>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</si>
  <si>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</si>
  <si>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</si>
  <si>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</si>
  <si>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</si>
  <si>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</si>
  <si>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</si>
  <si>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</si>
  <si>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</si>
  <si>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</si>
  <si>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</si>
  <si>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</si>
  <si>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</si>
  <si>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</si>
  <si>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</si>
  <si>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</si>
  <si>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</si>
  <si>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</si>
  <si>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</si>
  <si>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</si>
  <si>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</si>
  <si>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</si>
  <si>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</si>
  <si>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</si>
  <si>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</si>
  <si>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</si>
  <si>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</si>
  <si>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</si>
  <si>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</si>
  <si>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</si>
  <si>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</si>
  <si>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</si>
  <si>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</si>
  <si>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</si>
  <si>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</si>
  <si>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</si>
  <si>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</si>
  <si>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</si>
  <si>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</si>
  <si>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</si>
  <si>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</si>
  <si>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</si>
  <si>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</si>
  <si>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</si>
  <si>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</si>
  <si>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</si>
  <si>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</si>
  <si>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</si>
  <si>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</si>
  <si>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</si>
  <si>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</si>
  <si>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</si>
  <si>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</si>
  <si>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</si>
  <si>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</si>
  <si>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</si>
  <si>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</si>
  <si>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</si>
  <si>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</si>
  <si>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</si>
  <si>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</si>
  <si>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</si>
  <si>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</si>
  <si>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</si>
  <si>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</si>
  <si>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</si>
  <si>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</si>
  <si>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</si>
  <si>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</si>
  <si>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</si>
  <si>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</si>
  <si>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</si>
  <si>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</si>
  <si>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</si>
  <si>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</si>
  <si>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</si>
  <si>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</si>
  <si>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</si>
  <si>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</si>
  <si>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</si>
  <si>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</si>
  <si>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</si>
  <si>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</si>
  <si>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</si>
  <si>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</si>
  <si>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</si>
  <si>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</si>
  <si>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</si>
  <si>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</si>
  <si>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</si>
  <si>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</si>
  <si>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</si>
  <si>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</si>
  <si>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</si>
  <si>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</si>
  <si>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</si>
  <si>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</si>
  <si>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</si>
  <si>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</si>
  <si>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</si>
  <si>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</si>
  <si>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</si>
  <si>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</si>
  <si>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</si>
  <si>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</si>
  <si>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</si>
  <si>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</si>
  <si>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</si>
  <si>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</si>
  <si>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</si>
  <si>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</si>
  <si>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</si>
  <si>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</si>
  <si>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</si>
  <si>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</si>
  <si>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</si>
  <si>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</si>
  <si>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</si>
  <si>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</si>
  <si>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</si>
  <si>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</si>
  <si>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</si>
  <si>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</si>
  <si>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</si>
  <si>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</si>
  <si>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</si>
  <si>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</si>
  <si>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</si>
  <si>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</si>
  <si>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</si>
  <si>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</si>
  <si>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</si>
  <si>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</si>
  <si>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</si>
  <si>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</si>
  <si>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</si>
  <si>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</si>
  <si>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</si>
  <si>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</si>
  <si>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</si>
  <si>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</si>
  <si>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</si>
  <si>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</si>
  <si>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</si>
  <si>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</si>
  <si>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</si>
  <si>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</si>
  <si>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</si>
  <si>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</si>
  <si>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</si>
  <si>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</si>
  <si>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</si>
  <si>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</si>
  <si>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</si>
  <si>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</si>
  <si>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</si>
  <si>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</si>
  <si>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</si>
  <si>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</si>
  <si>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</si>
  <si>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</si>
  <si>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</si>
  <si>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</si>
  <si>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</si>
  <si>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</si>
  <si>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</si>
  <si>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</si>
  <si>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</si>
  <si>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</si>
  <si>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</si>
  <si>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</si>
  <si>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</si>
  <si>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</si>
  <si>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</si>
  <si>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</si>
  <si>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</si>
  <si>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</si>
  <si>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</si>
  <si>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</si>
  <si>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</si>
  <si>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</si>
  <si>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</si>
  <si>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</si>
  <si>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</si>
  <si>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</si>
  <si>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</si>
  <si>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</si>
  <si>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</si>
  <si>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</si>
  <si>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</si>
  <si>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</si>
  <si>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</si>
  <si>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</si>
  <si>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</si>
  <si>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</si>
  <si>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</si>
  <si>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</si>
  <si>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</si>
  <si>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</si>
  <si>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</si>
  <si>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</si>
  <si>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</si>
  <si>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</si>
  <si>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</si>
  <si>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</si>
  <si>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</si>
  <si>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</si>
  <si>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</si>
  <si>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</si>
  <si>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</si>
  <si>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</si>
  <si>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</si>
  <si>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</si>
  <si>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</si>
  <si>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</si>
  <si>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</si>
  <si>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</si>
  <si>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</si>
  <si>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</si>
  <si>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</si>
  <si>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</si>
  <si>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</si>
  <si>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</si>
  <si>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</si>
  <si>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</si>
  <si>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</si>
  <si>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</si>
  <si>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</si>
  <si>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</si>
  <si>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</si>
  <si>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</si>
  <si>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</si>
  <si>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</si>
  <si>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</si>
  <si>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</si>
  <si>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</si>
  <si>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</si>
  <si>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</si>
  <si>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</si>
  <si>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</si>
  <si>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</si>
  <si>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</si>
  <si>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</si>
  <si>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</si>
  <si>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</si>
  <si>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</si>
  <si>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</si>
  <si>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</si>
  <si>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</si>
  <si>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</si>
  <si>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</si>
  <si>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</si>
  <si>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</si>
  <si>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</si>
  <si>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</si>
  <si>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</si>
  <si>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</si>
  <si>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</si>
  <si>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</si>
  <si>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</si>
  <si>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</si>
  <si>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</si>
  <si>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</si>
  <si>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</si>
  <si>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</si>
  <si>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</si>
  <si>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</si>
  <si>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</si>
  <si>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</si>
  <si>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</si>
  <si>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</si>
  <si>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</si>
  <si>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</si>
  <si>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</si>
  <si>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</si>
  <si>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</si>
  <si>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</si>
  <si>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</si>
  <si>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</si>
  <si>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</si>
  <si>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</si>
  <si>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</si>
  <si>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</si>
  <si>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</si>
  <si>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</si>
  <si>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</si>
  <si>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</si>
  <si>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</si>
  <si>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</si>
  <si>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</si>
  <si>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</si>
  <si>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</si>
  <si>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</si>
  <si>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</si>
  <si>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</si>
  <si>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</si>
  <si>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</si>
  <si>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</si>
  <si>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</si>
  <si>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</si>
  <si>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</si>
  <si>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</si>
  <si>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</si>
  <si>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</si>
  <si>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</si>
  <si>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</si>
  <si>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</si>
  <si>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</si>
  <si>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</si>
  <si>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</si>
  <si>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</si>
  <si>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</si>
  <si>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</si>
  <si>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</si>
  <si>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</si>
  <si>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</si>
  <si>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</si>
  <si>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</si>
  <si>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</si>
  <si>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</si>
  <si>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</si>
  <si>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</si>
  <si>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</si>
  <si>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</si>
  <si>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</si>
  <si>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</si>
  <si>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</si>
  <si>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</si>
  <si>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</si>
  <si>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</si>
  <si>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</si>
  <si>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</si>
  <si>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</si>
  <si>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</si>
  <si>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</si>
  <si>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</si>
  <si>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</si>
  <si>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</si>
  <si>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</si>
  <si>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</si>
  <si>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</si>
  <si>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</si>
  <si>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</si>
  <si>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</si>
  <si>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</si>
  <si>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</si>
  <si>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</si>
  <si>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</si>
  <si>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</si>
  <si>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</si>
  <si>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</si>
  <si>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</si>
  <si>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</si>
  <si>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</si>
  <si>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</si>
  <si>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</si>
  <si>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</si>
  <si>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</si>
  <si>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</si>
  <si>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</si>
  <si>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</si>
  <si>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</si>
  <si>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</si>
  <si>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</si>
  <si>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</si>
  <si>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</si>
  <si>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</si>
  <si>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</si>
  <si>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</si>
  <si>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</si>
  <si>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</si>
  <si>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</si>
  <si>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</si>
  <si>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</si>
  <si>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</si>
  <si>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</si>
  <si>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</si>
  <si>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</si>
  <si>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</si>
  <si>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</si>
  <si>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</si>
  <si>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</si>
  <si>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</si>
  <si>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</si>
  <si>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</si>
  <si>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</si>
  <si>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</si>
  <si>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</si>
  <si>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</si>
  <si>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</si>
  <si>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</si>
  <si>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</si>
  <si>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</si>
  <si>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</si>
  <si>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</si>
  <si>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</si>
  <si>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</si>
  <si>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</si>
  <si>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</si>
  <si>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</si>
  <si>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</si>
  <si>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</si>
  <si>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</si>
  <si>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</si>
  <si>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</si>
  <si>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</si>
  <si>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</si>
  <si>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</si>
  <si>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</si>
  <si>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</si>
  <si>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</si>
  <si>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</si>
  <si>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</si>
  <si>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</si>
  <si>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</si>
  <si>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</si>
  <si>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</si>
  <si>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</si>
  <si>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</si>
  <si>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</si>
  <si>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</si>
  <si>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</si>
  <si>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</si>
  <si>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</si>
  <si>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</si>
  <si>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</si>
  <si>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</si>
  <si>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</si>
  <si>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</si>
  <si>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</si>
  <si>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</si>
  <si>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</si>
  <si>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</si>
  <si>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</si>
  <si>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</si>
  <si>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</si>
  <si>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</si>
  <si>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</si>
  <si>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</si>
  <si>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</si>
  <si>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</si>
  <si>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</si>
  <si>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</si>
  <si>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</si>
  <si>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</si>
  <si>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</si>
  <si>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</si>
  <si>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</si>
  <si>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</si>
  <si>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</si>
  <si>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</si>
  <si>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</si>
  <si>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</si>
  <si>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</si>
  <si>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</si>
  <si>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</si>
  <si>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</si>
  <si>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</si>
  <si>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</si>
  <si>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</si>
  <si>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</si>
  <si>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</si>
  <si>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</si>
  <si>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</si>
  <si>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</si>
  <si>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</si>
  <si>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</si>
  <si>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</si>
  <si>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</si>
  <si>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</si>
  <si>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</si>
  <si>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</si>
  <si>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</si>
  <si>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</si>
  <si>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</si>
  <si>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</si>
  <si>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</si>
  <si>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</si>
  <si>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</si>
  <si>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</si>
  <si>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</si>
  <si>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</si>
  <si>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</si>
  <si>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</si>
  <si>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</si>
  <si>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</si>
  <si>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</si>
  <si>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</si>
  <si>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</si>
  <si>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</si>
  <si>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</si>
  <si>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</si>
  <si>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</si>
  <si>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</si>
  <si>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</si>
  <si>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</si>
  <si>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</si>
  <si>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</si>
  <si>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</si>
  <si>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</si>
  <si>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</si>
  <si>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</si>
  <si>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</si>
  <si>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</si>
  <si>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</si>
  <si>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</si>
  <si>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</si>
  <si>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</si>
  <si>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</si>
  <si>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</si>
  <si>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</si>
  <si>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</si>
  <si>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</si>
  <si>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</si>
  <si>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</si>
  <si>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</si>
  <si>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</si>
  <si>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</si>
  <si>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</si>
  <si>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</si>
  <si>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</si>
  <si>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</si>
  <si>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</si>
  <si>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</si>
  <si>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</si>
  <si>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</si>
  <si>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</si>
  <si>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</si>
  <si>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</si>
  <si>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</si>
  <si>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</si>
  <si>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</si>
  <si>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</si>
  <si>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</si>
  <si>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</si>
  <si>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</si>
  <si>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</si>
  <si>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</si>
  <si>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</si>
  <si>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</si>
  <si>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</si>
  <si>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</si>
  <si>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</si>
  <si>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</si>
  <si>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</si>
  <si>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</si>
  <si>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</si>
  <si>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</si>
  <si>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</si>
  <si>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</si>
  <si>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</si>
  <si>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</si>
  <si>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</si>
  <si>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</si>
  <si>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</si>
  <si>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</si>
  <si>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</si>
  <si>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</si>
  <si>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</si>
  <si>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</si>
  <si>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</si>
  <si>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</si>
  <si>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</si>
  <si>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</si>
  <si>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</si>
  <si>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</si>
  <si>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</si>
  <si>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</si>
  <si>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</si>
  <si>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</si>
  <si>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</si>
  <si>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</si>
  <si>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</si>
  <si>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</si>
  <si>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</si>
  <si>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</si>
  <si>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</si>
  <si>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</si>
  <si>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</si>
  <si>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</si>
  <si>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</si>
  <si>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</si>
  <si>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</si>
  <si>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</si>
  <si>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</si>
  <si>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</si>
  <si>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</si>
  <si>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</si>
  <si>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</si>
  <si>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</si>
  <si>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</si>
  <si>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</si>
  <si>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</si>
  <si>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</si>
  <si>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</si>
  <si>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</si>
  <si>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</si>
  <si>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</si>
  <si>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</si>
  <si>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</si>
  <si>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</si>
  <si>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</si>
  <si>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</si>
  <si>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</si>
  <si>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</si>
  <si>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</si>
  <si>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</si>
  <si>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</si>
  <si>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</si>
  <si>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</si>
  <si>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</si>
  <si>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</si>
  <si>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</si>
  <si>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</si>
  <si>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</si>
  <si>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</si>
  <si>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</si>
  <si>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</si>
  <si>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</si>
  <si>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</si>
  <si>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</si>
  <si>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</si>
  <si>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</si>
  <si>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</si>
  <si>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</si>
  <si>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</si>
  <si>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</si>
  <si>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</si>
  <si>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</si>
  <si>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</si>
  <si>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</si>
  <si>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</si>
  <si>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</si>
  <si>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</si>
  <si>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</si>
  <si>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</si>
  <si>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</si>
  <si>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</si>
  <si>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</si>
  <si>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</si>
  <si>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</si>
  <si>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</si>
  <si>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</si>
  <si>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</si>
  <si>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</si>
  <si>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</si>
  <si>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</si>
  <si>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</si>
  <si>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</si>
  <si>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</si>
  <si>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</si>
  <si>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</si>
  <si>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</si>
  <si>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</si>
  <si>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</si>
  <si>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</si>
  <si>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</si>
  <si>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</si>
  <si>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</si>
  <si>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</si>
  <si>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</si>
  <si>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</si>
  <si>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</si>
  <si>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</si>
  <si>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</si>
  <si>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</si>
  <si>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</si>
  <si>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</si>
  <si>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</si>
  <si>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</si>
  <si>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</si>
  <si>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</si>
  <si>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</si>
  <si>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</si>
  <si>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</si>
  <si>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</si>
  <si>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</si>
  <si>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</si>
  <si>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</si>
  <si>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</si>
  <si>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</si>
  <si>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</si>
  <si>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</si>
  <si>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</si>
  <si>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</si>
  <si>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</si>
  <si>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</si>
  <si>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</si>
  <si>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</si>
  <si>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</si>
  <si>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</si>
  <si>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</si>
  <si>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</si>
  <si>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</si>
  <si>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</si>
  <si>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</si>
  <si>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</si>
  <si>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</si>
  <si>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</si>
  <si>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</si>
  <si>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</si>
  <si>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</si>
  <si>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</si>
  <si>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</si>
  <si>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</si>
  <si>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</si>
  <si>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</si>
  <si>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</si>
  <si>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</si>
  <si>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</si>
  <si>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</si>
  <si>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</si>
  <si>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</si>
  <si>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</si>
  <si>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</si>
  <si>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</si>
  <si>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</si>
  <si>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</si>
  <si>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</si>
  <si>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</si>
  <si>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</si>
  <si>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</si>
  <si>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</si>
  <si>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</si>
  <si>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</si>
  <si>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</si>
  <si>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</si>
  <si>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</si>
  <si>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</si>
  <si>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</si>
  <si>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</si>
  <si>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</si>
  <si>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</si>
  <si>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</si>
  <si>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</si>
  <si>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</si>
  <si>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</si>
  <si>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</si>
  <si>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</si>
  <si>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</si>
  <si>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</si>
  <si>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</si>
  <si>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</si>
  <si>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</si>
  <si>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</si>
  <si>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</si>
  <si>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</si>
  <si>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</si>
  <si>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</si>
  <si>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</si>
  <si>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</si>
  <si>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</si>
  <si>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</si>
  <si>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</si>
  <si>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</si>
  <si>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</si>
  <si>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</si>
  <si>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</si>
  <si>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</si>
  <si>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</si>
  <si>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</si>
  <si>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</si>
  <si>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</si>
  <si>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</si>
  <si>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</si>
  <si>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</si>
  <si>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</si>
  <si>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</si>
  <si>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</si>
  <si>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</si>
  <si>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</si>
  <si>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</si>
  <si>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</si>
  <si>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</si>
  <si>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</si>
  <si>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</si>
  <si>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</si>
  <si>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</si>
  <si>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</si>
  <si>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</si>
  <si>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</si>
  <si>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</si>
  <si>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</si>
  <si>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</si>
  <si>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</si>
  <si>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</si>
  <si>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</si>
  <si>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</si>
  <si>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</si>
  <si>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</si>
  <si>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</si>
  <si>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</si>
  <si>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</si>
  <si>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</si>
  <si>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</si>
  <si>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</si>
  <si>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</si>
  <si>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</si>
  <si>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</si>
  <si>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</si>
  <si>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</si>
  <si>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</si>
  <si>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</si>
  <si>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</si>
  <si>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</si>
  <si>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</si>
  <si>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</si>
  <si>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</si>
  <si>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</si>
  <si>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</si>
  <si>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</si>
  <si>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</si>
  <si>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</si>
  <si>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</si>
  <si>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</si>
  <si>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</si>
  <si>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</si>
  <si>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</si>
  <si>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</si>
  <si>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</si>
  <si>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</si>
  <si>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</si>
  <si>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</si>
  <si>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</si>
  <si>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</si>
  <si>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</si>
  <si>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</si>
  <si>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</si>
  <si>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</si>
  <si>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</si>
  <si>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</si>
  <si>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</si>
  <si>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</si>
  <si>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</si>
  <si>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</si>
  <si>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</si>
  <si>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</si>
  <si>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</si>
  <si>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</si>
  <si>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</si>
  <si>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</si>
  <si>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</si>
  <si>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</si>
  <si>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</si>
  <si>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</si>
  <si>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</si>
  <si>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</si>
  <si>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</si>
  <si>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</si>
  <si>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</si>
  <si>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</si>
  <si>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</si>
  <si>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</si>
  <si>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</si>
  <si>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</si>
  <si>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</si>
  <si>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</si>
  <si>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</si>
  <si>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</si>
  <si>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</si>
  <si>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</si>
  <si>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</si>
  <si>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</si>
  <si>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</si>
  <si>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</si>
  <si>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</si>
  <si>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</si>
  <si>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</si>
  <si>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</si>
  <si>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</si>
  <si>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</si>
  <si>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</si>
  <si>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>CONCEPTO</t>
  </si>
  <si>
    <t>ESTADO</t>
  </si>
  <si>
    <t>MONTO SIN ITBIS</t>
  </si>
  <si>
    <t>RETENCION</t>
  </si>
  <si>
    <t>ITBIS</t>
  </si>
  <si>
    <t>TOTAL A PAGAR</t>
  </si>
  <si>
    <r>
      <t xml:space="preserve">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</si>
  <si>
    <t>PAGADA</t>
  </si>
  <si>
    <t xml:space="preserve"> MONTO </t>
  </si>
  <si>
    <t>COMPAÑÍA POR ACCIONES MERCANTIL</t>
  </si>
  <si>
    <t>TOTAL</t>
  </si>
  <si>
    <t>LIC. REOLINDA A. FELIZ</t>
  </si>
  <si>
    <t>SUB.- DIRECTORA ADMINISTRATIVA</t>
  </si>
  <si>
    <t xml:space="preserve">                         FACTURAS PAGADAS AL 31/8/2023</t>
  </si>
  <si>
    <t>MAT FERRETERO</t>
  </si>
  <si>
    <t>B1500001892</t>
  </si>
  <si>
    <t>ICU SOLUCIONES EMPRESARIALES</t>
  </si>
  <si>
    <t>SERV. ALQUILES DE EQUIPO</t>
  </si>
  <si>
    <t>B1500000388</t>
  </si>
  <si>
    <t>B1500000500</t>
  </si>
  <si>
    <t>B1500000511</t>
  </si>
  <si>
    <t>B1500000530</t>
  </si>
  <si>
    <t>B1500000546</t>
  </si>
  <si>
    <t>M.A CONSTRUCCIONES</t>
  </si>
  <si>
    <t>IMPERMEABILIZACION DE TECHO</t>
  </si>
  <si>
    <t>SALDO</t>
  </si>
  <si>
    <t>TECNOLOGIA CEBALLOS</t>
  </si>
  <si>
    <t xml:space="preserve"> TONER PARA IMPRESORAS</t>
  </si>
  <si>
    <t>MAT DE OFICINA</t>
  </si>
  <si>
    <t>SERVICIO TECNICO</t>
  </si>
  <si>
    <t>ALQUILER DE EQUIPO</t>
  </si>
  <si>
    <t>IMPRESORA</t>
  </si>
  <si>
    <t>TONER PARA IMPRESORA</t>
  </si>
  <si>
    <t>B1500000875</t>
  </si>
  <si>
    <t>ABONO</t>
  </si>
  <si>
    <t>IMPRESORA TIEMPO</t>
  </si>
  <si>
    <t>IMPRESOS</t>
  </si>
  <si>
    <t>B1500000161</t>
  </si>
  <si>
    <t>B1500000163</t>
  </si>
  <si>
    <t>TROPIGAS</t>
  </si>
  <si>
    <t>GAS</t>
  </si>
  <si>
    <t>B1500012644</t>
  </si>
  <si>
    <t>B1500012494</t>
  </si>
  <si>
    <t>B1500012645</t>
  </si>
  <si>
    <t>GERENFAR</t>
  </si>
  <si>
    <t xml:space="preserve">MAT GAST </t>
  </si>
  <si>
    <t>B1500000149</t>
  </si>
  <si>
    <t>MEDICAMENTOS</t>
  </si>
  <si>
    <t>B1500000202</t>
  </si>
  <si>
    <t>B1500000182</t>
  </si>
  <si>
    <t>PRODUCTOS CANO</t>
  </si>
  <si>
    <t>ALIMENTOS</t>
  </si>
  <si>
    <t>B1500000834</t>
  </si>
  <si>
    <t>EXSERCON</t>
  </si>
  <si>
    <t>B1500000420</t>
  </si>
  <si>
    <t>MED Y MAT GAST MED</t>
  </si>
  <si>
    <t>B1500000449</t>
  </si>
  <si>
    <t>MAT GAST MED</t>
  </si>
  <si>
    <t>B1500000451</t>
  </si>
  <si>
    <t>ERIK GAS</t>
  </si>
  <si>
    <t>GASOIL</t>
  </si>
  <si>
    <t>B1500007507</t>
  </si>
  <si>
    <t>COMBUSTIBLE</t>
  </si>
  <si>
    <t>B1500007580</t>
  </si>
  <si>
    <t>LEROMED PHARMA</t>
  </si>
  <si>
    <t>B1500002984</t>
  </si>
  <si>
    <t>MAT GAST</t>
  </si>
  <si>
    <t>B1500003029</t>
  </si>
  <si>
    <t>TRANSPORTE JESUS FERMIN</t>
  </si>
  <si>
    <t>SERVICIO DE TRANSPORTE DE MED</t>
  </si>
  <si>
    <t>B1500000332</t>
  </si>
  <si>
    <t>INVERSIONES SOLUGAMA</t>
  </si>
  <si>
    <t>SERV DE LIMPIEZA DE DRENAJE Y OTROS</t>
  </si>
  <si>
    <t>EDITORA ANFREDSU</t>
  </si>
  <si>
    <t>B1500000002</t>
  </si>
  <si>
    <t>SERBIOMED</t>
  </si>
  <si>
    <t>MANTENIMIENTO AUTOCLAVE</t>
  </si>
  <si>
    <t>MERPROV</t>
  </si>
  <si>
    <t>B1500000457</t>
  </si>
  <si>
    <t>B1500000459</t>
  </si>
  <si>
    <t>B1500000460</t>
  </si>
  <si>
    <t>MAT GAST DE ALIMENTOS</t>
  </si>
  <si>
    <t>LAVANDERIA ALWAYS CLEAN MDB</t>
  </si>
  <si>
    <t>B1500000051</t>
  </si>
  <si>
    <t>MAT DE LIMPIEZA</t>
  </si>
  <si>
    <t>IMPROFORMAS</t>
  </si>
  <si>
    <t>B1500000671</t>
  </si>
  <si>
    <t>SUPLIGENSA</t>
  </si>
  <si>
    <t>B1500000682</t>
  </si>
  <si>
    <t>ELPIROS</t>
  </si>
  <si>
    <t>B1500000419</t>
  </si>
  <si>
    <t>GESTIONES SANITARIAS &amp; AMBIENTALES</t>
  </si>
  <si>
    <t>ANALISIS MICROBIOLOGICO DEL AGUA</t>
  </si>
  <si>
    <t>B1500000279</t>
  </si>
  <si>
    <t>B1500000311</t>
  </si>
  <si>
    <t>B1500000313</t>
  </si>
  <si>
    <t>B1500000317</t>
  </si>
  <si>
    <t>B1500000319</t>
  </si>
  <si>
    <t>P &amp; D RECYCLING</t>
  </si>
  <si>
    <t>RECOGIDA DE DESECHOS SOLIDOS</t>
  </si>
  <si>
    <t>B1500000188</t>
  </si>
  <si>
    <t>MEJIA ARCALA</t>
  </si>
  <si>
    <t>B1500000702</t>
  </si>
  <si>
    <t>APOLO COMUNICACIONES</t>
  </si>
  <si>
    <t>TRANSPORTACION DE EQUIPOS EN DES USO</t>
  </si>
  <si>
    <t>B 150000223</t>
  </si>
  <si>
    <t>M.A. CONSTRUCCIONES</t>
  </si>
  <si>
    <t xml:space="preserve">IMPERMEABILIZACION CON LONAS </t>
  </si>
  <si>
    <t>SAN MIGUEL</t>
  </si>
  <si>
    <t>MANTENIMIENTO ASCENSOR</t>
  </si>
  <si>
    <t>B1500001795</t>
  </si>
  <si>
    <t>B1500001856</t>
  </si>
  <si>
    <t>B1500001890</t>
  </si>
  <si>
    <t>B1500001828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</si>
</sst>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78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left" vertical="center" wrapText="1"/>
    </xf>
    <xf numFmtId="164" fontId="2" fillId="2" borderId="5" xfId="1" applyFont="1" applyFill="1" applyBorder="1" applyAlignment="1">
      <alignment vertical="center" wrapText="1"/>
    </xf>
    <xf numFmtId="0" fontId="14" fillId="0" borderId="0" xfId="0" applyFont="1"/>
    <xf numFmtId="164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164" fontId="16" fillId="6" borderId="2" xfId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left" wrapText="1"/>
    </xf>
    <xf numFmtId="164" fontId="2" fillId="2" borderId="2" xfId="1" applyFont="1" applyFill="1" applyBorder="1" applyAlignment="1">
      <alignment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164" fontId="0" fillId="0" borderId="0" xfId="0" applyNumberFormat="1"/>
    <xf numFmtId="164" fontId="0" fillId="0" borderId="1" xfId="1" applyFont="1" applyBorder="1"/>
    <xf numFmtId="0" fontId="19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</cellXfs>
  <cellStyles count="10">
    <cellStyle name="Euro" xfId="4" xr:uid="{F23F3C7A-2834-47F0-B6F5-D9B41D4AB223}"/>
    <cellStyle name="Millares" xfId="1" builtinId="3"/>
    <cellStyle name="Millares 2" xfId="2" xr:uid="{8BFD4AA1-0360-4AE9-B023-4917B4DC5F65}"/>
    <cellStyle name="Millares 2 2" xfId="6" xr:uid="{9041FDEA-58E6-4B10-A46F-30FB5AB135CA}"/>
    <cellStyle name="Millares 2 2 2" xfId="7" xr:uid="{C3198CDF-4B55-4881-AFEF-E954E8C61660}"/>
    <cellStyle name="Millares 2 3" xfId="5" xr:uid="{27633EED-4A66-4DFD-A793-C96DC894428E}"/>
    <cellStyle name="Millares_29 feb DESEMBOLSO2004 2 2" xfId="8" xr:uid="{3E9CE069-88C6-4C18-BFAF-303CBF140483}"/>
    <cellStyle name="Normal" xfId="0" builtinId="0"/>
    <cellStyle name="Normal 2" xfId="9" xr:uid="{CEC9C0C7-B86C-414F-B7ED-88F9E9742549}"/>
    <cellStyle name="Normal 3" xfId="3" xr:uid="{F0036659-C276-443D-9733-E32A46A9AEAC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1090084</xdr:colOff>
      <xdr:row>0</xdr:row>
      <xdr:rowOff>42333</xdr:rowOff>
    </xdr:from>
    <xdr:to>
      <xdr:col>6</xdr:col>
      <xdr:colOff>582083</xdr:colOff>
      <xdr:row>4</xdr:row>
      <xdr:rowOff>105833</xdr:rowOff>
    </xdr:to>
    <xdr:pic>
      <xdr:nvPicPr>
        <xdr:cNvPr id="3" name="Imagen 2" descr="Hospital Universitario Maternidad Nuestra Señora de la ...">
          <a:extLst>
            <a:ext uri="{FF2B5EF4-FFF2-40B4-BE49-F238E27FC236}">
              <a16:creationId xmlns:a16="http://schemas.microsoft.com/office/drawing/2014/main" id="{B452B0A9-65C6-C935-16EE-3C572F07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4417" y="42333"/>
          <a:ext cx="1545166" cy="836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1974736</xdr:colOff>
      <xdr:row>3</xdr:row>
      <xdr:rowOff>78241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BC94CCF7-6614-4252-8622-9BAF29B3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C37B-7EA0-4213-8887-9BF7E4B3D89D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4" t="s">
        <v>151</v>
      </c>
      <c r="B2" s="74"/>
      <c r="C2" s="74"/>
      <c r="D2" s="74"/>
      <c r="E2" s="74"/>
    </row>
    <row r="3" spans="1:8" ht="15" customHeight="1" x14ac:dyDescent="0.25">
      <c r="A3" s="74"/>
      <c r="B3" s="74"/>
      <c r="C3" s="74"/>
      <c r="D3" s="74"/>
      <c r="E3" s="74"/>
    </row>
    <row r="4" spans="1:8" ht="15" customHeight="1" x14ac:dyDescent="0.25">
      <c r="A4" s="74"/>
      <c r="B4" s="74"/>
      <c r="C4" s="74"/>
      <c r="D4" s="74"/>
      <c r="E4" s="74"/>
    </row>
    <row r="5" spans="1:8" ht="6" customHeight="1" x14ac:dyDescent="0.25">
      <c r="A5" s="74"/>
      <c r="B5" s="74"/>
      <c r="C5" s="74"/>
      <c r="D5" s="74"/>
      <c r="E5" s="74"/>
      <c r="F5" s="38"/>
    </row>
    <row r="6" spans="1:8" ht="41.25" customHeight="1" x14ac:dyDescent="0.25">
      <c r="A6" s="75" t="s">
        <v>891</v>
      </c>
      <c r="B6" s="75"/>
      <c r="C6" s="75"/>
      <c r="D6" s="75"/>
      <c r="E6" s="75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EF50B300-E9EC-45E5-B077-A30577F2054C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0B3-F2A9-4E44-825F-A08672E4D72B}">
  <dimension ref="B1:G96"/>
  <sheetViews>
    <sheetView tabSelected="1" zoomScaleNormal="100" workbookViewId="0">
      <selection activeCell="C10" sqref="C10"/>
    </sheetView>
  </sheetViews>
  <sheetFormatPr baseColWidth="10" defaultRowHeight="15" x14ac:dyDescent="0.25"/>
  <cols>
    <col min="1" max="1" width="24.85546875" customWidth="1"/>
    <col min="2" max="2" width="32.140625" customWidth="1"/>
    <col min="3" max="3" width="35.5703125" customWidth="1"/>
    <col min="4" max="4" width="17" style="13" customWidth="1"/>
    <col min="5" max="5" width="17.28515625" style="13" customWidth="1"/>
    <col min="6" max="6" width="13.42578125" customWidth="1"/>
    <col min="7" max="7" width="16" customWidth="1"/>
  </cols>
  <sheetData>
    <row r="1" spans="2:7" x14ac:dyDescent="0.25">
      <c r="G1" s="52"/>
    </row>
    <row r="2" spans="2:7" x14ac:dyDescent="0.25">
      <c r="G2" s="52"/>
    </row>
    <row r="3" spans="2:7" x14ac:dyDescent="0.25">
      <c r="G3" s="52"/>
    </row>
    <row r="4" spans="2:7" ht="15.75" x14ac:dyDescent="0.25">
      <c r="C4" s="73" t="s">
        <v>1358</v>
      </c>
      <c r="G4" s="52"/>
    </row>
    <row r="5" spans="2:7" x14ac:dyDescent="0.25">
      <c r="B5" t="s">
        <v>1351</v>
      </c>
      <c r="C5" s="76"/>
      <c r="D5" s="76"/>
      <c r="E5" s="76"/>
      <c r="F5" s="76"/>
      <c r="G5" s="76"/>
    </row>
    <row r="6" spans="2:7" hidden="1" x14ac:dyDescent="0.25">
      <c r="G6" s="52"/>
    </row>
    <row r="7" spans="2:7" ht="30" x14ac:dyDescent="0.25">
      <c r="B7" s="62" t="s">
        <v>2</v>
      </c>
      <c r="C7" s="62" t="s">
        <v>1345</v>
      </c>
      <c r="D7" s="63" t="s">
        <v>1</v>
      </c>
      <c r="E7" s="64" t="s">
        <v>0</v>
      </c>
      <c r="F7" s="64" t="s">
        <v>1346</v>
      </c>
      <c r="G7" s="65" t="s">
        <v>1353</v>
      </c>
    </row>
    <row r="8" spans="2:7" ht="25.5" x14ac:dyDescent="0.25">
      <c r="B8" s="53" t="s">
        <v>1354</v>
      </c>
      <c r="C8" s="66" t="s">
        <v>1359</v>
      </c>
      <c r="D8" s="68">
        <v>45143</v>
      </c>
      <c r="E8" s="68" t="s">
        <v>1360</v>
      </c>
      <c r="F8" s="61" t="s">
        <v>1352</v>
      </c>
      <c r="G8" s="67">
        <v>67151</v>
      </c>
    </row>
    <row r="9" spans="2:7" x14ac:dyDescent="0.25">
      <c r="B9" s="53" t="s">
        <v>1361</v>
      </c>
      <c r="C9" s="66" t="s">
        <v>1362</v>
      </c>
      <c r="D9" s="68">
        <v>44806</v>
      </c>
      <c r="E9" s="68" t="s">
        <v>1363</v>
      </c>
      <c r="F9" s="61" t="s">
        <v>1352</v>
      </c>
      <c r="G9" s="67">
        <v>41120.639999999999</v>
      </c>
    </row>
    <row r="10" spans="2:7" x14ac:dyDescent="0.25">
      <c r="B10" s="53" t="s">
        <v>1361</v>
      </c>
      <c r="C10" s="66" t="s">
        <v>1362</v>
      </c>
      <c r="D10" s="68">
        <v>44964</v>
      </c>
      <c r="E10" s="68" t="s">
        <v>78</v>
      </c>
      <c r="F10" s="61" t="s">
        <v>1352</v>
      </c>
      <c r="G10" s="67">
        <v>38302.800000000003</v>
      </c>
    </row>
    <row r="11" spans="2:7" x14ac:dyDescent="0.25">
      <c r="B11" s="53" t="s">
        <v>1361</v>
      </c>
      <c r="C11" s="66" t="s">
        <v>1362</v>
      </c>
      <c r="D11" s="68">
        <v>44991</v>
      </c>
      <c r="E11" s="68" t="s">
        <v>1364</v>
      </c>
      <c r="F11" s="61" t="s">
        <v>1352</v>
      </c>
      <c r="G11" s="67">
        <v>38302.800000000003</v>
      </c>
    </row>
    <row r="12" spans="2:7" ht="15" customHeight="1" x14ac:dyDescent="0.25">
      <c r="B12" s="53" t="s">
        <v>1361</v>
      </c>
      <c r="C12" s="66" t="s">
        <v>1362</v>
      </c>
      <c r="D12" s="68">
        <v>45020</v>
      </c>
      <c r="E12" s="68" t="s">
        <v>1365</v>
      </c>
      <c r="F12" s="61" t="s">
        <v>1352</v>
      </c>
      <c r="G12" s="67">
        <v>43612.800000000003</v>
      </c>
    </row>
    <row r="13" spans="2:7" x14ac:dyDescent="0.25">
      <c r="B13" s="53" t="s">
        <v>1361</v>
      </c>
      <c r="C13" s="66" t="s">
        <v>1362</v>
      </c>
      <c r="D13" s="68">
        <v>45055</v>
      </c>
      <c r="E13" s="68" t="s">
        <v>1366</v>
      </c>
      <c r="F13" s="61" t="s">
        <v>1352</v>
      </c>
      <c r="G13" s="67">
        <v>38302.800000000003</v>
      </c>
    </row>
    <row r="14" spans="2:7" ht="14.25" customHeight="1" x14ac:dyDescent="0.25">
      <c r="B14" s="53" t="s">
        <v>1361</v>
      </c>
      <c r="C14" s="66" t="s">
        <v>1362</v>
      </c>
      <c r="D14" s="68">
        <v>45082</v>
      </c>
      <c r="E14" s="68" t="s">
        <v>1367</v>
      </c>
      <c r="F14" s="61" t="s">
        <v>1352</v>
      </c>
      <c r="G14" s="67">
        <v>48791.11</v>
      </c>
    </row>
    <row r="15" spans="2:7" ht="14.25" customHeight="1" x14ac:dyDescent="0.25">
      <c r="B15" s="53" t="s">
        <v>1368</v>
      </c>
      <c r="C15" s="66" t="s">
        <v>1369</v>
      </c>
      <c r="D15" s="68">
        <v>45126</v>
      </c>
      <c r="E15" s="68" t="s">
        <v>56</v>
      </c>
      <c r="F15" s="61" t="s">
        <v>1370</v>
      </c>
      <c r="G15" s="67">
        <v>100000</v>
      </c>
    </row>
    <row r="16" spans="2:7" x14ac:dyDescent="0.25">
      <c r="B16" s="53" t="s">
        <v>1371</v>
      </c>
      <c r="C16" s="66" t="s">
        <v>1372</v>
      </c>
      <c r="D16" s="68">
        <v>44944</v>
      </c>
      <c r="E16" s="68" t="s">
        <v>626</v>
      </c>
      <c r="F16" s="61" t="s">
        <v>1352</v>
      </c>
      <c r="G16" s="67">
        <v>128118.5</v>
      </c>
    </row>
    <row r="17" spans="2:7" x14ac:dyDescent="0.25">
      <c r="B17" s="53" t="s">
        <v>1371</v>
      </c>
      <c r="C17" s="66" t="s">
        <v>1373</v>
      </c>
      <c r="D17" s="68">
        <v>44949</v>
      </c>
      <c r="E17" s="68" t="s">
        <v>628</v>
      </c>
      <c r="F17" s="61" t="s">
        <v>1352</v>
      </c>
      <c r="G17" s="67">
        <v>237279.26</v>
      </c>
    </row>
    <row r="18" spans="2:7" x14ac:dyDescent="0.25">
      <c r="B18" s="53" t="s">
        <v>1371</v>
      </c>
      <c r="C18" s="66" t="s">
        <v>1374</v>
      </c>
      <c r="D18" s="68">
        <v>44957</v>
      </c>
      <c r="E18" s="68" t="s">
        <v>683</v>
      </c>
      <c r="F18" s="61" t="s">
        <v>1352</v>
      </c>
      <c r="G18" s="67">
        <v>6962</v>
      </c>
    </row>
    <row r="19" spans="2:7" x14ac:dyDescent="0.25">
      <c r="B19" s="53" t="s">
        <v>1371</v>
      </c>
      <c r="C19" s="66" t="s">
        <v>1375</v>
      </c>
      <c r="D19" s="68">
        <v>44957</v>
      </c>
      <c r="E19" s="68" t="s">
        <v>684</v>
      </c>
      <c r="F19" s="61" t="s">
        <v>1352</v>
      </c>
      <c r="G19" s="67">
        <v>19912.5</v>
      </c>
    </row>
    <row r="20" spans="2:7" x14ac:dyDescent="0.25">
      <c r="B20" s="53" t="s">
        <v>1371</v>
      </c>
      <c r="C20" s="66" t="s">
        <v>1373</v>
      </c>
      <c r="D20" s="68">
        <v>44972</v>
      </c>
      <c r="E20" s="68" t="s">
        <v>733</v>
      </c>
      <c r="F20" s="61" t="s">
        <v>1352</v>
      </c>
      <c r="G20" s="67">
        <v>23642.48</v>
      </c>
    </row>
    <row r="21" spans="2:7" x14ac:dyDescent="0.25">
      <c r="B21" s="53" t="s">
        <v>1371</v>
      </c>
      <c r="C21" s="66" t="s">
        <v>1376</v>
      </c>
      <c r="D21" s="68">
        <v>44973</v>
      </c>
      <c r="E21" s="68" t="s">
        <v>756</v>
      </c>
      <c r="F21" s="61" t="s">
        <v>1352</v>
      </c>
      <c r="G21" s="67">
        <v>35459</v>
      </c>
    </row>
    <row r="22" spans="2:7" x14ac:dyDescent="0.25">
      <c r="B22" s="53" t="s">
        <v>1371</v>
      </c>
      <c r="C22" s="66" t="s">
        <v>1377</v>
      </c>
      <c r="D22" s="68">
        <v>44980</v>
      </c>
      <c r="E22" s="68" t="s">
        <v>629</v>
      </c>
      <c r="F22" s="61" t="s">
        <v>1352</v>
      </c>
      <c r="G22" s="67">
        <v>2301</v>
      </c>
    </row>
    <row r="23" spans="2:7" x14ac:dyDescent="0.25">
      <c r="B23" s="53" t="s">
        <v>1371</v>
      </c>
      <c r="C23" s="66" t="s">
        <v>1374</v>
      </c>
      <c r="D23" s="68">
        <v>44980</v>
      </c>
      <c r="E23" s="68" t="s">
        <v>379</v>
      </c>
      <c r="F23" s="61" t="s">
        <v>1352</v>
      </c>
      <c r="G23" s="67">
        <v>5841</v>
      </c>
    </row>
    <row r="24" spans="2:7" x14ac:dyDescent="0.25">
      <c r="B24" s="53" t="s">
        <v>1371</v>
      </c>
      <c r="C24" s="66" t="s">
        <v>1375</v>
      </c>
      <c r="D24" s="68">
        <v>44985</v>
      </c>
      <c r="E24" s="68" t="s">
        <v>630</v>
      </c>
      <c r="F24" s="61" t="s">
        <v>1352</v>
      </c>
      <c r="G24" s="67">
        <v>19912.5</v>
      </c>
    </row>
    <row r="25" spans="2:7" x14ac:dyDescent="0.25">
      <c r="B25" s="53" t="s">
        <v>1371</v>
      </c>
      <c r="C25" s="66" t="s">
        <v>1373</v>
      </c>
      <c r="D25" s="68">
        <v>44987</v>
      </c>
      <c r="E25" s="68" t="s">
        <v>631</v>
      </c>
      <c r="F25" s="61" t="s">
        <v>1352</v>
      </c>
      <c r="G25" s="67">
        <v>6814.5</v>
      </c>
    </row>
    <row r="26" spans="2:7" ht="24.75" customHeight="1" x14ac:dyDescent="0.25">
      <c r="B26" s="53" t="s">
        <v>1371</v>
      </c>
      <c r="C26" s="66" t="s">
        <v>1377</v>
      </c>
      <c r="D26" s="68">
        <v>44991</v>
      </c>
      <c r="E26" s="68" t="s">
        <v>659</v>
      </c>
      <c r="F26" s="61" t="s">
        <v>1352</v>
      </c>
      <c r="G26" s="67">
        <v>110721.76</v>
      </c>
    </row>
    <row r="27" spans="2:7" x14ac:dyDescent="0.25">
      <c r="B27" s="53" t="s">
        <v>1371</v>
      </c>
      <c r="C27" s="66" t="s">
        <v>1377</v>
      </c>
      <c r="D27" s="68">
        <v>44995</v>
      </c>
      <c r="E27" s="68" t="s">
        <v>1378</v>
      </c>
      <c r="F27" s="61" t="s">
        <v>1352</v>
      </c>
      <c r="G27" s="67">
        <v>98730.6</v>
      </c>
    </row>
    <row r="28" spans="2:7" x14ac:dyDescent="0.25">
      <c r="B28" s="53" t="s">
        <v>1371</v>
      </c>
      <c r="C28" s="66" t="s">
        <v>1373</v>
      </c>
      <c r="D28" s="68">
        <v>44994</v>
      </c>
      <c r="E28" s="68" t="s">
        <v>662</v>
      </c>
      <c r="F28" s="61" t="s">
        <v>1379</v>
      </c>
      <c r="G28" s="67">
        <v>100000</v>
      </c>
    </row>
    <row r="29" spans="2:7" x14ac:dyDescent="0.25">
      <c r="B29" s="53" t="s">
        <v>1380</v>
      </c>
      <c r="C29" s="66" t="s">
        <v>1381</v>
      </c>
      <c r="D29" s="68">
        <v>44952</v>
      </c>
      <c r="E29" s="68" t="s">
        <v>1382</v>
      </c>
      <c r="F29" s="61" t="s">
        <v>1352</v>
      </c>
      <c r="G29" s="67">
        <v>141788.79999999999</v>
      </c>
    </row>
    <row r="30" spans="2:7" x14ac:dyDescent="0.25">
      <c r="B30" s="53" t="s">
        <v>1380</v>
      </c>
      <c r="C30" s="66" t="s">
        <v>1381</v>
      </c>
      <c r="D30" s="68">
        <v>45014</v>
      </c>
      <c r="E30" s="68" t="s">
        <v>1383</v>
      </c>
      <c r="F30" s="61" t="s">
        <v>1352</v>
      </c>
      <c r="G30" s="67">
        <v>391010.7</v>
      </c>
    </row>
    <row r="31" spans="2:7" x14ac:dyDescent="0.25">
      <c r="B31" s="53" t="s">
        <v>1384</v>
      </c>
      <c r="C31" s="66" t="s">
        <v>1385</v>
      </c>
      <c r="D31" s="68">
        <v>45080</v>
      </c>
      <c r="E31" s="68" t="s">
        <v>1386</v>
      </c>
      <c r="F31" s="61" t="s">
        <v>1352</v>
      </c>
      <c r="G31" s="67">
        <v>24080</v>
      </c>
    </row>
    <row r="32" spans="2:7" ht="30.75" customHeight="1" x14ac:dyDescent="0.25">
      <c r="B32" s="53" t="s">
        <v>1384</v>
      </c>
      <c r="C32" s="66" t="s">
        <v>1385</v>
      </c>
      <c r="D32" s="68">
        <v>45079</v>
      </c>
      <c r="E32" s="68" t="s">
        <v>1387</v>
      </c>
      <c r="F32" s="61" t="s">
        <v>1352</v>
      </c>
      <c r="G32" s="67">
        <v>45044.74</v>
      </c>
    </row>
    <row r="33" spans="2:7" x14ac:dyDescent="0.25">
      <c r="B33" s="53" t="s">
        <v>1384</v>
      </c>
      <c r="C33" s="66" t="s">
        <v>1385</v>
      </c>
      <c r="D33" s="68">
        <v>45080</v>
      </c>
      <c r="E33" s="68" t="s">
        <v>1388</v>
      </c>
      <c r="F33" s="61" t="s">
        <v>1352</v>
      </c>
      <c r="G33" s="67">
        <v>55040</v>
      </c>
    </row>
    <row r="34" spans="2:7" x14ac:dyDescent="0.25">
      <c r="B34" s="53" t="s">
        <v>1389</v>
      </c>
      <c r="C34" s="66" t="s">
        <v>1390</v>
      </c>
      <c r="D34" s="68">
        <v>45051</v>
      </c>
      <c r="E34" s="68" t="s">
        <v>1391</v>
      </c>
      <c r="F34" s="61" t="s">
        <v>1352</v>
      </c>
      <c r="G34" s="67">
        <v>40120</v>
      </c>
    </row>
    <row r="35" spans="2:7" x14ac:dyDescent="0.25">
      <c r="B35" s="53" t="s">
        <v>1389</v>
      </c>
      <c r="C35" s="66" t="s">
        <v>1392</v>
      </c>
      <c r="D35" s="68">
        <v>45098</v>
      </c>
      <c r="E35" s="68" t="s">
        <v>1393</v>
      </c>
      <c r="F35" s="61" t="s">
        <v>1352</v>
      </c>
      <c r="G35" s="67">
        <v>102000</v>
      </c>
    </row>
    <row r="36" spans="2:7" x14ac:dyDescent="0.25">
      <c r="B36" s="53" t="s">
        <v>1389</v>
      </c>
      <c r="C36" s="66" t="s">
        <v>1392</v>
      </c>
      <c r="D36" s="68">
        <v>45071</v>
      </c>
      <c r="E36" s="68" t="s">
        <v>1394</v>
      </c>
      <c r="F36" s="61" t="s">
        <v>1352</v>
      </c>
      <c r="G36" s="67">
        <v>85000</v>
      </c>
    </row>
    <row r="37" spans="2:7" x14ac:dyDescent="0.25">
      <c r="B37" s="53" t="s">
        <v>1395</v>
      </c>
      <c r="C37" s="66" t="s">
        <v>1396</v>
      </c>
      <c r="D37" s="68">
        <v>45016</v>
      </c>
      <c r="E37" s="68" t="s">
        <v>1397</v>
      </c>
      <c r="F37" s="61" t="s">
        <v>1352</v>
      </c>
      <c r="G37" s="67">
        <v>60690</v>
      </c>
    </row>
    <row r="38" spans="2:7" x14ac:dyDescent="0.25">
      <c r="B38" s="53" t="s">
        <v>1395</v>
      </c>
      <c r="C38" s="66" t="s">
        <v>1396</v>
      </c>
      <c r="D38" s="68">
        <v>45046</v>
      </c>
      <c r="E38" s="68" t="s">
        <v>683</v>
      </c>
      <c r="F38" s="61" t="s">
        <v>1352</v>
      </c>
      <c r="G38" s="67">
        <v>56840</v>
      </c>
    </row>
    <row r="39" spans="2:7" x14ac:dyDescent="0.25">
      <c r="B39" s="53" t="s">
        <v>1395</v>
      </c>
      <c r="C39" s="66" t="s">
        <v>1396</v>
      </c>
      <c r="D39" s="68">
        <v>45077</v>
      </c>
      <c r="E39" s="68" t="s">
        <v>673</v>
      </c>
      <c r="F39" s="61" t="s">
        <v>1352</v>
      </c>
      <c r="G39" s="67">
        <v>60410</v>
      </c>
    </row>
    <row r="40" spans="2:7" x14ac:dyDescent="0.25">
      <c r="B40" s="53" t="s">
        <v>1398</v>
      </c>
      <c r="C40" s="66" t="s">
        <v>1392</v>
      </c>
      <c r="D40" s="68">
        <v>44747</v>
      </c>
      <c r="E40" s="68" t="s">
        <v>1399</v>
      </c>
      <c r="F40" s="61" t="s">
        <v>1352</v>
      </c>
      <c r="G40" s="67">
        <v>30000</v>
      </c>
    </row>
    <row r="41" spans="2:7" x14ac:dyDescent="0.25">
      <c r="B41" s="53" t="s">
        <v>1398</v>
      </c>
      <c r="C41" s="66" t="s">
        <v>1400</v>
      </c>
      <c r="D41" s="68">
        <v>44833</v>
      </c>
      <c r="E41" s="68" t="s">
        <v>1401</v>
      </c>
      <c r="F41" s="61" t="s">
        <v>1352</v>
      </c>
      <c r="G41" s="67">
        <v>332040</v>
      </c>
    </row>
    <row r="42" spans="2:7" x14ac:dyDescent="0.25">
      <c r="B42" s="53" t="s">
        <v>1398</v>
      </c>
      <c r="C42" s="66" t="s">
        <v>1402</v>
      </c>
      <c r="D42" s="68">
        <v>44841</v>
      </c>
      <c r="E42" s="68" t="s">
        <v>1403</v>
      </c>
      <c r="F42" s="61" t="s">
        <v>1352</v>
      </c>
      <c r="G42" s="67">
        <v>84960</v>
      </c>
    </row>
    <row r="43" spans="2:7" x14ac:dyDescent="0.25">
      <c r="B43" s="53" t="s">
        <v>1404</v>
      </c>
      <c r="C43" s="66" t="s">
        <v>1405</v>
      </c>
      <c r="D43" s="68">
        <v>45070</v>
      </c>
      <c r="E43" s="68" t="s">
        <v>1406</v>
      </c>
      <c r="F43" s="61" t="s">
        <v>1352</v>
      </c>
      <c r="G43" s="67">
        <v>110800</v>
      </c>
    </row>
    <row r="44" spans="2:7" x14ac:dyDescent="0.25">
      <c r="B44" s="53" t="s">
        <v>1404</v>
      </c>
      <c r="C44" s="66" t="s">
        <v>1407</v>
      </c>
      <c r="D44" s="68">
        <v>45106</v>
      </c>
      <c r="E44" s="68" t="s">
        <v>1408</v>
      </c>
      <c r="F44" s="61" t="s">
        <v>1352</v>
      </c>
      <c r="G44" s="67">
        <v>50000</v>
      </c>
    </row>
    <row r="45" spans="2:7" x14ac:dyDescent="0.25">
      <c r="B45" s="53" t="s">
        <v>1409</v>
      </c>
      <c r="C45" s="66" t="s">
        <v>1392</v>
      </c>
      <c r="D45" s="68">
        <v>45019</v>
      </c>
      <c r="E45" s="68" t="s">
        <v>1410</v>
      </c>
      <c r="F45" s="61" t="s">
        <v>1352</v>
      </c>
      <c r="G45" s="67">
        <v>249114.3</v>
      </c>
    </row>
    <row r="46" spans="2:7" x14ac:dyDescent="0.25">
      <c r="B46" s="53" t="s">
        <v>1409</v>
      </c>
      <c r="C46" s="66" t="s">
        <v>1411</v>
      </c>
      <c r="D46" s="68">
        <v>45058</v>
      </c>
      <c r="E46" s="68" t="s">
        <v>1412</v>
      </c>
      <c r="F46" s="61" t="s">
        <v>1352</v>
      </c>
      <c r="G46" s="67">
        <v>139770</v>
      </c>
    </row>
    <row r="47" spans="2:7" x14ac:dyDescent="0.25">
      <c r="B47" s="53" t="s">
        <v>1413</v>
      </c>
      <c r="C47" s="66" t="s">
        <v>1414</v>
      </c>
      <c r="D47" s="68">
        <v>45133</v>
      </c>
      <c r="E47" s="68" t="s">
        <v>1415</v>
      </c>
      <c r="F47" s="61" t="s">
        <v>1352</v>
      </c>
      <c r="G47" s="67">
        <v>28000</v>
      </c>
    </row>
    <row r="48" spans="2:7" x14ac:dyDescent="0.25">
      <c r="B48" s="53" t="s">
        <v>1416</v>
      </c>
      <c r="C48" s="66" t="s">
        <v>1417</v>
      </c>
      <c r="D48" s="68">
        <v>45138</v>
      </c>
      <c r="E48" s="68" t="s">
        <v>124</v>
      </c>
      <c r="F48" s="61" t="s">
        <v>1352</v>
      </c>
      <c r="G48" s="67">
        <v>141126.10999999999</v>
      </c>
    </row>
    <row r="49" spans="2:7" x14ac:dyDescent="0.25">
      <c r="B49" s="53" t="s">
        <v>1418</v>
      </c>
      <c r="C49" s="66" t="s">
        <v>1381</v>
      </c>
      <c r="D49" s="68">
        <v>45147</v>
      </c>
      <c r="E49" s="68" t="s">
        <v>1419</v>
      </c>
      <c r="F49" s="61" t="s">
        <v>1352</v>
      </c>
      <c r="G49" s="67">
        <v>10030</v>
      </c>
    </row>
    <row r="50" spans="2:7" x14ac:dyDescent="0.25">
      <c r="B50" s="53" t="s">
        <v>1420</v>
      </c>
      <c r="C50" s="66" t="s">
        <v>1421</v>
      </c>
      <c r="D50" s="68">
        <v>45147</v>
      </c>
      <c r="E50" s="68" t="s">
        <v>1273</v>
      </c>
      <c r="F50" s="61" t="s">
        <v>1352</v>
      </c>
      <c r="G50" s="67">
        <v>49560</v>
      </c>
    </row>
    <row r="51" spans="2:7" x14ac:dyDescent="0.25">
      <c r="B51" s="53" t="s">
        <v>1451</v>
      </c>
      <c r="C51" s="54" t="s">
        <v>1452</v>
      </c>
      <c r="D51" s="68">
        <v>45156</v>
      </c>
      <c r="E51" s="68" t="s">
        <v>1419</v>
      </c>
      <c r="F51" s="61" t="s">
        <v>1379</v>
      </c>
      <c r="G51" s="67">
        <v>100275</v>
      </c>
    </row>
    <row r="52" spans="2:7" x14ac:dyDescent="0.25">
      <c r="B52" s="53" t="s">
        <v>1422</v>
      </c>
      <c r="C52" s="66" t="s">
        <v>1396</v>
      </c>
      <c r="D52" s="68">
        <v>44909</v>
      </c>
      <c r="E52" s="68" t="s">
        <v>1423</v>
      </c>
      <c r="F52" s="61" t="s">
        <v>1352</v>
      </c>
      <c r="G52" s="67">
        <v>408810.9</v>
      </c>
    </row>
    <row r="53" spans="2:7" x14ac:dyDescent="0.25">
      <c r="B53" s="53" t="s">
        <v>1422</v>
      </c>
      <c r="C53" s="66" t="s">
        <v>1396</v>
      </c>
      <c r="D53" s="68">
        <v>44923</v>
      </c>
      <c r="E53" s="68" t="s">
        <v>1424</v>
      </c>
      <c r="F53" s="61" t="s">
        <v>1352</v>
      </c>
      <c r="G53" s="67">
        <v>121180</v>
      </c>
    </row>
    <row r="54" spans="2:7" x14ac:dyDescent="0.25">
      <c r="B54" s="53" t="s">
        <v>1422</v>
      </c>
      <c r="C54" s="66" t="s">
        <v>1396</v>
      </c>
      <c r="D54" s="68">
        <v>44921</v>
      </c>
      <c r="E54" s="68" t="s">
        <v>1425</v>
      </c>
      <c r="F54" s="61" t="s">
        <v>1352</v>
      </c>
      <c r="G54" s="67">
        <v>417967.9</v>
      </c>
    </row>
    <row r="55" spans="2:7" x14ac:dyDescent="0.25">
      <c r="B55" s="53" t="s">
        <v>1422</v>
      </c>
      <c r="C55" s="66" t="s">
        <v>1426</v>
      </c>
      <c r="D55" s="68">
        <v>44923</v>
      </c>
      <c r="E55" s="68" t="s">
        <v>74</v>
      </c>
      <c r="F55" s="61" t="s">
        <v>1379</v>
      </c>
      <c r="G55" s="67">
        <v>150000</v>
      </c>
    </row>
    <row r="56" spans="2:7" ht="25.5" x14ac:dyDescent="0.25">
      <c r="B56" s="53" t="s">
        <v>1427</v>
      </c>
      <c r="C56" s="66" t="s">
        <v>1429</v>
      </c>
      <c r="D56" s="68">
        <v>45084</v>
      </c>
      <c r="E56" s="68" t="s">
        <v>1428</v>
      </c>
      <c r="F56" s="61" t="s">
        <v>1352</v>
      </c>
      <c r="G56" s="67">
        <v>345964.2</v>
      </c>
    </row>
    <row r="57" spans="2:7" x14ac:dyDescent="0.25">
      <c r="B57" s="53" t="s">
        <v>1430</v>
      </c>
      <c r="C57" s="66" t="s">
        <v>1373</v>
      </c>
      <c r="D57" s="68">
        <v>45086</v>
      </c>
      <c r="E57" s="68" t="s">
        <v>1431</v>
      </c>
      <c r="F57" s="61" t="s">
        <v>1352</v>
      </c>
      <c r="G57" s="67">
        <v>244850</v>
      </c>
    </row>
    <row r="58" spans="2:7" x14ac:dyDescent="0.25">
      <c r="B58" s="53" t="s">
        <v>1432</v>
      </c>
      <c r="C58" s="66" t="s">
        <v>1373</v>
      </c>
      <c r="D58" s="68">
        <v>45049</v>
      </c>
      <c r="E58" s="68" t="s">
        <v>1433</v>
      </c>
      <c r="F58" s="61" t="s">
        <v>1352</v>
      </c>
      <c r="G58" s="67">
        <v>80692.81</v>
      </c>
    </row>
    <row r="59" spans="2:7" x14ac:dyDescent="0.25">
      <c r="B59" s="53" t="s">
        <v>1434</v>
      </c>
      <c r="C59" s="66" t="s">
        <v>1402</v>
      </c>
      <c r="D59" s="68">
        <v>45055</v>
      </c>
      <c r="E59" s="68" t="s">
        <v>1435</v>
      </c>
      <c r="F59" s="61" t="s">
        <v>1352</v>
      </c>
      <c r="G59" s="67">
        <v>79650</v>
      </c>
    </row>
    <row r="60" spans="2:7" ht="25.5" x14ac:dyDescent="0.25">
      <c r="B60" s="53" t="s">
        <v>1436</v>
      </c>
      <c r="C60" s="66" t="s">
        <v>1437</v>
      </c>
      <c r="D60" s="68">
        <v>44410</v>
      </c>
      <c r="E60" s="68" t="s">
        <v>1438</v>
      </c>
      <c r="F60" s="61" t="s">
        <v>1352</v>
      </c>
      <c r="G60" s="67">
        <v>23010</v>
      </c>
    </row>
    <row r="61" spans="2:7" ht="25.5" x14ac:dyDescent="0.25">
      <c r="B61" s="53" t="s">
        <v>1436</v>
      </c>
      <c r="C61" s="66" t="s">
        <v>1437</v>
      </c>
      <c r="D61" s="68">
        <v>44614</v>
      </c>
      <c r="E61" s="68" t="s">
        <v>1439</v>
      </c>
      <c r="F61" s="61" t="s">
        <v>1352</v>
      </c>
      <c r="G61" s="67">
        <v>23836</v>
      </c>
    </row>
    <row r="62" spans="2:7" ht="25.5" x14ac:dyDescent="0.25">
      <c r="B62" s="53" t="s">
        <v>1436</v>
      </c>
      <c r="C62" s="66" t="s">
        <v>1437</v>
      </c>
      <c r="D62" s="68">
        <v>44621</v>
      </c>
      <c r="E62" s="68" t="s">
        <v>1440</v>
      </c>
      <c r="F62" s="61" t="s">
        <v>1352</v>
      </c>
      <c r="G62" s="67">
        <v>27140</v>
      </c>
    </row>
    <row r="63" spans="2:7" ht="25.5" x14ac:dyDescent="0.25">
      <c r="B63" s="53" t="s">
        <v>1436</v>
      </c>
      <c r="C63" s="66" t="s">
        <v>1437</v>
      </c>
      <c r="D63" s="68">
        <v>44652</v>
      </c>
      <c r="E63" s="68" t="s">
        <v>1441</v>
      </c>
      <c r="F63" s="61" t="s">
        <v>1352</v>
      </c>
      <c r="G63" s="67">
        <v>26668</v>
      </c>
    </row>
    <row r="64" spans="2:7" ht="25.5" x14ac:dyDescent="0.25">
      <c r="B64" s="53" t="s">
        <v>1436</v>
      </c>
      <c r="C64" s="66" t="s">
        <v>1437</v>
      </c>
      <c r="D64" s="68">
        <v>44685</v>
      </c>
      <c r="E64" s="68" t="s">
        <v>1442</v>
      </c>
      <c r="F64" s="61" t="s">
        <v>1352</v>
      </c>
      <c r="G64" s="67">
        <v>25606</v>
      </c>
    </row>
    <row r="65" spans="2:7" x14ac:dyDescent="0.25">
      <c r="B65" s="53" t="s">
        <v>1443</v>
      </c>
      <c r="C65" s="66" t="s">
        <v>1444</v>
      </c>
      <c r="D65" s="68">
        <v>45107</v>
      </c>
      <c r="E65" s="68" t="s">
        <v>1445</v>
      </c>
      <c r="F65" s="61" t="s">
        <v>1352</v>
      </c>
      <c r="G65" s="67">
        <v>300000</v>
      </c>
    </row>
    <row r="66" spans="2:7" hidden="1" x14ac:dyDescent="0.25">
      <c r="B66" s="55"/>
      <c r="C66" s="66"/>
      <c r="D66" s="69"/>
      <c r="E66" s="68"/>
      <c r="F66" s="61"/>
      <c r="G66" s="56"/>
    </row>
    <row r="67" spans="2:7" ht="24.95" hidden="1" customHeight="1" x14ac:dyDescent="0.25">
      <c r="B67" s="55"/>
      <c r="C67" s="66"/>
      <c r="D67" s="69"/>
      <c r="E67" s="68"/>
      <c r="F67" s="61"/>
      <c r="G67" s="56"/>
    </row>
    <row r="68" spans="2:7" ht="24.95" hidden="1" customHeight="1" x14ac:dyDescent="0.25">
      <c r="B68" s="55"/>
      <c r="C68" s="66"/>
      <c r="D68" s="69"/>
      <c r="E68" s="68"/>
      <c r="F68" s="61"/>
      <c r="G68" s="56"/>
    </row>
    <row r="69" spans="2:7" ht="24.95" hidden="1" customHeight="1" x14ac:dyDescent="0.25">
      <c r="B69" s="55"/>
      <c r="C69" s="66"/>
      <c r="D69" s="69"/>
      <c r="E69" s="68"/>
      <c r="F69" s="61"/>
      <c r="G69" s="56"/>
    </row>
    <row r="70" spans="2:7" ht="24.95" hidden="1" customHeight="1" x14ac:dyDescent="0.25">
      <c r="B70" s="55"/>
      <c r="C70" s="66"/>
      <c r="D70" s="69"/>
      <c r="E70" s="68"/>
      <c r="F70" s="61"/>
      <c r="G70" s="56"/>
    </row>
    <row r="71" spans="2:7" ht="24.95" hidden="1" customHeight="1" x14ac:dyDescent="0.25">
      <c r="B71" s="55"/>
      <c r="C71" s="66"/>
      <c r="D71" s="69"/>
      <c r="E71" s="68"/>
      <c r="F71" s="61"/>
      <c r="G71" s="56"/>
    </row>
    <row r="72" spans="2:7" ht="24.95" hidden="1" customHeight="1" x14ac:dyDescent="0.25">
      <c r="B72" s="55"/>
      <c r="C72" s="66"/>
      <c r="D72" s="69"/>
      <c r="E72" s="68"/>
      <c r="F72" s="61"/>
      <c r="G72" s="56"/>
    </row>
    <row r="73" spans="2:7" ht="24.95" hidden="1" customHeight="1" x14ac:dyDescent="0.25">
      <c r="B73" s="55"/>
      <c r="C73" s="66"/>
      <c r="D73" s="69"/>
      <c r="E73" s="68"/>
      <c r="F73" s="61"/>
      <c r="G73" s="56"/>
    </row>
    <row r="74" spans="2:7" ht="24.95" hidden="1" customHeight="1" x14ac:dyDescent="0.25">
      <c r="B74" s="55"/>
      <c r="C74" s="66"/>
      <c r="D74" s="69"/>
      <c r="E74" s="68"/>
      <c r="F74" s="61"/>
      <c r="G74" s="56"/>
    </row>
    <row r="75" spans="2:7" ht="24.95" hidden="1" customHeight="1" x14ac:dyDescent="0.25">
      <c r="B75" s="55"/>
      <c r="C75" s="66"/>
      <c r="D75" s="69"/>
      <c r="E75" s="68"/>
      <c r="F75" s="61"/>
      <c r="G75" s="56"/>
    </row>
    <row r="76" spans="2:7" ht="24.95" hidden="1" customHeight="1" x14ac:dyDescent="0.25">
      <c r="B76" s="55"/>
      <c r="C76" s="66"/>
      <c r="D76" s="69"/>
      <c r="E76" s="68"/>
      <c r="F76" s="61"/>
      <c r="G76" s="56"/>
    </row>
    <row r="77" spans="2:7" hidden="1" x14ac:dyDescent="0.25">
      <c r="B77" s="55"/>
      <c r="C77" s="66"/>
      <c r="D77" s="69"/>
      <c r="E77" s="68"/>
      <c r="F77" s="61"/>
      <c r="G77" s="56"/>
    </row>
    <row r="78" spans="2:7" hidden="1" x14ac:dyDescent="0.25">
      <c r="B78" s="55"/>
      <c r="C78" s="66"/>
      <c r="D78" s="69"/>
      <c r="E78" s="68"/>
      <c r="F78" s="61"/>
      <c r="G78" s="56"/>
    </row>
    <row r="79" spans="2:7" hidden="1" x14ac:dyDescent="0.25">
      <c r="B79" s="55"/>
      <c r="C79" s="54"/>
      <c r="D79" s="69"/>
      <c r="E79" s="68"/>
      <c r="F79" s="61"/>
      <c r="G79" s="56"/>
    </row>
    <row r="80" spans="2:7" hidden="1" x14ac:dyDescent="0.25">
      <c r="B80" s="53"/>
      <c r="C80" s="54"/>
      <c r="D80" s="69"/>
      <c r="E80" s="68"/>
      <c r="F80" s="61"/>
      <c r="G80" s="56"/>
    </row>
    <row r="81" spans="2:7" x14ac:dyDescent="0.25">
      <c r="B81" s="53" t="s">
        <v>1453</v>
      </c>
      <c r="C81" s="54" t="s">
        <v>1454</v>
      </c>
      <c r="D81" s="69">
        <v>45019</v>
      </c>
      <c r="E81" s="68" t="s">
        <v>1455</v>
      </c>
      <c r="F81" s="61" t="s">
        <v>1352</v>
      </c>
      <c r="G81" s="56">
        <v>5900</v>
      </c>
    </row>
    <row r="82" spans="2:7" x14ac:dyDescent="0.25">
      <c r="B82" s="53" t="s">
        <v>1453</v>
      </c>
      <c r="C82" s="54" t="s">
        <v>1454</v>
      </c>
      <c r="D82" s="69">
        <v>45048</v>
      </c>
      <c r="E82" s="68" t="s">
        <v>1458</v>
      </c>
      <c r="F82" s="61" t="s">
        <v>1352</v>
      </c>
      <c r="G82" s="56">
        <v>5900</v>
      </c>
    </row>
    <row r="83" spans="2:7" x14ac:dyDescent="0.25">
      <c r="B83" s="53" t="s">
        <v>1453</v>
      </c>
      <c r="C83" s="54" t="s">
        <v>1454</v>
      </c>
      <c r="D83" s="69">
        <v>45078</v>
      </c>
      <c r="E83" s="68" t="s">
        <v>1456</v>
      </c>
      <c r="F83" s="61" t="s">
        <v>1352</v>
      </c>
      <c r="G83" s="56">
        <v>5900</v>
      </c>
    </row>
    <row r="84" spans="2:7" x14ac:dyDescent="0.25">
      <c r="B84" s="53" t="s">
        <v>1453</v>
      </c>
      <c r="C84" s="54" t="s">
        <v>1454</v>
      </c>
      <c r="D84" s="69">
        <v>45110</v>
      </c>
      <c r="E84" s="68" t="s">
        <v>1457</v>
      </c>
      <c r="F84" s="61" t="s">
        <v>1352</v>
      </c>
      <c r="G84" s="56">
        <v>5900</v>
      </c>
    </row>
    <row r="85" spans="2:7" x14ac:dyDescent="0.25">
      <c r="B85" s="53" t="s">
        <v>1446</v>
      </c>
      <c r="C85" s="54" t="s">
        <v>1396</v>
      </c>
      <c r="D85" s="69">
        <v>45055</v>
      </c>
      <c r="E85" s="68" t="s">
        <v>12</v>
      </c>
      <c r="F85" s="61" t="s">
        <v>1352</v>
      </c>
      <c r="G85" s="56">
        <v>118800</v>
      </c>
    </row>
    <row r="86" spans="2:7" x14ac:dyDescent="0.25">
      <c r="B86" s="53" t="s">
        <v>1446</v>
      </c>
      <c r="C86" s="54" t="s">
        <v>1396</v>
      </c>
      <c r="D86" s="69">
        <v>45077</v>
      </c>
      <c r="E86" s="68" t="s">
        <v>1447</v>
      </c>
      <c r="F86" s="61" t="s">
        <v>1352</v>
      </c>
      <c r="G86" s="56">
        <v>30047</v>
      </c>
    </row>
    <row r="87" spans="2:7" ht="25.5" x14ac:dyDescent="0.25">
      <c r="B87" s="53" t="s">
        <v>1448</v>
      </c>
      <c r="C87" s="54" t="s">
        <v>1449</v>
      </c>
      <c r="D87" s="69">
        <v>45146</v>
      </c>
      <c r="E87" s="68" t="s">
        <v>1450</v>
      </c>
      <c r="F87" s="61" t="s">
        <v>1352</v>
      </c>
      <c r="G87" s="56">
        <v>41000</v>
      </c>
    </row>
    <row r="88" spans="2:7" x14ac:dyDescent="0.25">
      <c r="B88" s="53" t="s">
        <v>1451</v>
      </c>
      <c r="C88" s="54" t="s">
        <v>1452</v>
      </c>
      <c r="D88" s="69">
        <v>45156</v>
      </c>
      <c r="E88" s="68" t="s">
        <v>1419</v>
      </c>
      <c r="F88" s="61" t="s">
        <v>1370</v>
      </c>
      <c r="G88" s="56">
        <v>100275</v>
      </c>
    </row>
    <row r="89" spans="2:7" x14ac:dyDescent="0.25">
      <c r="B89" s="77" t="s">
        <v>1355</v>
      </c>
      <c r="C89" s="77"/>
      <c r="D89" s="77"/>
      <c r="E89" s="77"/>
      <c r="F89" s="77"/>
      <c r="G89" s="58">
        <f>SUM(G8:G88)</f>
        <v>6188076.5099999998</v>
      </c>
    </row>
    <row r="91" spans="2:7" x14ac:dyDescent="0.25">
      <c r="B91" s="57"/>
      <c r="C91" s="59"/>
      <c r="D91" s="60"/>
      <c r="E91" s="60"/>
      <c r="G91" s="60"/>
    </row>
    <row r="92" spans="2:7" x14ac:dyDescent="0.25">
      <c r="B92" t="s">
        <v>1356</v>
      </c>
      <c r="C92" s="12"/>
      <c r="G92" s="13"/>
    </row>
    <row r="93" spans="2:7" x14ac:dyDescent="0.25">
      <c r="B93" t="s">
        <v>1357</v>
      </c>
      <c r="C93" s="12"/>
      <c r="G93" s="13"/>
    </row>
    <row r="94" spans="2:7" x14ac:dyDescent="0.25">
      <c r="B94" s="57"/>
      <c r="C94" s="59"/>
      <c r="D94" s="60"/>
      <c r="E94" s="60"/>
      <c r="G94" s="60"/>
    </row>
    <row r="95" spans="2:7" x14ac:dyDescent="0.25">
      <c r="C95" s="12"/>
      <c r="G95" s="13"/>
    </row>
    <row r="96" spans="2:7" x14ac:dyDescent="0.25">
      <c r="G96" s="52"/>
    </row>
  </sheetData>
  <mergeCells count="2">
    <mergeCell ref="C5:G5"/>
    <mergeCell ref="B89:F89"/>
  </mergeCells>
  <phoneticPr fontId="17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3F0EC-667C-4BEB-9E59-48F5F577627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F9AF-3FAD-466A-BB4F-EED13BA119F1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1347</v>
      </c>
      <c r="C4" s="13" t="s">
        <v>1348</v>
      </c>
      <c r="D4" s="13" t="s">
        <v>1349</v>
      </c>
      <c r="E4" s="13" t="s">
        <v>1350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>B5*18%</f>
        <v>1539</v>
      </c>
      <c r="E5" s="52">
        <f>+B5+D5-C5</f>
        <v>9661.5</v>
      </c>
      <c r="F5" s="70"/>
      <c r="H5" s="70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>B6*18%</f>
        <v>7470</v>
      </c>
      <c r="E6" s="52">
        <f t="shared" ref="E6:E11" si="0">+B6+D6-C6</f>
        <v>46895</v>
      </c>
      <c r="F6" s="70"/>
      <c r="H6" s="70">
        <f t="shared" ref="H6:H13" si="1">+B6+D6</f>
        <v>48970</v>
      </c>
    </row>
    <row r="7" spans="1:8" x14ac:dyDescent="0.25">
      <c r="A7">
        <v>573</v>
      </c>
      <c r="B7" s="52">
        <v>12725</v>
      </c>
      <c r="C7" s="52">
        <f t="shared" ref="C7:C12" si="2">B7*5%</f>
        <v>636.25</v>
      </c>
      <c r="D7" s="52">
        <f t="shared" ref="D7:D11" si="3">B7*18%</f>
        <v>2290.5</v>
      </c>
      <c r="E7" s="52">
        <f t="shared" si="0"/>
        <v>14379.25</v>
      </c>
      <c r="F7" s="70"/>
      <c r="H7" s="70">
        <f t="shared" si="1"/>
        <v>15015.5</v>
      </c>
    </row>
    <row r="8" spans="1:8" x14ac:dyDescent="0.25">
      <c r="A8">
        <v>576</v>
      </c>
      <c r="B8" s="52">
        <v>21050</v>
      </c>
      <c r="C8" s="52">
        <f t="shared" si="2"/>
        <v>1052.5</v>
      </c>
      <c r="D8" s="52">
        <f t="shared" si="3"/>
        <v>3789</v>
      </c>
      <c r="E8" s="52">
        <f t="shared" si="0"/>
        <v>23786.5</v>
      </c>
      <c r="F8" s="70"/>
      <c r="H8" s="70">
        <f t="shared" si="1"/>
        <v>24839</v>
      </c>
    </row>
    <row r="9" spans="1:8" x14ac:dyDescent="0.25">
      <c r="A9">
        <v>577</v>
      </c>
      <c r="B9" s="52">
        <v>18975</v>
      </c>
      <c r="C9" s="52">
        <f t="shared" si="2"/>
        <v>948.75</v>
      </c>
      <c r="D9" s="52">
        <f t="shared" si="3"/>
        <v>3415.5</v>
      </c>
      <c r="E9" s="52">
        <f t="shared" si="0"/>
        <v>21441.75</v>
      </c>
      <c r="F9" s="70"/>
      <c r="H9" s="70">
        <f t="shared" si="1"/>
        <v>22390.5</v>
      </c>
    </row>
    <row r="10" spans="1:8" x14ac:dyDescent="0.25">
      <c r="A10">
        <v>512</v>
      </c>
      <c r="B10" s="52">
        <v>11450</v>
      </c>
      <c r="C10" s="52">
        <f t="shared" si="2"/>
        <v>572.5</v>
      </c>
      <c r="D10" s="52">
        <f t="shared" si="3"/>
        <v>2061</v>
      </c>
      <c r="E10" s="52">
        <f t="shared" si="0"/>
        <v>12938.5</v>
      </c>
      <c r="F10" s="70"/>
      <c r="H10" s="70">
        <f t="shared" si="1"/>
        <v>13511</v>
      </c>
    </row>
    <row r="11" spans="1:8" x14ac:dyDescent="0.25">
      <c r="A11">
        <v>473</v>
      </c>
      <c r="B11" s="52">
        <v>15750</v>
      </c>
      <c r="C11" s="52">
        <f t="shared" si="2"/>
        <v>787.5</v>
      </c>
      <c r="D11" s="52">
        <f t="shared" si="3"/>
        <v>2835</v>
      </c>
      <c r="E11" s="52">
        <f t="shared" si="0"/>
        <v>17797.5</v>
      </c>
      <c r="F11" s="70"/>
      <c r="H11" s="70">
        <f t="shared" si="1"/>
        <v>18585</v>
      </c>
    </row>
    <row r="12" spans="1:8" x14ac:dyDescent="0.25">
      <c r="B12" s="52">
        <v>92430</v>
      </c>
      <c r="C12" s="52">
        <f t="shared" si="2"/>
        <v>4621.5</v>
      </c>
      <c r="D12" s="52"/>
      <c r="E12" s="52">
        <f>B12-C12</f>
        <v>87808.5</v>
      </c>
      <c r="F12" s="70"/>
      <c r="H12" s="70">
        <f t="shared" si="1"/>
        <v>92430</v>
      </c>
    </row>
    <row r="13" spans="1:8" x14ac:dyDescent="0.25">
      <c r="B13" s="72"/>
      <c r="C13" s="72">
        <f>B13*5%</f>
        <v>0</v>
      </c>
      <c r="D13" s="72">
        <f>B13*18%</f>
        <v>0</v>
      </c>
      <c r="E13" s="52">
        <f>+B13+D13-C13</f>
        <v>0</v>
      </c>
      <c r="F13" s="70"/>
      <c r="H13" s="70">
        <f t="shared" si="1"/>
        <v>0</v>
      </c>
    </row>
    <row r="14" spans="1:8" x14ac:dyDescent="0.25">
      <c r="B14" s="71">
        <f>SUM(B5:B13)</f>
        <v>222430</v>
      </c>
      <c r="C14" s="71">
        <f>SUM(C5:C13)</f>
        <v>11121.5</v>
      </c>
      <c r="D14" s="71">
        <f>SUM(D5:D13)</f>
        <v>23400</v>
      </c>
      <c r="E14" s="71">
        <f>B14+D14-C14</f>
        <v>234708.5</v>
      </c>
      <c r="F14" s="71"/>
      <c r="H14" s="71">
        <f>SUM(H5:H13)</f>
        <v>245830</v>
      </c>
    </row>
    <row r="15" spans="1:8" x14ac:dyDescent="0.25">
      <c r="C15" s="70"/>
      <c r="D15" s="70"/>
      <c r="E15" s="52"/>
    </row>
    <row r="16" spans="1:8" x14ac:dyDescent="0.25">
      <c r="E16" s="71"/>
      <c r="F16" s="70"/>
    </row>
    <row r="17" spans="3:4" x14ac:dyDescent="0.25">
      <c r="C17" s="70">
        <f>+B14+D14</f>
        <v>245830</v>
      </c>
      <c r="D17" s="70">
        <f>+C17-C14</f>
        <v>234708.5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D2F9-5FC3-413C-8C21-266B2C0C70CC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4" t="s">
        <v>151</v>
      </c>
      <c r="B2" s="74"/>
      <c r="C2" s="74"/>
      <c r="D2" s="74"/>
      <c r="E2" s="74"/>
    </row>
    <row r="3" spans="1:8" ht="15" customHeight="1" x14ac:dyDescent="0.25">
      <c r="A3" s="74"/>
      <c r="B3" s="74"/>
      <c r="C3" s="74"/>
      <c r="D3" s="74"/>
      <c r="E3" s="74"/>
    </row>
    <row r="4" spans="1:8" ht="15" customHeight="1" x14ac:dyDescent="0.25">
      <c r="A4" s="74"/>
      <c r="B4" s="74"/>
      <c r="C4" s="74"/>
      <c r="D4" s="74"/>
      <c r="E4" s="74"/>
    </row>
    <row r="5" spans="1:8" ht="14.25" customHeight="1" x14ac:dyDescent="0.25">
      <c r="A5" s="74"/>
      <c r="B5" s="74"/>
      <c r="C5" s="74"/>
      <c r="D5" s="74"/>
      <c r="E5" s="74"/>
      <c r="F5" s="38"/>
    </row>
    <row r="6" spans="1:8" ht="41.25" customHeight="1" x14ac:dyDescent="0.25">
      <c r="A6" s="75" t="s">
        <v>1061</v>
      </c>
      <c r="B6" s="75"/>
      <c r="C6" s="75"/>
      <c r="D6" s="75"/>
      <c r="E6" s="75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EF50B300-E9EC-45E5-B077-A30577F2054C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F0B6-AFEA-4CA5-A05F-92A360C74A7C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OAI</vt:lpstr>
      <vt:lpstr>Estado cuenta Suplidores.</vt:lpstr>
      <vt:lpstr>Hoja1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yudelina polanco herrera</cp:lastModifiedBy>
  <cp:lastPrinted>2023-07-06T15:38:23Z</cp:lastPrinted>
  <dcterms:created xsi:type="dcterms:W3CDTF">2021-01-11T13:35:50Z</dcterms:created>
  <dcterms:modified xsi:type="dcterms:W3CDTF">2023-09-07T18:18:56Z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