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CARPETA COMPARTIDA\POA 2024\POA 2024 recibido el 29-12-2023\"/>
    </mc:Choice>
  </mc:AlternateContent>
  <bookViews>
    <workbookView xWindow="-120" yWindow="-120" windowWidth="20736" windowHeight="11160" tabRatio="599" activeTab="2"/>
  </bookViews>
  <sheets>
    <sheet name="PPNE1" sheetId="58" r:id="rId1"/>
    <sheet name="Sheet1" sheetId="57" state="hidden" r:id="rId2"/>
    <sheet name="PPNE2" sheetId="59" r:id="rId3"/>
    <sheet name="PPNE2.1" sheetId="60" r:id="rId4"/>
    <sheet name="PPNE3" sheetId="61" r:id="rId5"/>
    <sheet name="PPNE4" sheetId="62" r:id="rId6"/>
    <sheet name="PPNE5" sheetId="63" r:id="rId7"/>
    <sheet name="Insumos" sheetId="54"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7" hidden="1">Insumos!$A$1:$E$517</definedName>
    <definedName name="_xlnm._FilterDatabase" localSheetId="2" hidden="1">PPNE2!$A$8:$CC$169</definedName>
    <definedName name="_xlnm._FilterDatabase" localSheetId="5" hidden="1">PPNE4!$A$16:$O$328</definedName>
    <definedName name="_xlnm._FilterDatabase" localSheetId="6" hidden="1">PPNE5!$A$16:$K$326</definedName>
    <definedName name="CodigoActividad" localSheetId="0">#REF!</definedName>
    <definedName name="CodigoActividad" localSheetId="2">#REF!</definedName>
    <definedName name="CodigoActividad" localSheetId="3">#REF!</definedName>
    <definedName name="CodigoActividad" localSheetId="4">#REF!</definedName>
    <definedName name="CodigoActividad">[1]!Tabla2[Código]</definedName>
    <definedName name="Insumos" localSheetId="2">[2]Insumos!$A$540:$A$583</definedName>
    <definedName name="Insumos">Insumos!$A$540:$A$583</definedName>
    <definedName name="Ls_DepartamentosSRS" localSheetId="0">[3]Catalogo!$G$130:$G$142</definedName>
    <definedName name="Ls_DepartamentosSRS" localSheetId="2">[3]Catalogo!$G$130:$G$142</definedName>
    <definedName name="Ls_DepartamentosSRS" localSheetId="3">[3]Catalogo!$G$130:$G$142</definedName>
    <definedName name="Ls_DepartamentosSRS" localSheetId="4">[3]Catalogo!$G$130:$G$142</definedName>
    <definedName name="Ls_DepartamentosSRS">[1]Catalogo!$G$130:$G$142</definedName>
    <definedName name="Ls_LinesEstategica" localSheetId="0">[3]Obj!$B$6:$B$9</definedName>
    <definedName name="Ls_LinesEstategica" localSheetId="2">[3]Obj!$B$6:$B$9</definedName>
    <definedName name="Ls_LinesEstategica" localSheetId="3">[3]Obj!$B$6:$B$9</definedName>
    <definedName name="Ls_LinesEstategica" localSheetId="4">[3]Obj!$B$6:$B$9</definedName>
    <definedName name="Ls_LinesEstategica">[1]Obj!$B$6:$B$9</definedName>
    <definedName name="Ls_Medio_Verificacion" localSheetId="0">[3]Catalogo!$B$148:$B$167</definedName>
    <definedName name="Ls_Medio_Verificacion" localSheetId="2">[3]Catalogo!$B$148:$B$167</definedName>
    <definedName name="Ls_Medio_Verificacion" localSheetId="3">[3]Catalogo!$B$148:$B$167</definedName>
    <definedName name="Ls_Medio_Verificacion" localSheetId="4">[3]Catalogo!$B$148:$B$167</definedName>
    <definedName name="Ls_Medio_Verificacion">[1]Catalogo!$B$148:$B$167</definedName>
    <definedName name="ls_Regiones" localSheetId="0">[3]Catalogo!$B$10:$B$19</definedName>
    <definedName name="ls_Regiones" localSheetId="2">[3]Catalogo!$B$10:$B$19</definedName>
    <definedName name="ls_Regiones" localSheetId="3">[3]Catalogo!$B$10:$B$19</definedName>
    <definedName name="ls_Regiones" localSheetId="4">[3]Catalogo!$B$10:$B$19</definedName>
    <definedName name="ls_Regiones">[1]Catalogo!$B$10:$B$19</definedName>
    <definedName name="ls_TiposAcciones" localSheetId="0">[3]Catalogo!$G$11:$G$14</definedName>
    <definedName name="ls_TiposAcciones" localSheetId="2">[3]Catalogo!$G$11:$G$14</definedName>
    <definedName name="ls_TiposAcciones" localSheetId="3">[3]Catalogo!$G$11:$G$14</definedName>
    <definedName name="ls_TiposAcciones" localSheetId="4">[3]Catalogo!$G$11:$G$14</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 localSheetId="0">[3]LSIns!$F$5:$F$8</definedName>
    <definedName name="lsFuentesFinanciamiento" localSheetId="2">[3]LSIns!$F$5:$F$8</definedName>
    <definedName name="lsFuentesFinanciamiento" localSheetId="3">[3]LSIns!$F$5:$F$8</definedName>
    <definedName name="lsFuentesFinanciamiento" localSheetId="4">[3]LSIns!$F$5:$F$8</definedName>
    <definedName name="lsFuentesFinanciamiento">[1]LSIns!$F$5:$F$8</definedName>
    <definedName name="lsGasoil">Insumos!$C$142:$C$149</definedName>
    <definedName name="lsHerramientasMenores">Insumos!$C$150:$C$179</definedName>
    <definedName name="lsImpresionyEncuadernacion">Insumos!$C$180</definedName>
    <definedName name="lsInsumos" localSheetId="0">[3]LSIns!$B$5:$B$45</definedName>
    <definedName name="lsInsumos" localSheetId="2">[3]LSIns!$B$5:$B$45</definedName>
    <definedName name="lsInsumos" localSheetId="3">[3]LSIns!$B$5:$B$45</definedName>
    <definedName name="lsInsumos" localSheetId="4">[3]LSIns!$B$5:$B$45</definedName>
    <definedName name="lsInsumos">[1]LSIns!$B$5:$B$45</definedName>
    <definedName name="lsInsumosEquipos" localSheetId="0">[3]LSIns!$F$16:$F$31</definedName>
    <definedName name="lsInsumosEquipos" localSheetId="2">[3]LSIns!$F$16:$F$31</definedName>
    <definedName name="lsInsumosEquipos" localSheetId="3">[3]LSIns!$F$16:$F$31</definedName>
    <definedName name="lsInsumosEquipos" localSheetId="4">[3]LSIns!$F$16:$F$31</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 localSheetId="0">[3]Catalogo!$D$11:$D$16</definedName>
    <definedName name="LsTipoEESS" localSheetId="2">[3]Catalogo!$D$11:$D$16</definedName>
    <definedName name="LsTipoEESS" localSheetId="3">[3]Catalogo!$D$11:$D$16</definedName>
    <definedName name="LsTipoEESS" localSheetId="4">[3]Catalogo!$D$11:$D$16</definedName>
    <definedName name="LsTipoEESS">[1]Catalogo!$D$11:$D$16</definedName>
    <definedName name="lsTipoIntervencion" localSheetId="0">[3]Catalogo!$G$19:$G$24</definedName>
    <definedName name="lsTipoIntervencion" localSheetId="2">[3]Catalogo!$G$19:$G$24</definedName>
    <definedName name="lsTipoIntervencion" localSheetId="3">[3]Catalogo!$G$19:$G$24</definedName>
    <definedName name="lsTipoIntervencion" localSheetId="4">[3]Catalogo!$G$19:$G$24</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 localSheetId="0">[3]Catalogo!$B$3:$B$6</definedName>
    <definedName name="Periodo_POA" localSheetId="2">[3]Catalogo!$B$3:$B$6</definedName>
    <definedName name="Periodo_POA" localSheetId="3">[3]Catalogo!$B$3:$B$6</definedName>
    <definedName name="Periodo_POA" localSheetId="4">[3]Catalogo!$B$3:$B$6</definedName>
    <definedName name="Periodo_POA">[1]Catalogo!$B$3:$B$6</definedName>
    <definedName name="Productos" localSheetId="0">#REF!</definedName>
    <definedName name="Productos" localSheetId="2">#REF!</definedName>
    <definedName name="Productos" localSheetId="3">#REF!</definedName>
    <definedName name="Productos" localSheetId="4">#REF!</definedName>
    <definedName name="Productos">[1]!Tabla3[Productos]</definedName>
    <definedName name="Provincias" localSheetId="0">[3]Prov!$F$2:$F$33</definedName>
    <definedName name="Provincias" localSheetId="2">[3]Prov!$F$2:$F$33</definedName>
    <definedName name="Provincias" localSheetId="3">[3]Prov!$F$2:$F$33</definedName>
    <definedName name="Provincias" localSheetId="4">[3]Prov!$F$2:$F$33</definedName>
    <definedName name="Provincias">[1]Prov!$F$2:$F$33</definedName>
    <definedName name="_xlnm.Print_Titles" localSheetId="5">PPNE4!$16:$17</definedName>
    <definedName name="_xlnm.Print_Titles" localSheetId="6">PPNE5!$16:$17</definedName>
  </definedNames>
  <calcPr calcId="181029"/>
</workbook>
</file>

<file path=xl/calcChain.xml><?xml version="1.0" encoding="utf-8"?>
<calcChain xmlns="http://schemas.openxmlformats.org/spreadsheetml/2006/main">
  <c r="R50" i="59" l="1"/>
  <c r="R51" i="59"/>
  <c r="R52" i="59"/>
  <c r="R47" i="59"/>
  <c r="R48" i="59"/>
  <c r="R38" i="59"/>
  <c r="R39" i="59"/>
  <c r="R40" i="59"/>
  <c r="R41" i="59"/>
  <c r="R42" i="59"/>
  <c r="R43" i="59"/>
  <c r="R44" i="59"/>
  <c r="R45" i="59"/>
  <c r="R46" i="59"/>
  <c r="R49" i="59"/>
  <c r="F20" i="61"/>
  <c r="F19" i="61"/>
  <c r="F12" i="61" s="1"/>
  <c r="F23" i="61"/>
  <c r="F26" i="61"/>
  <c r="F25" i="61" s="1"/>
  <c r="F24" i="61" s="1"/>
  <c r="F13" i="61"/>
  <c r="J326" i="63"/>
  <c r="J325" i="63"/>
  <c r="J324" i="63" s="1"/>
  <c r="J323" i="63" s="1"/>
  <c r="I325" i="63"/>
  <c r="I324" i="63" s="1"/>
  <c r="I323" i="63" s="1"/>
  <c r="H325" i="63"/>
  <c r="H324" i="63" s="1"/>
  <c r="H323" i="63" s="1"/>
  <c r="G325" i="63"/>
  <c r="G324" i="63"/>
  <c r="G323" i="63" s="1"/>
  <c r="J322" i="63"/>
  <c r="J321" i="63" s="1"/>
  <c r="I321" i="63"/>
  <c r="H321" i="63"/>
  <c r="G321" i="63"/>
  <c r="J320" i="63"/>
  <c r="J319" i="63" s="1"/>
  <c r="I319" i="63"/>
  <c r="H319" i="63"/>
  <c r="G319" i="63"/>
  <c r="J318" i="63"/>
  <c r="J317" i="63" s="1"/>
  <c r="I317" i="63"/>
  <c r="H317" i="63"/>
  <c r="G317" i="63"/>
  <c r="J316" i="63"/>
  <c r="J314" i="63" s="1"/>
  <c r="J313" i="63" s="1"/>
  <c r="J315" i="63"/>
  <c r="I314" i="63"/>
  <c r="I313" i="63" s="1"/>
  <c r="H314" i="63"/>
  <c r="H313" i="63" s="1"/>
  <c r="G314" i="63"/>
  <c r="G313" i="63" s="1"/>
  <c r="J312" i="63"/>
  <c r="J311" i="63" s="1"/>
  <c r="J310" i="63" s="1"/>
  <c r="I311" i="63"/>
  <c r="I310" i="63" s="1"/>
  <c r="H311" i="63"/>
  <c r="H310" i="63" s="1"/>
  <c r="G311" i="63"/>
  <c r="G310" i="63" s="1"/>
  <c r="J309" i="63"/>
  <c r="J308" i="63" s="1"/>
  <c r="I308" i="63"/>
  <c r="H308" i="63"/>
  <c r="G308" i="63"/>
  <c r="J307" i="63"/>
  <c r="J306" i="63" s="1"/>
  <c r="I306" i="63"/>
  <c r="H306" i="63"/>
  <c r="G306" i="63"/>
  <c r="J305" i="63"/>
  <c r="I304" i="63"/>
  <c r="H304" i="63"/>
  <c r="H301" i="63" s="1"/>
  <c r="G304" i="63"/>
  <c r="J303" i="63"/>
  <c r="J302" i="63" s="1"/>
  <c r="I302" i="63"/>
  <c r="H302" i="63"/>
  <c r="G302" i="63"/>
  <c r="J300" i="63"/>
  <c r="J299" i="63" s="1"/>
  <c r="I299" i="63"/>
  <c r="H299" i="63"/>
  <c r="G299" i="63"/>
  <c r="J298" i="63"/>
  <c r="J297" i="63" s="1"/>
  <c r="J294" i="63" s="1"/>
  <c r="I297" i="63"/>
  <c r="H297" i="63"/>
  <c r="G297" i="63"/>
  <c r="J296" i="63"/>
  <c r="J295" i="63" s="1"/>
  <c r="I295" i="63"/>
  <c r="H295" i="63"/>
  <c r="G295" i="63"/>
  <c r="J293" i="63"/>
  <c r="J292" i="63" s="1"/>
  <c r="I292" i="63"/>
  <c r="I289" i="63" s="1"/>
  <c r="H292" i="63"/>
  <c r="G292" i="63"/>
  <c r="J291" i="63"/>
  <c r="I290" i="63"/>
  <c r="H290" i="63"/>
  <c r="G290" i="63"/>
  <c r="J288" i="63"/>
  <c r="I287" i="63"/>
  <c r="H287" i="63"/>
  <c r="G287" i="63"/>
  <c r="J286" i="63"/>
  <c r="J285" i="63"/>
  <c r="I285" i="63"/>
  <c r="H285" i="63"/>
  <c r="G285" i="63"/>
  <c r="J284" i="63"/>
  <c r="J283" i="63" s="1"/>
  <c r="I283" i="63"/>
  <c r="H283" i="63"/>
  <c r="G283" i="63"/>
  <c r="G282" i="63" s="1"/>
  <c r="J281" i="63"/>
  <c r="J280" i="63" s="1"/>
  <c r="I280" i="63"/>
  <c r="H280" i="63"/>
  <c r="G280" i="63"/>
  <c r="J279" i="63"/>
  <c r="J278" i="63" s="1"/>
  <c r="I278" i="63"/>
  <c r="H278" i="63"/>
  <c r="G278" i="63"/>
  <c r="J277" i="63"/>
  <c r="I276" i="63"/>
  <c r="H276" i="63"/>
  <c r="G276" i="63"/>
  <c r="J275" i="63"/>
  <c r="J274" i="63"/>
  <c r="I274" i="63"/>
  <c r="H274" i="63"/>
  <c r="G274" i="63"/>
  <c r="J273" i="63"/>
  <c r="J272" i="63" s="1"/>
  <c r="I272" i="63"/>
  <c r="H272" i="63"/>
  <c r="G272" i="63"/>
  <c r="J269" i="63"/>
  <c r="J268" i="63"/>
  <c r="J267" i="63" s="1"/>
  <c r="I268" i="63"/>
  <c r="H268" i="63"/>
  <c r="G268" i="63"/>
  <c r="J266" i="63"/>
  <c r="J265" i="63" s="1"/>
  <c r="I266" i="63"/>
  <c r="I265" i="63" s="1"/>
  <c r="H266" i="63"/>
  <c r="H265" i="63" s="1"/>
  <c r="G266" i="63"/>
  <c r="G265" i="63" s="1"/>
  <c r="J264" i="63"/>
  <c r="J263" i="63"/>
  <c r="J262" i="63" s="1"/>
  <c r="I263" i="63"/>
  <c r="I262" i="63" s="1"/>
  <c r="H263" i="63"/>
  <c r="G263" i="63"/>
  <c r="G262" i="63" s="1"/>
  <c r="G254" i="63" s="1"/>
  <c r="H262" i="63"/>
  <c r="J261" i="63"/>
  <c r="J260" i="63" s="1"/>
  <c r="I260" i="63"/>
  <c r="H260" i="63"/>
  <c r="G260" i="63"/>
  <c r="J259" i="63"/>
  <c r="J258" i="63" s="1"/>
  <c r="I258" i="63"/>
  <c r="H258" i="63"/>
  <c r="G258" i="63"/>
  <c r="J257" i="63"/>
  <c r="J256" i="63"/>
  <c r="I255" i="63"/>
  <c r="H255" i="63"/>
  <c r="G255" i="63"/>
  <c r="J253" i="63"/>
  <c r="J252" i="63" s="1"/>
  <c r="I252" i="63"/>
  <c r="H252" i="63"/>
  <c r="G252" i="63"/>
  <c r="J251" i="63"/>
  <c r="J250" i="63" s="1"/>
  <c r="I250" i="63"/>
  <c r="I237" i="63" s="1"/>
  <c r="H250" i="63"/>
  <c r="G250" i="63"/>
  <c r="J249" i="63"/>
  <c r="I248" i="63"/>
  <c r="H248" i="63"/>
  <c r="G248" i="63"/>
  <c r="J247" i="63"/>
  <c r="J246" i="63" s="1"/>
  <c r="I246" i="63"/>
  <c r="H246" i="63"/>
  <c r="G246" i="63"/>
  <c r="J245" i="63"/>
  <c r="J244" i="63" s="1"/>
  <c r="I244" i="63"/>
  <c r="H244" i="63"/>
  <c r="G244" i="63"/>
  <c r="J243" i="63"/>
  <c r="J242" i="63"/>
  <c r="J241" i="63" s="1"/>
  <c r="I241" i="63"/>
  <c r="H241" i="63"/>
  <c r="G241" i="63"/>
  <c r="J240" i="63"/>
  <c r="J239" i="63"/>
  <c r="I238" i="63"/>
  <c r="H238" i="63"/>
  <c r="G238" i="63"/>
  <c r="J236" i="63"/>
  <c r="J235" i="63"/>
  <c r="J234" i="63"/>
  <c r="J233" i="63"/>
  <c r="J232" i="63" s="1"/>
  <c r="I232" i="63"/>
  <c r="H232" i="63"/>
  <c r="G232" i="63"/>
  <c r="J231" i="63"/>
  <c r="J230" i="63"/>
  <c r="J229" i="63"/>
  <c r="J228" i="63"/>
  <c r="J227" i="63"/>
  <c r="J226" i="63"/>
  <c r="J225" i="63" s="1"/>
  <c r="I225" i="63"/>
  <c r="I224" i="63" s="1"/>
  <c r="H225" i="63"/>
  <c r="G225" i="63"/>
  <c r="H224" i="63"/>
  <c r="J223" i="63"/>
  <c r="J222" i="63" s="1"/>
  <c r="I222" i="63"/>
  <c r="H222" i="63"/>
  <c r="G222" i="63"/>
  <c r="J221" i="63"/>
  <c r="J220" i="63"/>
  <c r="J219" i="63"/>
  <c r="J218" i="63" s="1"/>
  <c r="I218" i="63"/>
  <c r="H218" i="63"/>
  <c r="G218" i="63"/>
  <c r="J217" i="63"/>
  <c r="J216" i="63"/>
  <c r="J215" i="63"/>
  <c r="I214" i="63"/>
  <c r="H214" i="63"/>
  <c r="G214" i="63"/>
  <c r="J213" i="63"/>
  <c r="J212" i="63"/>
  <c r="J211" i="63"/>
  <c r="I210" i="63"/>
  <c r="H210" i="63"/>
  <c r="G210" i="63"/>
  <c r="I209" i="63"/>
  <c r="J208" i="63"/>
  <c r="I207" i="63"/>
  <c r="H207" i="63"/>
  <c r="G207" i="63"/>
  <c r="J206" i="63"/>
  <c r="J205" i="63" s="1"/>
  <c r="I205" i="63"/>
  <c r="H205" i="63"/>
  <c r="G205" i="63"/>
  <c r="J204" i="63"/>
  <c r="J203" i="63"/>
  <c r="I203" i="63"/>
  <c r="H203" i="63"/>
  <c r="G203" i="63"/>
  <c r="J202" i="63"/>
  <c r="J201" i="63" s="1"/>
  <c r="I201" i="63"/>
  <c r="H201" i="63"/>
  <c r="G201" i="63"/>
  <c r="J199" i="63"/>
  <c r="J198" i="63" s="1"/>
  <c r="I198" i="63"/>
  <c r="I197" i="63" s="1"/>
  <c r="H198" i="63"/>
  <c r="H197" i="63" s="1"/>
  <c r="G198" i="63"/>
  <c r="J197" i="63"/>
  <c r="G197" i="63"/>
  <c r="J196" i="63"/>
  <c r="J195" i="63" s="1"/>
  <c r="I195" i="63"/>
  <c r="H195" i="63"/>
  <c r="G195" i="63"/>
  <c r="J194" i="63"/>
  <c r="I193" i="63"/>
  <c r="H193" i="63"/>
  <c r="G193" i="63"/>
  <c r="J192" i="63"/>
  <c r="J191" i="63" s="1"/>
  <c r="I191" i="63"/>
  <c r="H191" i="63"/>
  <c r="G191" i="63"/>
  <c r="J190" i="63"/>
  <c r="J189" i="63" s="1"/>
  <c r="I189" i="63"/>
  <c r="H189" i="63"/>
  <c r="G189" i="63"/>
  <c r="G188" i="63" s="1"/>
  <c r="J187" i="63"/>
  <c r="J186" i="63" s="1"/>
  <c r="I186" i="63"/>
  <c r="H186" i="63"/>
  <c r="G186" i="63"/>
  <c r="J185" i="63"/>
  <c r="J184" i="63" s="1"/>
  <c r="I184" i="63"/>
  <c r="H184" i="63"/>
  <c r="G184" i="63"/>
  <c r="J183" i="63"/>
  <c r="I182" i="63"/>
  <c r="H182" i="63"/>
  <c r="G182" i="63"/>
  <c r="J181" i="63"/>
  <c r="J180" i="63" s="1"/>
  <c r="I180" i="63"/>
  <c r="H180" i="63"/>
  <c r="H179" i="63" s="1"/>
  <c r="G180" i="63"/>
  <c r="J178" i="63"/>
  <c r="J177" i="63" s="1"/>
  <c r="I177" i="63"/>
  <c r="H177" i="63"/>
  <c r="G177" i="63"/>
  <c r="J176" i="63"/>
  <c r="J175" i="63"/>
  <c r="I174" i="63"/>
  <c r="H174" i="63"/>
  <c r="H171" i="63" s="1"/>
  <c r="G174" i="63"/>
  <c r="J173" i="63"/>
  <c r="J172" i="63" s="1"/>
  <c r="I172" i="63"/>
  <c r="I171" i="63" s="1"/>
  <c r="H172" i="63"/>
  <c r="G172" i="63"/>
  <c r="J169" i="63"/>
  <c r="J168" i="63"/>
  <c r="I167" i="63"/>
  <c r="H167" i="63"/>
  <c r="G167" i="63"/>
  <c r="J167" i="63" s="1"/>
  <c r="K167" i="63" s="1"/>
  <c r="J166" i="63"/>
  <c r="J165" i="63"/>
  <c r="I164" i="63"/>
  <c r="H164" i="63"/>
  <c r="G164" i="63"/>
  <c r="J163" i="63"/>
  <c r="J162" i="63"/>
  <c r="J161" i="63"/>
  <c r="J160" i="63"/>
  <c r="J159" i="63"/>
  <c r="J158" i="63"/>
  <c r="I157" i="63"/>
  <c r="H157" i="63"/>
  <c r="G157" i="63"/>
  <c r="J156" i="63"/>
  <c r="J155" i="63"/>
  <c r="I154" i="63"/>
  <c r="J154" i="63" s="1"/>
  <c r="H154" i="63"/>
  <c r="G154" i="63"/>
  <c r="J153" i="63"/>
  <c r="J152" i="63"/>
  <c r="J151" i="63"/>
  <c r="I150" i="63"/>
  <c r="H150" i="63"/>
  <c r="G150" i="63"/>
  <c r="J149" i="63"/>
  <c r="J148" i="63" s="1"/>
  <c r="I148" i="63"/>
  <c r="H148" i="63"/>
  <c r="G148" i="63"/>
  <c r="J147" i="63"/>
  <c r="J146" i="63" s="1"/>
  <c r="I146" i="63"/>
  <c r="H146" i="63"/>
  <c r="G146" i="63"/>
  <c r="J145" i="63"/>
  <c r="J144" i="63" s="1"/>
  <c r="I144" i="63"/>
  <c r="H144" i="63"/>
  <c r="G144" i="63"/>
  <c r="J142" i="63"/>
  <c r="J141" i="63" s="1"/>
  <c r="I141" i="63"/>
  <c r="H141" i="63"/>
  <c r="G141" i="63"/>
  <c r="J140" i="63"/>
  <c r="J139" i="63"/>
  <c r="J138" i="63"/>
  <c r="J137" i="63"/>
  <c r="J136" i="63"/>
  <c r="J135" i="63"/>
  <c r="J134" i="63"/>
  <c r="J133" i="63"/>
  <c r="J132" i="63"/>
  <c r="I131" i="63"/>
  <c r="H131" i="63"/>
  <c r="G131" i="63"/>
  <c r="J130" i="63"/>
  <c r="J129" i="63"/>
  <c r="J128" i="63"/>
  <c r="J127" i="63"/>
  <c r="I126" i="63"/>
  <c r="I125" i="63" s="1"/>
  <c r="H126" i="63"/>
  <c r="H125" i="63" s="1"/>
  <c r="G126" i="63"/>
  <c r="J124" i="63"/>
  <c r="I123" i="63"/>
  <c r="H123" i="63"/>
  <c r="G123" i="63"/>
  <c r="J122" i="63"/>
  <c r="J121" i="63"/>
  <c r="I121" i="63"/>
  <c r="H121" i="63"/>
  <c r="G121" i="63"/>
  <c r="G116" i="63" s="1"/>
  <c r="J120" i="63"/>
  <c r="J119" i="63" s="1"/>
  <c r="I119" i="63"/>
  <c r="H119" i="63"/>
  <c r="G119" i="63"/>
  <c r="J118" i="63"/>
  <c r="J117" i="63" s="1"/>
  <c r="I117" i="63"/>
  <c r="H117" i="63"/>
  <c r="G117" i="63"/>
  <c r="J115" i="63"/>
  <c r="J114" i="63" s="1"/>
  <c r="I114" i="63"/>
  <c r="H114" i="63"/>
  <c r="G114" i="63"/>
  <c r="J113" i="63"/>
  <c r="I112" i="63"/>
  <c r="H112" i="63"/>
  <c r="G112" i="63"/>
  <c r="J111" i="63"/>
  <c r="J110" i="63" s="1"/>
  <c r="I110" i="63"/>
  <c r="H110" i="63"/>
  <c r="G110" i="63"/>
  <c r="J109" i="63"/>
  <c r="J108" i="63"/>
  <c r="J107" i="63"/>
  <c r="J106" i="63"/>
  <c r="J105" i="63"/>
  <c r="J104" i="63" s="1"/>
  <c r="I104" i="63"/>
  <c r="H104" i="63"/>
  <c r="G104" i="63"/>
  <c r="J103" i="63"/>
  <c r="J102" i="63" s="1"/>
  <c r="I102" i="63"/>
  <c r="H102" i="63"/>
  <c r="G102" i="63"/>
  <c r="J101" i="63"/>
  <c r="I100" i="63"/>
  <c r="H100" i="63"/>
  <c r="G100" i="63"/>
  <c r="J98" i="63"/>
  <c r="I97" i="63"/>
  <c r="H97" i="63"/>
  <c r="G97" i="63"/>
  <c r="J96" i="63"/>
  <c r="J95" i="63" s="1"/>
  <c r="I95" i="63"/>
  <c r="H95" i="63"/>
  <c r="G95" i="63"/>
  <c r="G92" i="63" s="1"/>
  <c r="J94" i="63"/>
  <c r="J93" i="63" s="1"/>
  <c r="I93" i="63"/>
  <c r="I92" i="63" s="1"/>
  <c r="H93" i="63"/>
  <c r="G93" i="63"/>
  <c r="J91" i="63"/>
  <c r="J90" i="63" s="1"/>
  <c r="J87" i="63" s="1"/>
  <c r="I90" i="63"/>
  <c r="H90" i="63"/>
  <c r="G90" i="63"/>
  <c r="J89" i="63"/>
  <c r="J88" i="63" s="1"/>
  <c r="I88" i="63"/>
  <c r="I87" i="63" s="1"/>
  <c r="H88" i="63"/>
  <c r="H87" i="63" s="1"/>
  <c r="G88" i="63"/>
  <c r="G87" i="63" s="1"/>
  <c r="J86" i="63"/>
  <c r="J85" i="63" s="1"/>
  <c r="I85" i="63"/>
  <c r="H85" i="63"/>
  <c r="G85" i="63"/>
  <c r="J84" i="63"/>
  <c r="I83" i="63"/>
  <c r="H83" i="63"/>
  <c r="H82" i="63" s="1"/>
  <c r="G83" i="63"/>
  <c r="G82" i="63" s="1"/>
  <c r="I82" i="63"/>
  <c r="J81" i="63"/>
  <c r="I80" i="63"/>
  <c r="H80" i="63"/>
  <c r="G80" i="63"/>
  <c r="J79" i="63"/>
  <c r="J78" i="63" s="1"/>
  <c r="I78" i="63"/>
  <c r="H78" i="63"/>
  <c r="G78" i="63"/>
  <c r="J77" i="63"/>
  <c r="J76" i="63"/>
  <c r="I75" i="63"/>
  <c r="H75" i="63"/>
  <c r="G75" i="63"/>
  <c r="J74" i="63"/>
  <c r="J73" i="63" s="1"/>
  <c r="I73" i="63"/>
  <c r="H73" i="63"/>
  <c r="G73" i="63"/>
  <c r="J72" i="63"/>
  <c r="J71" i="63" s="1"/>
  <c r="I71" i="63"/>
  <c r="H71" i="63"/>
  <c r="G71" i="63"/>
  <c r="J70" i="63"/>
  <c r="J69" i="63" s="1"/>
  <c r="I69" i="63"/>
  <c r="H69" i="63"/>
  <c r="G69" i="63"/>
  <c r="J66" i="63"/>
  <c r="J65" i="63" s="1"/>
  <c r="I65" i="63"/>
  <c r="H65" i="63"/>
  <c r="G65" i="63"/>
  <c r="J64" i="63"/>
  <c r="J63" i="63" s="1"/>
  <c r="I63" i="63"/>
  <c r="H63" i="63"/>
  <c r="G63" i="63"/>
  <c r="J62" i="63"/>
  <c r="I61" i="63"/>
  <c r="H61" i="63"/>
  <c r="H58" i="63" s="1"/>
  <c r="G61" i="63"/>
  <c r="J60" i="63"/>
  <c r="J59" i="63" s="1"/>
  <c r="I59" i="63"/>
  <c r="H59" i="63"/>
  <c r="G59" i="63"/>
  <c r="J57" i="63"/>
  <c r="J56" i="63"/>
  <c r="I55" i="63"/>
  <c r="I54" i="63" s="1"/>
  <c r="H55" i="63"/>
  <c r="H54" i="63" s="1"/>
  <c r="G55" i="63"/>
  <c r="G54" i="63" s="1"/>
  <c r="J53" i="63"/>
  <c r="J52" i="63"/>
  <c r="J51" i="63"/>
  <c r="J50" i="63"/>
  <c r="J49" i="63"/>
  <c r="J48" i="63"/>
  <c r="J47" i="63"/>
  <c r="J46" i="63"/>
  <c r="J45" i="63" s="1"/>
  <c r="I45" i="63"/>
  <c r="H45" i="63"/>
  <c r="G45" i="63"/>
  <c r="J44" i="63"/>
  <c r="J43" i="63" s="1"/>
  <c r="I43" i="63"/>
  <c r="H43" i="63"/>
  <c r="G43" i="63"/>
  <c r="H42" i="63"/>
  <c r="G42" i="63"/>
  <c r="J41" i="63"/>
  <c r="J40" i="63"/>
  <c r="J39" i="63"/>
  <c r="J38" i="63"/>
  <c r="I37" i="63"/>
  <c r="H37" i="63"/>
  <c r="G37" i="63"/>
  <c r="J36" i="63"/>
  <c r="J35" i="63" s="1"/>
  <c r="I35" i="63"/>
  <c r="H35" i="63"/>
  <c r="G35" i="63"/>
  <c r="J34" i="63"/>
  <c r="J33" i="63" s="1"/>
  <c r="I33" i="63"/>
  <c r="H33" i="63"/>
  <c r="G33" i="63"/>
  <c r="J32" i="63"/>
  <c r="J31" i="63"/>
  <c r="J30" i="63"/>
  <c r="J29" i="63"/>
  <c r="J28" i="63"/>
  <c r="J27" i="63"/>
  <c r="J26" i="63" s="1"/>
  <c r="I26" i="63"/>
  <c r="H26" i="63"/>
  <c r="G26" i="63"/>
  <c r="J25" i="63"/>
  <c r="J24" i="63"/>
  <c r="J23" i="63"/>
  <c r="J22" i="63"/>
  <c r="I21" i="63"/>
  <c r="H21" i="63"/>
  <c r="G21" i="63"/>
  <c r="I20" i="63"/>
  <c r="G13" i="63"/>
  <c r="G14" i="63" s="1"/>
  <c r="F6" i="63"/>
  <c r="A5" i="63"/>
  <c r="A1" i="63"/>
  <c r="N328" i="62"/>
  <c r="N327" i="62" s="1"/>
  <c r="N326" i="62" s="1"/>
  <c r="N325" i="62" s="1"/>
  <c r="M327" i="62"/>
  <c r="L327" i="62"/>
  <c r="K327" i="62"/>
  <c r="J327" i="62"/>
  <c r="J326" i="62" s="1"/>
  <c r="J325" i="62" s="1"/>
  <c r="I327" i="62"/>
  <c r="H327" i="62"/>
  <c r="H326" i="62" s="1"/>
  <c r="H325" i="62" s="1"/>
  <c r="G327" i="62"/>
  <c r="G326" i="62" s="1"/>
  <c r="G325" i="62" s="1"/>
  <c r="M326" i="62"/>
  <c r="M325" i="62" s="1"/>
  <c r="L326" i="62"/>
  <c r="L325" i="62" s="1"/>
  <c r="K326" i="62"/>
  <c r="K325" i="62" s="1"/>
  <c r="I326" i="62"/>
  <c r="I325" i="62"/>
  <c r="N324" i="62"/>
  <c r="N323" i="62" s="1"/>
  <c r="M323" i="62"/>
  <c r="L323" i="62"/>
  <c r="K323" i="62"/>
  <c r="J323" i="62"/>
  <c r="I323" i="62"/>
  <c r="H323" i="62"/>
  <c r="G323" i="62"/>
  <c r="N322" i="62"/>
  <c r="N321" i="62" s="1"/>
  <c r="M321" i="62"/>
  <c r="L321" i="62"/>
  <c r="K321" i="62"/>
  <c r="K315" i="62" s="1"/>
  <c r="J321" i="62"/>
  <c r="I321" i="62"/>
  <c r="H321" i="62"/>
  <c r="G321" i="62"/>
  <c r="N320" i="62"/>
  <c r="N319" i="62"/>
  <c r="M319" i="62"/>
  <c r="L319" i="62"/>
  <c r="K319" i="62"/>
  <c r="J319" i="62"/>
  <c r="I319" i="62"/>
  <c r="H319" i="62"/>
  <c r="H315" i="62" s="1"/>
  <c r="G319" i="62"/>
  <c r="N318" i="62"/>
  <c r="N316" i="62" s="1"/>
  <c r="N317" i="62"/>
  <c r="M316" i="62"/>
  <c r="L316" i="62"/>
  <c r="L315" i="62" s="1"/>
  <c r="K316" i="62"/>
  <c r="J316" i="62"/>
  <c r="I316" i="62"/>
  <c r="H316" i="62"/>
  <c r="G316" i="62"/>
  <c r="N314" i="62"/>
  <c r="N313" i="62" s="1"/>
  <c r="N312" i="62" s="1"/>
  <c r="M313" i="62"/>
  <c r="M312" i="62" s="1"/>
  <c r="L313" i="62"/>
  <c r="K313" i="62"/>
  <c r="J313" i="62"/>
  <c r="J312" i="62" s="1"/>
  <c r="I313" i="62"/>
  <c r="H313" i="62"/>
  <c r="G313" i="62"/>
  <c r="L312" i="62"/>
  <c r="K312" i="62"/>
  <c r="I312" i="62"/>
  <c r="H312" i="62"/>
  <c r="G312" i="62"/>
  <c r="N311" i="62"/>
  <c r="N310" i="62" s="1"/>
  <c r="M310" i="62"/>
  <c r="L310" i="62"/>
  <c r="K310" i="62"/>
  <c r="J310" i="62"/>
  <c r="I310" i="62"/>
  <c r="H310" i="62"/>
  <c r="G310" i="62"/>
  <c r="N309" i="62"/>
  <c r="N308" i="62" s="1"/>
  <c r="M308" i="62"/>
  <c r="L308" i="62"/>
  <c r="K308" i="62"/>
  <c r="J308" i="62"/>
  <c r="I308" i="62"/>
  <c r="H308" i="62"/>
  <c r="G308" i="62"/>
  <c r="N307" i="62"/>
  <c r="M306" i="62"/>
  <c r="L306" i="62"/>
  <c r="L303" i="62" s="1"/>
  <c r="K306" i="62"/>
  <c r="J306" i="62"/>
  <c r="I306" i="62"/>
  <c r="H306" i="62"/>
  <c r="G306" i="62"/>
  <c r="N305" i="62"/>
  <c r="N304" i="62" s="1"/>
  <c r="M304" i="62"/>
  <c r="L304" i="62"/>
  <c r="K304" i="62"/>
  <c r="J304" i="62"/>
  <c r="I304" i="62"/>
  <c r="H304" i="62"/>
  <c r="H303" i="62" s="1"/>
  <c r="G304" i="62"/>
  <c r="N302" i="62"/>
  <c r="N301" i="62" s="1"/>
  <c r="M301" i="62"/>
  <c r="L301" i="62"/>
  <c r="K301" i="62"/>
  <c r="J301" i="62"/>
  <c r="I301" i="62"/>
  <c r="H301" i="62"/>
  <c r="H296" i="62" s="1"/>
  <c r="G301" i="62"/>
  <c r="G296" i="62" s="1"/>
  <c r="N300" i="62"/>
  <c r="N299" i="62" s="1"/>
  <c r="N296" i="62" s="1"/>
  <c r="M299" i="62"/>
  <c r="L299" i="62"/>
  <c r="K299" i="62"/>
  <c r="J299" i="62"/>
  <c r="I299" i="62"/>
  <c r="H299" i="62"/>
  <c r="G299" i="62"/>
  <c r="N298" i="62"/>
  <c r="N297" i="62"/>
  <c r="M297" i="62"/>
  <c r="M296" i="62" s="1"/>
  <c r="L297" i="62"/>
  <c r="K297" i="62"/>
  <c r="J297" i="62"/>
  <c r="I297" i="62"/>
  <c r="I296" i="62" s="1"/>
  <c r="H297" i="62"/>
  <c r="G297" i="62"/>
  <c r="N295" i="62"/>
  <c r="N294" i="62" s="1"/>
  <c r="M294" i="62"/>
  <c r="M291" i="62" s="1"/>
  <c r="L294" i="62"/>
  <c r="K294" i="62"/>
  <c r="J294" i="62"/>
  <c r="J291" i="62" s="1"/>
  <c r="I294" i="62"/>
  <c r="I291" i="62" s="1"/>
  <c r="H294" i="62"/>
  <c r="G294" i="62"/>
  <c r="N293" i="62"/>
  <c r="M292" i="62"/>
  <c r="L292" i="62"/>
  <c r="L291" i="62" s="1"/>
  <c r="K292" i="62"/>
  <c r="J292" i="62"/>
  <c r="I292" i="62"/>
  <c r="H292" i="62"/>
  <c r="G292" i="62"/>
  <c r="K291" i="62"/>
  <c r="G291" i="62"/>
  <c r="N290" i="62"/>
  <c r="M289" i="62"/>
  <c r="L289" i="62"/>
  <c r="K289" i="62"/>
  <c r="J289" i="62"/>
  <c r="I289" i="62"/>
  <c r="H289" i="62"/>
  <c r="G289" i="62"/>
  <c r="N288" i="62"/>
  <c r="N287" i="62" s="1"/>
  <c r="M287" i="62"/>
  <c r="L287" i="62"/>
  <c r="K287" i="62"/>
  <c r="J287" i="62"/>
  <c r="I287" i="62"/>
  <c r="H287" i="62"/>
  <c r="G287" i="62"/>
  <c r="N286" i="62"/>
  <c r="N285" i="62" s="1"/>
  <c r="M285" i="62"/>
  <c r="L285" i="62"/>
  <c r="K285" i="62"/>
  <c r="J285" i="62"/>
  <c r="J284" i="62" s="1"/>
  <c r="I285" i="62"/>
  <c r="H285" i="62"/>
  <c r="G285" i="62"/>
  <c r="G284" i="62" s="1"/>
  <c r="N283" i="62"/>
  <c r="N282" i="62" s="1"/>
  <c r="M282" i="62"/>
  <c r="L282" i="62"/>
  <c r="K282" i="62"/>
  <c r="J282" i="62"/>
  <c r="I282" i="62"/>
  <c r="H282" i="62"/>
  <c r="G282" i="62"/>
  <c r="N281" i="62"/>
  <c r="N280" i="62" s="1"/>
  <c r="M280" i="62"/>
  <c r="L280" i="62"/>
  <c r="K280" i="62"/>
  <c r="J280" i="62"/>
  <c r="I280" i="62"/>
  <c r="H280" i="62"/>
  <c r="G280" i="62"/>
  <c r="N279" i="62"/>
  <c r="M278" i="62"/>
  <c r="M273" i="62" s="1"/>
  <c r="L278" i="62"/>
  <c r="L273" i="62" s="1"/>
  <c r="K278" i="62"/>
  <c r="J278" i="62"/>
  <c r="I278" i="62"/>
  <c r="H278" i="62"/>
  <c r="G278" i="62"/>
  <c r="N277" i="62"/>
  <c r="N276" i="62" s="1"/>
  <c r="M276" i="62"/>
  <c r="L276" i="62"/>
  <c r="K276" i="62"/>
  <c r="J276" i="62"/>
  <c r="I276" i="62"/>
  <c r="H276" i="62"/>
  <c r="G276" i="62"/>
  <c r="N275" i="62"/>
  <c r="N274" i="62"/>
  <c r="M274" i="62"/>
  <c r="L274" i="62"/>
  <c r="K274" i="62"/>
  <c r="J274" i="62"/>
  <c r="I274" i="62"/>
  <c r="H274" i="62"/>
  <c r="G274" i="62"/>
  <c r="G273" i="62" s="1"/>
  <c r="N271" i="62"/>
  <c r="N270" i="62" s="1"/>
  <c r="M270" i="62"/>
  <c r="L270" i="62"/>
  <c r="K270" i="62"/>
  <c r="J270" i="62"/>
  <c r="I270" i="62"/>
  <c r="H270" i="62"/>
  <c r="G270" i="62"/>
  <c r="N269" i="62"/>
  <c r="N268" i="62"/>
  <c r="M268" i="62"/>
  <c r="M267" i="62" s="1"/>
  <c r="L268" i="62"/>
  <c r="L267" i="62" s="1"/>
  <c r="K268" i="62"/>
  <c r="K267" i="62" s="1"/>
  <c r="J268" i="62"/>
  <c r="J267" i="62" s="1"/>
  <c r="I268" i="62"/>
  <c r="H268" i="62"/>
  <c r="G268" i="62"/>
  <c r="I267" i="62"/>
  <c r="H267" i="62"/>
  <c r="G267" i="62"/>
  <c r="N266" i="62"/>
  <c r="N265" i="62" s="1"/>
  <c r="N264" i="62" s="1"/>
  <c r="M265" i="62"/>
  <c r="M264" i="62" s="1"/>
  <c r="L265" i="62"/>
  <c r="K265" i="62"/>
  <c r="J265" i="62"/>
  <c r="J264" i="62" s="1"/>
  <c r="I265" i="62"/>
  <c r="H265" i="62"/>
  <c r="G265" i="62"/>
  <c r="L264" i="62"/>
  <c r="K264" i="62"/>
  <c r="I264" i="62"/>
  <c r="H264" i="62"/>
  <c r="G264" i="62"/>
  <c r="N263" i="62"/>
  <c r="N262" i="62" s="1"/>
  <c r="M262" i="62"/>
  <c r="L262" i="62"/>
  <c r="K262" i="62"/>
  <c r="J262" i="62"/>
  <c r="I262" i="62"/>
  <c r="H262" i="62"/>
  <c r="G262" i="62"/>
  <c r="N261" i="62"/>
  <c r="N260" i="62" s="1"/>
  <c r="M260" i="62"/>
  <c r="L260" i="62"/>
  <c r="K260" i="62"/>
  <c r="J260" i="62"/>
  <c r="I260" i="62"/>
  <c r="H260" i="62"/>
  <c r="G260" i="62"/>
  <c r="N259" i="62"/>
  <c r="N258" i="62"/>
  <c r="N257" i="62"/>
  <c r="M257" i="62"/>
  <c r="L257" i="62"/>
  <c r="L256" i="62" s="1"/>
  <c r="L255" i="62" s="1"/>
  <c r="K257" i="62"/>
  <c r="K256" i="62" s="1"/>
  <c r="J257" i="62"/>
  <c r="J256" i="62" s="1"/>
  <c r="J255" i="62" s="1"/>
  <c r="I257" i="62"/>
  <c r="H257" i="62"/>
  <c r="G257" i="62"/>
  <c r="G256" i="62" s="1"/>
  <c r="G255" i="62" s="1"/>
  <c r="H256" i="62"/>
  <c r="H255" i="62"/>
  <c r="N254" i="62"/>
  <c r="N253" i="62" s="1"/>
  <c r="M253" i="62"/>
  <c r="L253" i="62"/>
  <c r="K253" i="62"/>
  <c r="J253" i="62"/>
  <c r="I253" i="62"/>
  <c r="H253" i="62"/>
  <c r="G253" i="62"/>
  <c r="N252" i="62"/>
  <c r="N251" i="62" s="1"/>
  <c r="M251" i="62"/>
  <c r="L251" i="62"/>
  <c r="K251" i="62"/>
  <c r="J251" i="62"/>
  <c r="I251" i="62"/>
  <c r="H251" i="62"/>
  <c r="G251" i="62"/>
  <c r="N250" i="62"/>
  <c r="N249" i="62" s="1"/>
  <c r="M249" i="62"/>
  <c r="L249" i="62"/>
  <c r="K249" i="62"/>
  <c r="J249" i="62"/>
  <c r="I249" i="62"/>
  <c r="H249" i="62"/>
  <c r="G249" i="62"/>
  <c r="N248" i="62"/>
  <c r="M247" i="62"/>
  <c r="L247" i="62"/>
  <c r="K247" i="62"/>
  <c r="J247" i="62"/>
  <c r="I247" i="62"/>
  <c r="H247" i="62"/>
  <c r="G247" i="62"/>
  <c r="N246" i="62"/>
  <c r="N245" i="62" s="1"/>
  <c r="M245" i="62"/>
  <c r="L245" i="62"/>
  <c r="K245" i="62"/>
  <c r="J245" i="62"/>
  <c r="I245" i="62"/>
  <c r="H245" i="62"/>
  <c r="G245" i="62"/>
  <c r="N244" i="62"/>
  <c r="N243" i="62"/>
  <c r="M242" i="62"/>
  <c r="L242" i="62"/>
  <c r="K242" i="62"/>
  <c r="J242" i="62"/>
  <c r="J238" i="62" s="1"/>
  <c r="I242" i="62"/>
  <c r="H242" i="62"/>
  <c r="G242" i="62"/>
  <c r="N241" i="62"/>
  <c r="N239" i="62" s="1"/>
  <c r="N240" i="62"/>
  <c r="M239" i="62"/>
  <c r="L239" i="62"/>
  <c r="K239" i="62"/>
  <c r="J239" i="62"/>
  <c r="I239" i="62"/>
  <c r="H239" i="62"/>
  <c r="G239" i="62"/>
  <c r="N237" i="62"/>
  <c r="N236" i="62"/>
  <c r="N235" i="62"/>
  <c r="N234" i="62"/>
  <c r="M233" i="62"/>
  <c r="L233" i="62"/>
  <c r="K233" i="62"/>
  <c r="J233" i="62"/>
  <c r="I233" i="62"/>
  <c r="H233" i="62"/>
  <c r="G233" i="62"/>
  <c r="G225" i="62" s="1"/>
  <c r="N232" i="62"/>
  <c r="N231" i="62"/>
  <c r="N230" i="62"/>
  <c r="N229" i="62"/>
  <c r="N228" i="62"/>
  <c r="N227" i="62"/>
  <c r="M226" i="62"/>
  <c r="M225" i="62" s="1"/>
  <c r="L226" i="62"/>
  <c r="L225" i="62" s="1"/>
  <c r="K226" i="62"/>
  <c r="J226" i="62"/>
  <c r="J225" i="62" s="1"/>
  <c r="I226" i="62"/>
  <c r="I225" i="62" s="1"/>
  <c r="H226" i="62"/>
  <c r="G226" i="62"/>
  <c r="N224" i="62"/>
  <c r="M223" i="62"/>
  <c r="L223" i="62"/>
  <c r="K223" i="62"/>
  <c r="J223" i="62"/>
  <c r="I223" i="62"/>
  <c r="H223" i="62"/>
  <c r="G223" i="62"/>
  <c r="N222" i="62"/>
  <c r="N221" i="62"/>
  <c r="N220" i="62"/>
  <c r="N219" i="62" s="1"/>
  <c r="M219" i="62"/>
  <c r="L219" i="62"/>
  <c r="L210" i="62" s="1"/>
  <c r="K219" i="62"/>
  <c r="J219" i="62"/>
  <c r="I219" i="62"/>
  <c r="H219" i="62"/>
  <c r="G219" i="62"/>
  <c r="G210" i="62" s="1"/>
  <c r="N218" i="62"/>
  <c r="N217" i="62"/>
  <c r="N216" i="62"/>
  <c r="M215" i="62"/>
  <c r="L215" i="62"/>
  <c r="K215" i="62"/>
  <c r="J215" i="62"/>
  <c r="I215" i="62"/>
  <c r="H215" i="62"/>
  <c r="G215" i="62"/>
  <c r="N214" i="62"/>
  <c r="N213" i="62"/>
  <c r="N212" i="62"/>
  <c r="N211" i="62" s="1"/>
  <c r="M211" i="62"/>
  <c r="M210" i="62" s="1"/>
  <c r="L211" i="62"/>
  <c r="K211" i="62"/>
  <c r="J211" i="62"/>
  <c r="J210" i="62" s="1"/>
  <c r="I211" i="62"/>
  <c r="H211" i="62"/>
  <c r="G211" i="62"/>
  <c r="N209" i="62"/>
  <c r="N208" i="62"/>
  <c r="M208" i="62"/>
  <c r="L208" i="62"/>
  <c r="L201" i="62" s="1"/>
  <c r="K208" i="62"/>
  <c r="J208" i="62"/>
  <c r="I208" i="62"/>
  <c r="H208" i="62"/>
  <c r="G208" i="62"/>
  <c r="N207" i="62"/>
  <c r="M206" i="62"/>
  <c r="L206" i="62"/>
  <c r="K206" i="62"/>
  <c r="J206" i="62"/>
  <c r="I206" i="62"/>
  <c r="I201" i="62" s="1"/>
  <c r="H206" i="62"/>
  <c r="G206" i="62"/>
  <c r="N205" i="62"/>
  <c r="M204" i="62"/>
  <c r="L204" i="62"/>
  <c r="K204" i="62"/>
  <c r="K201" i="62" s="1"/>
  <c r="J204" i="62"/>
  <c r="I204" i="62"/>
  <c r="H204" i="62"/>
  <c r="G204" i="62"/>
  <c r="N203" i="62"/>
  <c r="N202" i="62" s="1"/>
  <c r="M202" i="62"/>
  <c r="L202" i="62"/>
  <c r="K202" i="62"/>
  <c r="J202" i="62"/>
  <c r="I202" i="62"/>
  <c r="H202" i="62"/>
  <c r="G202" i="62"/>
  <c r="N200" i="62"/>
  <c r="N199" i="62" s="1"/>
  <c r="N198" i="62" s="1"/>
  <c r="M199" i="62"/>
  <c r="M198" i="62" s="1"/>
  <c r="L199" i="62"/>
  <c r="L198" i="62" s="1"/>
  <c r="K199" i="62"/>
  <c r="K198" i="62" s="1"/>
  <c r="J199" i="62"/>
  <c r="J198" i="62" s="1"/>
  <c r="I199" i="62"/>
  <c r="H199" i="62"/>
  <c r="H198" i="62" s="1"/>
  <c r="G199" i="62"/>
  <c r="I198" i="62"/>
  <c r="G198" i="62"/>
  <c r="N197" i="62"/>
  <c r="N196" i="62" s="1"/>
  <c r="M196" i="62"/>
  <c r="L196" i="62"/>
  <c r="K196" i="62"/>
  <c r="J196" i="62"/>
  <c r="I196" i="62"/>
  <c r="H196" i="62"/>
  <c r="G196" i="62"/>
  <c r="N195" i="62"/>
  <c r="M194" i="62"/>
  <c r="L194" i="62"/>
  <c r="K194" i="62"/>
  <c r="K189" i="62" s="1"/>
  <c r="J194" i="62"/>
  <c r="I194" i="62"/>
  <c r="H194" i="62"/>
  <c r="G194" i="62"/>
  <c r="N193" i="62"/>
  <c r="N192" i="62" s="1"/>
  <c r="M192" i="62"/>
  <c r="L192" i="62"/>
  <c r="K192" i="62"/>
  <c r="J192" i="62"/>
  <c r="I192" i="62"/>
  <c r="H192" i="62"/>
  <c r="G192" i="62"/>
  <c r="N191" i="62"/>
  <c r="N190" i="62" s="1"/>
  <c r="M190" i="62"/>
  <c r="L190" i="62"/>
  <c r="K190" i="62"/>
  <c r="J190" i="62"/>
  <c r="I190" i="62"/>
  <c r="H190" i="62"/>
  <c r="G190" i="62"/>
  <c r="G189" i="62"/>
  <c r="N188" i="62"/>
  <c r="N187" i="62" s="1"/>
  <c r="M187" i="62"/>
  <c r="L187" i="62"/>
  <c r="K187" i="62"/>
  <c r="J187" i="62"/>
  <c r="I187" i="62"/>
  <c r="H187" i="62"/>
  <c r="G187" i="62"/>
  <c r="N186" i="62"/>
  <c r="N185" i="62" s="1"/>
  <c r="M185" i="62"/>
  <c r="L185" i="62"/>
  <c r="K185" i="62"/>
  <c r="J185" i="62"/>
  <c r="I185" i="62"/>
  <c r="H185" i="62"/>
  <c r="G185" i="62"/>
  <c r="N184" i="62"/>
  <c r="M183" i="62"/>
  <c r="L183" i="62"/>
  <c r="K183" i="62"/>
  <c r="J183" i="62"/>
  <c r="I183" i="62"/>
  <c r="H183" i="62"/>
  <c r="H180" i="62" s="1"/>
  <c r="G183" i="62"/>
  <c r="N182" i="62"/>
  <c r="N181" i="62" s="1"/>
  <c r="M181" i="62"/>
  <c r="L181" i="62"/>
  <c r="K181" i="62"/>
  <c r="J181" i="62"/>
  <c r="I181" i="62"/>
  <c r="H181" i="62"/>
  <c r="G181" i="62"/>
  <c r="G180" i="62" s="1"/>
  <c r="N179" i="62"/>
  <c r="N178" i="62" s="1"/>
  <c r="M178" i="62"/>
  <c r="M172" i="62" s="1"/>
  <c r="L178" i="62"/>
  <c r="K178" i="62"/>
  <c r="J178" i="62"/>
  <c r="I178" i="62"/>
  <c r="H178" i="62"/>
  <c r="G178" i="62"/>
  <c r="N177" i="62"/>
  <c r="N176" i="62"/>
  <c r="M175" i="62"/>
  <c r="L175" i="62"/>
  <c r="L172" i="62" s="1"/>
  <c r="K175" i="62"/>
  <c r="K172" i="62" s="1"/>
  <c r="J175" i="62"/>
  <c r="I175" i="62"/>
  <c r="H175" i="62"/>
  <c r="G175" i="62"/>
  <c r="N174" i="62"/>
  <c r="N173" i="62"/>
  <c r="M173" i="62"/>
  <c r="L173" i="62"/>
  <c r="K173" i="62"/>
  <c r="J173" i="62"/>
  <c r="I173" i="62"/>
  <c r="I172" i="62" s="1"/>
  <c r="H173" i="62"/>
  <c r="G173" i="62"/>
  <c r="G172" i="62" s="1"/>
  <c r="N170" i="62"/>
  <c r="N169" i="62"/>
  <c r="M168" i="62"/>
  <c r="L168" i="62"/>
  <c r="K168" i="62"/>
  <c r="J168" i="62"/>
  <c r="I168" i="62"/>
  <c r="H168" i="62"/>
  <c r="G168" i="62"/>
  <c r="N167" i="62"/>
  <c r="N166" i="62"/>
  <c r="N165" i="62"/>
  <c r="M164" i="62"/>
  <c r="L164" i="62"/>
  <c r="K164" i="62"/>
  <c r="J164" i="62"/>
  <c r="I164" i="62"/>
  <c r="H164" i="62"/>
  <c r="G164" i="62"/>
  <c r="N163" i="62"/>
  <c r="N162" i="62"/>
  <c r="N161" i="62"/>
  <c r="N160" i="62"/>
  <c r="N159" i="62"/>
  <c r="N158" i="62"/>
  <c r="M157" i="62"/>
  <c r="L157" i="62"/>
  <c r="K157" i="62"/>
  <c r="J157" i="62"/>
  <c r="I157" i="62"/>
  <c r="H157" i="62"/>
  <c r="G157" i="62"/>
  <c r="N156" i="62"/>
  <c r="N155" i="62"/>
  <c r="M154" i="62"/>
  <c r="L154" i="62"/>
  <c r="K154" i="62"/>
  <c r="J154" i="62"/>
  <c r="I154" i="62"/>
  <c r="H154" i="62"/>
  <c r="G154" i="62"/>
  <c r="N153" i="62"/>
  <c r="N152" i="62"/>
  <c r="N151" i="62"/>
  <c r="N150" i="62"/>
  <c r="M150" i="62"/>
  <c r="L150" i="62"/>
  <c r="K150" i="62"/>
  <c r="J150" i="62"/>
  <c r="I150" i="62"/>
  <c r="H150" i="62"/>
  <c r="G150" i="62"/>
  <c r="N149" i="62"/>
  <c r="N148" i="62" s="1"/>
  <c r="M148" i="62"/>
  <c r="L148" i="62"/>
  <c r="K148" i="62"/>
  <c r="J148" i="62"/>
  <c r="I148" i="62"/>
  <c r="H148" i="62"/>
  <c r="G148" i="62"/>
  <c r="N147" i="62"/>
  <c r="M146" i="62"/>
  <c r="L146" i="62"/>
  <c r="K146" i="62"/>
  <c r="J146" i="62"/>
  <c r="I146" i="62"/>
  <c r="H146" i="62"/>
  <c r="G146" i="62"/>
  <c r="G143" i="62" s="1"/>
  <c r="N145" i="62"/>
  <c r="N144" i="62" s="1"/>
  <c r="M144" i="62"/>
  <c r="L144" i="62"/>
  <c r="K144" i="62"/>
  <c r="J144" i="62"/>
  <c r="I144" i="62"/>
  <c r="H144" i="62"/>
  <c r="G144" i="62"/>
  <c r="N142" i="62"/>
  <c r="N141" i="62"/>
  <c r="M141" i="62"/>
  <c r="L141" i="62"/>
  <c r="K141" i="62"/>
  <c r="J141" i="62"/>
  <c r="I141" i="62"/>
  <c r="H141" i="62"/>
  <c r="G141" i="62"/>
  <c r="N140" i="62"/>
  <c r="N139" i="62"/>
  <c r="N138" i="62"/>
  <c r="N137" i="62"/>
  <c r="N136" i="62"/>
  <c r="N135" i="62"/>
  <c r="N134" i="62"/>
  <c r="N133" i="62"/>
  <c r="N132" i="62"/>
  <c r="M131" i="62"/>
  <c r="L131" i="62"/>
  <c r="K131" i="62"/>
  <c r="J131" i="62"/>
  <c r="I131" i="62"/>
  <c r="H131" i="62"/>
  <c r="G131" i="62"/>
  <c r="N130" i="62"/>
  <c r="N129" i="62"/>
  <c r="N128" i="62"/>
  <c r="N127" i="62"/>
  <c r="N126" i="62" s="1"/>
  <c r="M126" i="62"/>
  <c r="L126" i="62"/>
  <c r="K126" i="62"/>
  <c r="J126" i="62"/>
  <c r="J125" i="62" s="1"/>
  <c r="I126" i="62"/>
  <c r="H126" i="62"/>
  <c r="G126" i="62"/>
  <c r="L125" i="62"/>
  <c r="H125" i="62"/>
  <c r="G125" i="62"/>
  <c r="N124" i="62"/>
  <c r="N123" i="62" s="1"/>
  <c r="M123" i="62"/>
  <c r="L123" i="62"/>
  <c r="K123" i="62"/>
  <c r="J123" i="62"/>
  <c r="I123" i="62"/>
  <c r="H123" i="62"/>
  <c r="G123" i="62"/>
  <c r="N122" i="62"/>
  <c r="N121" i="62"/>
  <c r="M121" i="62"/>
  <c r="L121" i="62"/>
  <c r="K121" i="62"/>
  <c r="J121" i="62"/>
  <c r="I121" i="62"/>
  <c r="H121" i="62"/>
  <c r="G121" i="62"/>
  <c r="N120" i="62"/>
  <c r="N119" i="62" s="1"/>
  <c r="M119" i="62"/>
  <c r="L119" i="62"/>
  <c r="K119" i="62"/>
  <c r="J119" i="62"/>
  <c r="I119" i="62"/>
  <c r="I116" i="62" s="1"/>
  <c r="H119" i="62"/>
  <c r="G119" i="62"/>
  <c r="N118" i="62"/>
  <c r="M117" i="62"/>
  <c r="L117" i="62"/>
  <c r="K117" i="62"/>
  <c r="J117" i="62"/>
  <c r="I117" i="62"/>
  <c r="H117" i="62"/>
  <c r="G117" i="62"/>
  <c r="G116" i="62" s="1"/>
  <c r="M116" i="62"/>
  <c r="L116" i="62"/>
  <c r="N115" i="62"/>
  <c r="M114" i="62"/>
  <c r="L114" i="62"/>
  <c r="K114" i="62"/>
  <c r="J114" i="62"/>
  <c r="I114" i="62"/>
  <c r="H114" i="62"/>
  <c r="G114" i="62"/>
  <c r="N113" i="62"/>
  <c r="N112" i="62"/>
  <c r="M112" i="62"/>
  <c r="L112" i="62"/>
  <c r="K112" i="62"/>
  <c r="J112" i="62"/>
  <c r="I112" i="62"/>
  <c r="H112" i="62"/>
  <c r="G112" i="62"/>
  <c r="N111" i="62"/>
  <c r="N110" i="62" s="1"/>
  <c r="M110" i="62"/>
  <c r="L110" i="62"/>
  <c r="K110" i="62"/>
  <c r="J110" i="62"/>
  <c r="I110" i="62"/>
  <c r="H110" i="62"/>
  <c r="G110" i="62"/>
  <c r="N109" i="62"/>
  <c r="N108" i="62"/>
  <c r="N107" i="62"/>
  <c r="N106" i="62"/>
  <c r="N105" i="62"/>
  <c r="M104" i="62"/>
  <c r="L104" i="62"/>
  <c r="L99" i="62" s="1"/>
  <c r="K104" i="62"/>
  <c r="J104" i="62"/>
  <c r="I104" i="62"/>
  <c r="H104" i="62"/>
  <c r="G104" i="62"/>
  <c r="N103" i="62"/>
  <c r="M102" i="62"/>
  <c r="L102" i="62"/>
  <c r="K102" i="62"/>
  <c r="J102" i="62"/>
  <c r="I102" i="62"/>
  <c r="H102" i="62"/>
  <c r="G102" i="62"/>
  <c r="N101" i="62"/>
  <c r="N100" i="62" s="1"/>
  <c r="M100" i="62"/>
  <c r="L100" i="62"/>
  <c r="K100" i="62"/>
  <c r="K99" i="62" s="1"/>
  <c r="J100" i="62"/>
  <c r="I100" i="62"/>
  <c r="H100" i="62"/>
  <c r="G100" i="62"/>
  <c r="H99" i="62"/>
  <c r="N98" i="62"/>
  <c r="N97" i="62" s="1"/>
  <c r="M97" i="62"/>
  <c r="L97" i="62"/>
  <c r="K97" i="62"/>
  <c r="J97" i="62"/>
  <c r="I97" i="62"/>
  <c r="H97" i="62"/>
  <c r="G97" i="62"/>
  <c r="N96" i="62"/>
  <c r="N95" i="62" s="1"/>
  <c r="M95" i="62"/>
  <c r="M92" i="62" s="1"/>
  <c r="L95" i="62"/>
  <c r="K95" i="62"/>
  <c r="J95" i="62"/>
  <c r="I95" i="62"/>
  <c r="H95" i="62"/>
  <c r="G95" i="62"/>
  <c r="N94" i="62"/>
  <c r="M93" i="62"/>
  <c r="L93" i="62"/>
  <c r="K93" i="62"/>
  <c r="J93" i="62"/>
  <c r="I93" i="62"/>
  <c r="I92" i="62" s="1"/>
  <c r="H93" i="62"/>
  <c r="H92" i="62" s="1"/>
  <c r="G93" i="62"/>
  <c r="N91" i="62"/>
  <c r="N90" i="62" s="1"/>
  <c r="M90" i="62"/>
  <c r="L90" i="62"/>
  <c r="K90" i="62"/>
  <c r="J90" i="62"/>
  <c r="I90" i="62"/>
  <c r="H90" i="62"/>
  <c r="G90" i="62"/>
  <c r="N89" i="62"/>
  <c r="M88" i="62"/>
  <c r="M87" i="62" s="1"/>
  <c r="L88" i="62"/>
  <c r="L87" i="62" s="1"/>
  <c r="K88" i="62"/>
  <c r="K87" i="62" s="1"/>
  <c r="J88" i="62"/>
  <c r="J87" i="62" s="1"/>
  <c r="I88" i="62"/>
  <c r="H88" i="62"/>
  <c r="H87" i="62" s="1"/>
  <c r="G88" i="62"/>
  <c r="G87" i="62" s="1"/>
  <c r="I87" i="62"/>
  <c r="N86" i="62"/>
  <c r="M85" i="62"/>
  <c r="L85" i="62"/>
  <c r="L82" i="62" s="1"/>
  <c r="K85" i="62"/>
  <c r="K82" i="62" s="1"/>
  <c r="J85" i="62"/>
  <c r="I85" i="62"/>
  <c r="H85" i="62"/>
  <c r="G85" i="62"/>
  <c r="N84" i="62"/>
  <c r="N83" i="62" s="1"/>
  <c r="M83" i="62"/>
  <c r="L83" i="62"/>
  <c r="K83" i="62"/>
  <c r="J83" i="62"/>
  <c r="J82" i="62" s="1"/>
  <c r="I83" i="62"/>
  <c r="I82" i="62" s="1"/>
  <c r="H83" i="62"/>
  <c r="H82" i="62" s="1"/>
  <c r="G83" i="62"/>
  <c r="M82" i="62"/>
  <c r="G82" i="62"/>
  <c r="N81" i="62"/>
  <c r="N80" i="62" s="1"/>
  <c r="M80" i="62"/>
  <c r="L80" i="62"/>
  <c r="K80" i="62"/>
  <c r="J80" i="62"/>
  <c r="I80" i="62"/>
  <c r="H80" i="62"/>
  <c r="G80" i="62"/>
  <c r="N79" i="62"/>
  <c r="N78" i="62" s="1"/>
  <c r="M78" i="62"/>
  <c r="L78" i="62"/>
  <c r="K78" i="62"/>
  <c r="J78" i="62"/>
  <c r="I78" i="62"/>
  <c r="H78" i="62"/>
  <c r="G78" i="62"/>
  <c r="N77" i="62"/>
  <c r="N76" i="62"/>
  <c r="M75" i="62"/>
  <c r="L75" i="62"/>
  <c r="K75" i="62"/>
  <c r="J75" i="62"/>
  <c r="I75" i="62"/>
  <c r="H75" i="62"/>
  <c r="G75" i="62"/>
  <c r="N74" i="62"/>
  <c r="N73" i="62" s="1"/>
  <c r="M73" i="62"/>
  <c r="L73" i="62"/>
  <c r="K73" i="62"/>
  <c r="J73" i="62"/>
  <c r="I73" i="62"/>
  <c r="H73" i="62"/>
  <c r="G73" i="62"/>
  <c r="N72" i="62"/>
  <c r="N71" i="62" s="1"/>
  <c r="M71" i="62"/>
  <c r="L71" i="62"/>
  <c r="K71" i="62"/>
  <c r="J71" i="62"/>
  <c r="J68" i="62" s="1"/>
  <c r="I71" i="62"/>
  <c r="I68" i="62" s="1"/>
  <c r="H71" i="62"/>
  <c r="G71" i="62"/>
  <c r="N70" i="62"/>
  <c r="M69" i="62"/>
  <c r="L69" i="62"/>
  <c r="K69" i="62"/>
  <c r="K68" i="62" s="1"/>
  <c r="J69" i="62"/>
  <c r="I69" i="62"/>
  <c r="H69" i="62"/>
  <c r="G69" i="62"/>
  <c r="N66" i="62"/>
  <c r="N65" i="62" s="1"/>
  <c r="M65" i="62"/>
  <c r="L65" i="62"/>
  <c r="K65" i="62"/>
  <c r="J65" i="62"/>
  <c r="I65" i="62"/>
  <c r="H65" i="62"/>
  <c r="G65" i="62"/>
  <c r="N64" i="62"/>
  <c r="M63" i="62"/>
  <c r="L63" i="62"/>
  <c r="K63" i="62"/>
  <c r="K58" i="62" s="1"/>
  <c r="J63" i="62"/>
  <c r="I63" i="62"/>
  <c r="H63" i="62"/>
  <c r="G63" i="62"/>
  <c r="N62" i="62"/>
  <c r="N61" i="62" s="1"/>
  <c r="M61" i="62"/>
  <c r="L61" i="62"/>
  <c r="K61" i="62"/>
  <c r="J61" i="62"/>
  <c r="I61" i="62"/>
  <c r="H61" i="62"/>
  <c r="G61" i="62"/>
  <c r="G58" i="62" s="1"/>
  <c r="N60" i="62"/>
  <c r="N59" i="62"/>
  <c r="M59" i="62"/>
  <c r="M58" i="62" s="1"/>
  <c r="L59" i="62"/>
  <c r="K59" i="62"/>
  <c r="J59" i="62"/>
  <c r="I59" i="62"/>
  <c r="I58" i="62" s="1"/>
  <c r="H59" i="62"/>
  <c r="G59" i="62"/>
  <c r="N57" i="62"/>
  <c r="N56" i="62"/>
  <c r="M55" i="62"/>
  <c r="M54" i="62" s="1"/>
  <c r="L55" i="62"/>
  <c r="L54" i="62" s="1"/>
  <c r="K55" i="62"/>
  <c r="K54" i="62" s="1"/>
  <c r="J55" i="62"/>
  <c r="I55" i="62"/>
  <c r="H55" i="62"/>
  <c r="H54" i="62" s="1"/>
  <c r="G55" i="62"/>
  <c r="G54" i="62" s="1"/>
  <c r="J54" i="62"/>
  <c r="I54" i="62"/>
  <c r="N53" i="62"/>
  <c r="N52" i="62"/>
  <c r="N51" i="62"/>
  <c r="N50" i="62"/>
  <c r="N49" i="62"/>
  <c r="N48" i="62"/>
  <c r="N47" i="62"/>
  <c r="N46" i="62"/>
  <c r="M45" i="62"/>
  <c r="L45" i="62"/>
  <c r="K45" i="62"/>
  <c r="J45" i="62"/>
  <c r="I45" i="62"/>
  <c r="H45" i="62"/>
  <c r="G45" i="62"/>
  <c r="N44" i="62"/>
  <c r="N43" i="62" s="1"/>
  <c r="M43" i="62"/>
  <c r="M42" i="62" s="1"/>
  <c r="L43" i="62"/>
  <c r="L42" i="62" s="1"/>
  <c r="K43" i="62"/>
  <c r="J43" i="62"/>
  <c r="I43" i="62"/>
  <c r="H43" i="62"/>
  <c r="H42" i="62" s="1"/>
  <c r="G43" i="62"/>
  <c r="K42" i="62"/>
  <c r="J42" i="62"/>
  <c r="G42" i="62"/>
  <c r="N41" i="62"/>
  <c r="N40" i="62"/>
  <c r="N39" i="62"/>
  <c r="N38" i="62"/>
  <c r="N37" i="62" s="1"/>
  <c r="M37" i="62"/>
  <c r="L37" i="62"/>
  <c r="K37" i="62"/>
  <c r="J37" i="62"/>
  <c r="I37" i="62"/>
  <c r="H37" i="62"/>
  <c r="H20" i="62" s="1"/>
  <c r="G37" i="62"/>
  <c r="N36" i="62"/>
  <c r="N35" i="62" s="1"/>
  <c r="M35" i="62"/>
  <c r="L35" i="62"/>
  <c r="K35" i="62"/>
  <c r="J35" i="62"/>
  <c r="I35" i="62"/>
  <c r="H35" i="62"/>
  <c r="G35" i="62"/>
  <c r="N34" i="62"/>
  <c r="N33" i="62" s="1"/>
  <c r="M33" i="62"/>
  <c r="L33" i="62"/>
  <c r="K33" i="62"/>
  <c r="J33" i="62"/>
  <c r="I33" i="62"/>
  <c r="H33" i="62"/>
  <c r="G33" i="62"/>
  <c r="N32" i="62"/>
  <c r="N31" i="62"/>
  <c r="N30" i="62"/>
  <c r="N29" i="62"/>
  <c r="N28" i="62"/>
  <c r="N27" i="62"/>
  <c r="M26" i="62"/>
  <c r="L26" i="62"/>
  <c r="K26" i="62"/>
  <c r="J26" i="62"/>
  <c r="I26" i="62"/>
  <c r="H26" i="62"/>
  <c r="G26" i="62"/>
  <c r="N25" i="62"/>
  <c r="N24" i="62"/>
  <c r="N23" i="62"/>
  <c r="N22" i="62"/>
  <c r="N21" i="62"/>
  <c r="M21" i="62"/>
  <c r="L21" i="62"/>
  <c r="L20" i="62" s="1"/>
  <c r="K21" i="62"/>
  <c r="K20" i="62" s="1"/>
  <c r="J21" i="62"/>
  <c r="I21" i="62"/>
  <c r="H21" i="62"/>
  <c r="G21" i="62"/>
  <c r="G20" i="62" s="1"/>
  <c r="G13" i="62"/>
  <c r="G14" i="62" s="1"/>
  <c r="F6" i="62"/>
  <c r="A5" i="62"/>
  <c r="A1" i="62"/>
  <c r="L19" i="62" l="1"/>
  <c r="J42" i="63"/>
  <c r="H254" i="63"/>
  <c r="L58" i="62"/>
  <c r="G68" i="62"/>
  <c r="G67" i="62" s="1"/>
  <c r="M99" i="62"/>
  <c r="H116" i="62"/>
  <c r="H143" i="62"/>
  <c r="J172" i="62"/>
  <c r="M180" i="62"/>
  <c r="L189" i="62"/>
  <c r="G201" i="62"/>
  <c r="G171" i="62" s="1"/>
  <c r="H210" i="62"/>
  <c r="N267" i="62"/>
  <c r="K273" i="62"/>
  <c r="I315" i="62"/>
  <c r="G20" i="63"/>
  <c r="G19" i="63" s="1"/>
  <c r="I58" i="63"/>
  <c r="H209" i="63"/>
  <c r="G99" i="62"/>
  <c r="H201" i="62"/>
  <c r="K225" i="62"/>
  <c r="H284" i="62"/>
  <c r="H291" i="62"/>
  <c r="H272" i="62" s="1"/>
  <c r="K303" i="62"/>
  <c r="H20" i="63"/>
  <c r="H19" i="63" s="1"/>
  <c r="G58" i="63"/>
  <c r="G200" i="63"/>
  <c r="G224" i="63"/>
  <c r="I254" i="63"/>
  <c r="G294" i="63"/>
  <c r="I42" i="62"/>
  <c r="M68" i="62"/>
  <c r="L92" i="62"/>
  <c r="G92" i="62"/>
  <c r="I125" i="62"/>
  <c r="M201" i="62"/>
  <c r="J273" i="62"/>
  <c r="J272" i="62" s="1"/>
  <c r="I284" i="62"/>
  <c r="I42" i="63"/>
  <c r="I99" i="63"/>
  <c r="J254" i="63"/>
  <c r="H271" i="63"/>
  <c r="H282" i="63"/>
  <c r="H294" i="63"/>
  <c r="G19" i="62"/>
  <c r="K116" i="62"/>
  <c r="L180" i="62"/>
  <c r="I189" i="62"/>
  <c r="K210" i="62"/>
  <c r="K171" i="62" s="1"/>
  <c r="K296" i="62"/>
  <c r="I303" i="62"/>
  <c r="H116" i="63"/>
  <c r="I294" i="63"/>
  <c r="G301" i="63"/>
  <c r="N256" i="62"/>
  <c r="N45" i="62"/>
  <c r="N42" i="62" s="1"/>
  <c r="J58" i="62"/>
  <c r="K125" i="62"/>
  <c r="L143" i="62"/>
  <c r="J180" i="62"/>
  <c r="J189" i="62"/>
  <c r="I210" i="62"/>
  <c r="N233" i="62"/>
  <c r="G238" i="62"/>
  <c r="I256" i="62"/>
  <c r="I255" i="62" s="1"/>
  <c r="L296" i="62"/>
  <c r="J315" i="62"/>
  <c r="M315" i="62"/>
  <c r="G315" i="62"/>
  <c r="I116" i="63"/>
  <c r="I20" i="62"/>
  <c r="I19" i="62" s="1"/>
  <c r="J143" i="62"/>
  <c r="K180" i="62"/>
  <c r="H273" i="62"/>
  <c r="L284" i="62"/>
  <c r="L272" i="62" s="1"/>
  <c r="J296" i="62"/>
  <c r="H92" i="63"/>
  <c r="G143" i="63"/>
  <c r="H200" i="63"/>
  <c r="I282" i="63"/>
  <c r="G289" i="63"/>
  <c r="I301" i="63"/>
  <c r="K92" i="62"/>
  <c r="K67" i="62" s="1"/>
  <c r="J116" i="62"/>
  <c r="M125" i="62"/>
  <c r="K143" i="62"/>
  <c r="J201" i="62"/>
  <c r="I273" i="62"/>
  <c r="M284" i="62"/>
  <c r="I200" i="63"/>
  <c r="H289" i="63"/>
  <c r="F14" i="61"/>
  <c r="K19" i="62"/>
  <c r="H172" i="62"/>
  <c r="M189" i="62"/>
  <c r="M303" i="62"/>
  <c r="H58" i="62"/>
  <c r="H19" i="62" s="1"/>
  <c r="J92" i="62"/>
  <c r="I99" i="62"/>
  <c r="I180" i="62"/>
  <c r="H189" i="62"/>
  <c r="K238" i="62"/>
  <c r="M256" i="62"/>
  <c r="M255" i="62" s="1"/>
  <c r="K284" i="62"/>
  <c r="G99" i="63"/>
  <c r="J164" i="63"/>
  <c r="I179" i="63"/>
  <c r="I170" i="63" s="1"/>
  <c r="I188" i="63"/>
  <c r="J214" i="63"/>
  <c r="H237" i="63"/>
  <c r="G271" i="63"/>
  <c r="N26" i="62"/>
  <c r="M20" i="62"/>
  <c r="M19" i="62" s="1"/>
  <c r="N215" i="62"/>
  <c r="H225" i="62"/>
  <c r="G303" i="62"/>
  <c r="G272" i="62" s="1"/>
  <c r="N315" i="62"/>
  <c r="I68" i="63"/>
  <c r="I67" i="63" s="1"/>
  <c r="H99" i="63"/>
  <c r="G179" i="63"/>
  <c r="H270" i="63"/>
  <c r="J55" i="63"/>
  <c r="J54" i="63" s="1"/>
  <c r="H143" i="63"/>
  <c r="H68" i="63"/>
  <c r="J97" i="63"/>
  <c r="J92" i="63" s="1"/>
  <c r="J126" i="63"/>
  <c r="J207" i="63"/>
  <c r="J200" i="63" s="1"/>
  <c r="J123" i="63"/>
  <c r="J116" i="63" s="1"/>
  <c r="J61" i="63"/>
  <c r="J58" i="63" s="1"/>
  <c r="G68" i="63"/>
  <c r="J80" i="63"/>
  <c r="J100" i="63"/>
  <c r="J112" i="63"/>
  <c r="G125" i="63"/>
  <c r="J182" i="63"/>
  <c r="J179" i="63" s="1"/>
  <c r="I19" i="63"/>
  <c r="J21" i="63"/>
  <c r="J37" i="63"/>
  <c r="J75" i="63"/>
  <c r="J68" i="63" s="1"/>
  <c r="J83" i="63"/>
  <c r="J82" i="63" s="1"/>
  <c r="J131" i="63"/>
  <c r="J287" i="63"/>
  <c r="G171" i="63"/>
  <c r="J210" i="63"/>
  <c r="J209" i="63" s="1"/>
  <c r="J238" i="63"/>
  <c r="J248" i="63"/>
  <c r="I271" i="63"/>
  <c r="I270" i="63" s="1"/>
  <c r="J276" i="63"/>
  <c r="J282" i="63"/>
  <c r="J290" i="63"/>
  <c r="J289" i="63" s="1"/>
  <c r="J174" i="63"/>
  <c r="J171" i="63" s="1"/>
  <c r="H188" i="63"/>
  <c r="H170" i="63" s="1"/>
  <c r="G209" i="63"/>
  <c r="J224" i="63"/>
  <c r="G237" i="63"/>
  <c r="J255" i="63"/>
  <c r="J271" i="63"/>
  <c r="J304" i="63"/>
  <c r="J301" i="63" s="1"/>
  <c r="I143" i="63"/>
  <c r="J150" i="63"/>
  <c r="J157" i="63"/>
  <c r="J193" i="63"/>
  <c r="N55" i="62"/>
  <c r="N54" i="62" s="1"/>
  <c r="N93" i="62"/>
  <c r="N92" i="62" s="1"/>
  <c r="H68" i="62"/>
  <c r="H67" i="62" s="1"/>
  <c r="L68" i="62"/>
  <c r="J20" i="62"/>
  <c r="J19" i="62" s="1"/>
  <c r="N20" i="62"/>
  <c r="I67" i="62"/>
  <c r="N75" i="62"/>
  <c r="N63" i="62"/>
  <c r="N58" i="62" s="1"/>
  <c r="N69" i="62"/>
  <c r="N204" i="62"/>
  <c r="N85" i="62"/>
  <c r="N102" i="62"/>
  <c r="N104" i="62"/>
  <c r="N114" i="62"/>
  <c r="N154" i="62"/>
  <c r="N157" i="62"/>
  <c r="N125" i="62"/>
  <c r="N206" i="62"/>
  <c r="N82" i="62"/>
  <c r="J99" i="62"/>
  <c r="J67" i="62" s="1"/>
  <c r="N117" i="62"/>
  <c r="N116" i="62" s="1"/>
  <c r="I143" i="62"/>
  <c r="M143" i="62"/>
  <c r="N164" i="62"/>
  <c r="N168" i="62"/>
  <c r="N88" i="62"/>
  <c r="N87" i="62" s="1"/>
  <c r="N131" i="62"/>
  <c r="N146" i="62"/>
  <c r="N143" i="62" s="1"/>
  <c r="N175" i="62"/>
  <c r="N172" i="62" s="1"/>
  <c r="N183" i="62"/>
  <c r="N180" i="62" s="1"/>
  <c r="N194" i="62"/>
  <c r="N189" i="62" s="1"/>
  <c r="N223" i="62"/>
  <c r="N210" i="62" s="1"/>
  <c r="I272" i="62"/>
  <c r="M272" i="62"/>
  <c r="H238" i="62"/>
  <c r="L238" i="62"/>
  <c r="N247" i="62"/>
  <c r="N278" i="62"/>
  <c r="N273" i="62" s="1"/>
  <c r="N289" i="62"/>
  <c r="N284" i="62" s="1"/>
  <c r="N306" i="62"/>
  <c r="N303" i="62" s="1"/>
  <c r="J303" i="62"/>
  <c r="K255" i="62"/>
  <c r="N292" i="62"/>
  <c r="N291" i="62" s="1"/>
  <c r="N226" i="62"/>
  <c r="I238" i="62"/>
  <c r="M238" i="62"/>
  <c r="N242" i="62"/>
  <c r="G18" i="62" l="1"/>
  <c r="N99" i="62"/>
  <c r="L67" i="62"/>
  <c r="G170" i="63"/>
  <c r="I18" i="62"/>
  <c r="L171" i="62"/>
  <c r="L18" i="62" s="1"/>
  <c r="J171" i="62"/>
  <c r="M171" i="62"/>
  <c r="H171" i="62"/>
  <c r="H18" i="62" s="1"/>
  <c r="M67" i="62"/>
  <c r="M18" i="62" s="1"/>
  <c r="N255" i="62"/>
  <c r="J237" i="63"/>
  <c r="H67" i="63"/>
  <c r="I171" i="62"/>
  <c r="G67" i="63"/>
  <c r="N225" i="62"/>
  <c r="G270" i="63"/>
  <c r="G18" i="63" s="1"/>
  <c r="N201" i="62"/>
  <c r="J143" i="63"/>
  <c r="K272" i="62"/>
  <c r="K18" i="62" s="1"/>
  <c r="J170" i="63"/>
  <c r="J20" i="63"/>
  <c r="J19" i="63" s="1"/>
  <c r="J125" i="63"/>
  <c r="J270" i="63"/>
  <c r="I18" i="63"/>
  <c r="J99" i="63"/>
  <c r="J188" i="63"/>
  <c r="H18" i="63"/>
  <c r="N238" i="62"/>
  <c r="N171" i="62" s="1"/>
  <c r="N19" i="62"/>
  <c r="N272" i="62"/>
  <c r="N68" i="62"/>
  <c r="N67" i="62" s="1"/>
  <c r="J18" i="62"/>
  <c r="J67" i="63" l="1"/>
  <c r="J18" i="63"/>
  <c r="N18" i="62"/>
  <c r="K326" i="63" l="1"/>
  <c r="K325" i="63" s="1"/>
  <c r="K324" i="63" s="1"/>
  <c r="K323" i="63" s="1"/>
  <c r="K320" i="63"/>
  <c r="K319" i="63" s="1"/>
  <c r="K315" i="63"/>
  <c r="K314" i="63" s="1"/>
  <c r="K312" i="63"/>
  <c r="K311" i="63" s="1"/>
  <c r="K310" i="63" s="1"/>
  <c r="K309" i="63"/>
  <c r="K308" i="63" s="1"/>
  <c r="K298" i="63"/>
  <c r="K297" i="63" s="1"/>
  <c r="K284" i="63"/>
  <c r="K283" i="63" s="1"/>
  <c r="K281" i="63"/>
  <c r="K280" i="63" s="1"/>
  <c r="K273" i="63"/>
  <c r="K272" i="63" s="1"/>
  <c r="K264" i="63"/>
  <c r="K263" i="63" s="1"/>
  <c r="K262" i="63" s="1"/>
  <c r="K261" i="63"/>
  <c r="K260" i="63" s="1"/>
  <c r="K256" i="63"/>
  <c r="K253" i="63"/>
  <c r="K252" i="63" s="1"/>
  <c r="K245" i="63"/>
  <c r="K244" i="63" s="1"/>
  <c r="K240" i="63"/>
  <c r="K235" i="63"/>
  <c r="K233" i="63"/>
  <c r="K221" i="63"/>
  <c r="K219" i="63"/>
  <c r="K212" i="63"/>
  <c r="K204" i="63"/>
  <c r="K203" i="63" s="1"/>
  <c r="K147" i="63"/>
  <c r="K146" i="63" s="1"/>
  <c r="K303" i="63"/>
  <c r="K302" i="63" s="1"/>
  <c r="K300" i="63"/>
  <c r="K299" i="63" s="1"/>
  <c r="K230" i="63"/>
  <c r="K181" i="63"/>
  <c r="K180" i="63" s="1"/>
  <c r="K173" i="63"/>
  <c r="K172" i="63" s="1"/>
  <c r="K307" i="63"/>
  <c r="K306" i="63" s="1"/>
  <c r="K217" i="63"/>
  <c r="K199" i="63"/>
  <c r="K198" i="63" s="1"/>
  <c r="K197" i="63" s="1"/>
  <c r="K166" i="63"/>
  <c r="K142" i="63"/>
  <c r="K141" i="63" s="1"/>
  <c r="K130" i="63"/>
  <c r="K128" i="63"/>
  <c r="K120" i="63"/>
  <c r="K119" i="63" s="1"/>
  <c r="K109" i="63"/>
  <c r="K107" i="63"/>
  <c r="K105" i="63"/>
  <c r="K94" i="63"/>
  <c r="K93" i="63" s="1"/>
  <c r="K91" i="63"/>
  <c r="K90" i="63" s="1"/>
  <c r="K77" i="63"/>
  <c r="K72" i="63"/>
  <c r="K71" i="63" s="1"/>
  <c r="K66" i="63"/>
  <c r="K65" i="63" s="1"/>
  <c r="K44" i="63"/>
  <c r="K43" i="63" s="1"/>
  <c r="K41" i="63"/>
  <c r="K39" i="63"/>
  <c r="K34" i="63"/>
  <c r="K33" i="63" s="1"/>
  <c r="K25" i="63"/>
  <c r="K23" i="63"/>
  <c r="K318" i="63"/>
  <c r="K317" i="63" s="1"/>
  <c r="K293" i="63"/>
  <c r="K292" i="63" s="1"/>
  <c r="K279" i="63"/>
  <c r="K278" i="63" s="1"/>
  <c r="K251" i="63"/>
  <c r="K250" i="63" s="1"/>
  <c r="K243" i="63"/>
  <c r="K227" i="63"/>
  <c r="K155" i="63"/>
  <c r="K259" i="63"/>
  <c r="K258" i="63" s="1"/>
  <c r="K229" i="63"/>
  <c r="K202" i="63"/>
  <c r="K201" i="63" s="1"/>
  <c r="K185" i="63"/>
  <c r="K184" i="63" s="1"/>
  <c r="K145" i="63"/>
  <c r="K144" i="63" s="1"/>
  <c r="K296" i="63"/>
  <c r="K295" i="63" s="1"/>
  <c r="K115" i="63"/>
  <c r="K114" i="63" s="1"/>
  <c r="K103" i="63"/>
  <c r="K102" i="63" s="1"/>
  <c r="K89" i="63"/>
  <c r="K88" i="63" s="1"/>
  <c r="K87" i="63" s="1"/>
  <c r="K64" i="63"/>
  <c r="K63" i="63" s="1"/>
  <c r="K53" i="63"/>
  <c r="K56" i="63"/>
  <c r="K47" i="63"/>
  <c r="K28" i="63"/>
  <c r="K231" i="63"/>
  <c r="K196" i="63"/>
  <c r="K195" i="63" s="1"/>
  <c r="K86" i="63"/>
  <c r="K85" i="63" s="1"/>
  <c r="K70" i="63"/>
  <c r="K69" i="63" s="1"/>
  <c r="K51" i="63"/>
  <c r="K32" i="63"/>
  <c r="K215" i="63"/>
  <c r="K118" i="63"/>
  <c r="K117" i="63" s="1"/>
  <c r="K49" i="63"/>
  <c r="K30" i="63"/>
  <c r="K52" i="63"/>
  <c r="K98" i="63"/>
  <c r="K97" i="63" s="1"/>
  <c r="K132" i="63"/>
  <c r="K208" i="63"/>
  <c r="K207" i="63" s="1"/>
  <c r="K122" i="63"/>
  <c r="K121" i="63" s="1"/>
  <c r="K154" i="63"/>
  <c r="K60" i="63"/>
  <c r="K59" i="63" s="1"/>
  <c r="K257" i="63"/>
  <c r="K29" i="63"/>
  <c r="K48" i="63"/>
  <c r="K76" i="63"/>
  <c r="K129" i="63"/>
  <c r="K159" i="63"/>
  <c r="K153" i="63"/>
  <c r="K178" i="63"/>
  <c r="K177" i="63" s="1"/>
  <c r="K216" i="63"/>
  <c r="K247" i="63"/>
  <c r="K246" i="63" s="1"/>
  <c r="K140" i="63"/>
  <c r="K187" i="63"/>
  <c r="K186" i="63" s="1"/>
  <c r="K234" i="63"/>
  <c r="K133" i="63"/>
  <c r="K162" i="63"/>
  <c r="K194" i="63"/>
  <c r="K316" i="63"/>
  <c r="K106" i="63"/>
  <c r="K27" i="63"/>
  <c r="K236" i="63"/>
  <c r="K79" i="63"/>
  <c r="K78" i="63" s="1"/>
  <c r="K113" i="63"/>
  <c r="K183" i="63"/>
  <c r="K182" i="63" s="1"/>
  <c r="K36" i="63"/>
  <c r="K35" i="63" s="1"/>
  <c r="K57" i="63"/>
  <c r="K134" i="63"/>
  <c r="K163" i="63"/>
  <c r="K288" i="63"/>
  <c r="K160" i="63"/>
  <c r="K190" i="63"/>
  <c r="K189" i="63" s="1"/>
  <c r="K220" i="63"/>
  <c r="K275" i="63"/>
  <c r="K274" i="63" s="1"/>
  <c r="K161" i="63"/>
  <c r="K305" i="63"/>
  <c r="K304" i="63" s="1"/>
  <c r="K137" i="63"/>
  <c r="K156" i="63"/>
  <c r="K176" i="63"/>
  <c r="K213" i="63"/>
  <c r="K322" i="63"/>
  <c r="K321" i="63" s="1"/>
  <c r="K291" i="63"/>
  <c r="K290" i="63" s="1"/>
  <c r="K289" i="63" s="1"/>
  <c r="K228" i="63"/>
  <c r="K40" i="63"/>
  <c r="K127" i="63"/>
  <c r="K126" i="63" s="1"/>
  <c r="K22" i="63"/>
  <c r="K108" i="63"/>
  <c r="K138" i="63"/>
  <c r="K139" i="63"/>
  <c r="K175" i="63"/>
  <c r="K174" i="63" s="1"/>
  <c r="K158" i="63"/>
  <c r="K165" i="63"/>
  <c r="K164" i="63" s="1"/>
  <c r="K151" i="63"/>
  <c r="K24" i="63"/>
  <c r="K96" i="63"/>
  <c r="K95" i="63" s="1"/>
  <c r="K206" i="63"/>
  <c r="K205" i="63" s="1"/>
  <c r="K46" i="63"/>
  <c r="K45" i="63" s="1"/>
  <c r="K124" i="63"/>
  <c r="K123" i="63" s="1"/>
  <c r="K31" i="63"/>
  <c r="K62" i="63"/>
  <c r="K61" i="63" s="1"/>
  <c r="K101" i="63"/>
  <c r="K100" i="63" s="1"/>
  <c r="K226" i="63"/>
  <c r="K74" i="63"/>
  <c r="K73" i="63" s="1"/>
  <c r="K84" i="63"/>
  <c r="K83" i="63" s="1"/>
  <c r="K82" i="63" s="1"/>
  <c r="K135" i="63"/>
  <c r="K169" i="63"/>
  <c r="K249" i="63"/>
  <c r="K248" i="63" s="1"/>
  <c r="K286" i="63"/>
  <c r="K285" i="63" s="1"/>
  <c r="K192" i="63"/>
  <c r="K191" i="63" s="1"/>
  <c r="K149" i="63"/>
  <c r="K148" i="63" s="1"/>
  <c r="K152" i="63"/>
  <c r="K50" i="63"/>
  <c r="K81" i="63"/>
  <c r="K80" i="63" s="1"/>
  <c r="K111" i="63"/>
  <c r="K110" i="63" s="1"/>
  <c r="K168" i="63"/>
  <c r="K242" i="63"/>
  <c r="K38" i="63"/>
  <c r="K37" i="63" s="1"/>
  <c r="K223" i="63"/>
  <c r="K222" i="63" s="1"/>
  <c r="K211" i="63"/>
  <c r="K239" i="63"/>
  <c r="K238" i="63" s="1"/>
  <c r="K267" i="63"/>
  <c r="K266" i="63" s="1"/>
  <c r="K265" i="63" s="1"/>
  <c r="K277" i="63"/>
  <c r="K276" i="63" s="1"/>
  <c r="K136" i="63"/>
  <c r="K269" i="63"/>
  <c r="K268" i="63" s="1"/>
  <c r="K112" i="63"/>
  <c r="K157" i="63"/>
  <c r="K193" i="63"/>
  <c r="K287" i="63"/>
  <c r="O309" i="62"/>
  <c r="O308" i="62" s="1"/>
  <c r="O281" i="62"/>
  <c r="O280" i="62" s="1"/>
  <c r="O250" i="62"/>
  <c r="O249" i="62" s="1"/>
  <c r="O235" i="62"/>
  <c r="O221" i="62"/>
  <c r="O191" i="62"/>
  <c r="O190" i="62" s="1"/>
  <c r="O188" i="62"/>
  <c r="O187" i="62" s="1"/>
  <c r="O240" i="62"/>
  <c r="O237" i="62"/>
  <c r="O212" i="62"/>
  <c r="O209" i="62"/>
  <c r="O208" i="62" s="1"/>
  <c r="O320" i="62"/>
  <c r="O214" i="62"/>
  <c r="O295" i="62"/>
  <c r="O294" i="62" s="1"/>
  <c r="O261" i="62"/>
  <c r="O260" i="62" s="1"/>
  <c r="O165" i="62"/>
  <c r="O158" i="62"/>
  <c r="O136" i="62"/>
  <c r="O130" i="62"/>
  <c r="O120" i="62"/>
  <c r="O119" i="62" s="1"/>
  <c r="O96" i="62"/>
  <c r="O95" i="62" s="1"/>
  <c r="O72" i="62"/>
  <c r="O71" i="62" s="1"/>
  <c r="O60" i="62"/>
  <c r="O59" i="62" s="1"/>
  <c r="O57" i="62"/>
  <c r="O52" i="62"/>
  <c r="O50" i="62"/>
  <c r="O48" i="62"/>
  <c r="O46" i="62"/>
  <c r="O36" i="62"/>
  <c r="O35" i="62" s="1"/>
  <c r="O31" i="62"/>
  <c r="O29" i="62"/>
  <c r="O27" i="62"/>
  <c r="O160" i="62"/>
  <c r="O151" i="62"/>
  <c r="O138" i="62"/>
  <c r="O111" i="62"/>
  <c r="O110" i="62" s="1"/>
  <c r="O74" i="62"/>
  <c r="O73" i="62" s="1"/>
  <c r="O24" i="62"/>
  <c r="O149" i="62"/>
  <c r="O148" i="62" s="1"/>
  <c r="O109" i="62"/>
  <c r="O298" i="62"/>
  <c r="O297" i="62" s="1"/>
  <c r="O177" i="62"/>
  <c r="O162" i="62"/>
  <c r="O153" i="62"/>
  <c r="O140" i="62"/>
  <c r="O132" i="62"/>
  <c r="O122" i="62"/>
  <c r="O121" i="62" s="1"/>
  <c r="O79" i="62"/>
  <c r="O78" i="62" s="1"/>
  <c r="O186" i="62"/>
  <c r="O185" i="62" s="1"/>
  <c r="O169" i="62"/>
  <c r="O134" i="62"/>
  <c r="O128" i="62"/>
  <c r="O91" i="62"/>
  <c r="O90" i="62" s="1"/>
  <c r="O23" i="62"/>
  <c r="O66" i="62"/>
  <c r="O65" i="62" s="1"/>
  <c r="O34" i="62"/>
  <c r="O33" i="62" s="1"/>
  <c r="O44" i="62"/>
  <c r="O43" i="62" s="1"/>
  <c r="O39" i="62"/>
  <c r="O25" i="62"/>
  <c r="O41" i="62"/>
  <c r="O56" i="62"/>
  <c r="O55" i="62" s="1"/>
  <c r="O54" i="62" s="1"/>
  <c r="O107" i="62"/>
  <c r="O101" i="62"/>
  <c r="O100" i="62" s="1"/>
  <c r="O28" i="62"/>
  <c r="O51" i="62"/>
  <c r="O159" i="62"/>
  <c r="O286" i="62"/>
  <c r="O285" i="62" s="1"/>
  <c r="O115" i="62"/>
  <c r="O114" i="62" s="1"/>
  <c r="O137" i="62"/>
  <c r="O207" i="62"/>
  <c r="O206" i="62" s="1"/>
  <c r="O118" i="62"/>
  <c r="O117" i="62" s="1"/>
  <c r="O236" i="62"/>
  <c r="O147" i="62"/>
  <c r="O146" i="62" s="1"/>
  <c r="O184" i="62"/>
  <c r="O183" i="62" s="1"/>
  <c r="O222" i="62"/>
  <c r="O232" i="62"/>
  <c r="O258" i="62"/>
  <c r="O290" i="62"/>
  <c r="O289" i="62" s="1"/>
  <c r="O307" i="62"/>
  <c r="O306" i="62" s="1"/>
  <c r="O230" i="62"/>
  <c r="O293" i="62"/>
  <c r="O292" i="62" s="1"/>
  <c r="O291" i="62" s="1"/>
  <c r="O203" i="62"/>
  <c r="O202" i="62" s="1"/>
  <c r="O227" i="62"/>
  <c r="O241" i="62"/>
  <c r="O328" i="62"/>
  <c r="O327" i="62" s="1"/>
  <c r="O326" i="62" s="1"/>
  <c r="O325" i="62" s="1"/>
  <c r="O254" i="62"/>
  <c r="O253" i="62" s="1"/>
  <c r="O302" i="62"/>
  <c r="O301" i="62" s="1"/>
  <c r="O318" i="62"/>
  <c r="O277" i="62"/>
  <c r="O276" i="62" s="1"/>
  <c r="O64" i="62"/>
  <c r="O63" i="62" s="1"/>
  <c r="O244" i="62"/>
  <c r="O200" i="62"/>
  <c r="O199" i="62" s="1"/>
  <c r="O198" i="62" s="1"/>
  <c r="O124" i="62"/>
  <c r="O123" i="62" s="1"/>
  <c r="O246" i="62"/>
  <c r="O245" i="62" s="1"/>
  <c r="O30" i="62"/>
  <c r="O76" i="62"/>
  <c r="O167" i="62"/>
  <c r="O32" i="62"/>
  <c r="O62" i="62"/>
  <c r="O61" i="62" s="1"/>
  <c r="O70" i="62"/>
  <c r="O69" i="62" s="1"/>
  <c r="O166" i="62"/>
  <c r="O205" i="62"/>
  <c r="O204" i="62" s="1"/>
  <c r="O103" i="62"/>
  <c r="O102" i="62" s="1"/>
  <c r="O129" i="62"/>
  <c r="O170" i="62"/>
  <c r="O323" i="62"/>
  <c r="O105" i="62"/>
  <c r="O127" i="62"/>
  <c r="O174" i="62"/>
  <c r="O173" i="62" s="1"/>
  <c r="O283" i="62"/>
  <c r="O282" i="62" s="1"/>
  <c r="O89" i="62"/>
  <c r="O88" i="62" s="1"/>
  <c r="O139" i="62"/>
  <c r="O152" i="62"/>
  <c r="O176" i="62"/>
  <c r="O175" i="62" s="1"/>
  <c r="O193" i="62"/>
  <c r="O252" i="62"/>
  <c r="O251" i="62" s="1"/>
  <c r="O311" i="62"/>
  <c r="O310" i="62" s="1"/>
  <c r="O263" i="62"/>
  <c r="O262" i="62" s="1"/>
  <c r="O300" i="62"/>
  <c r="O299" i="62" s="1"/>
  <c r="O317" i="62"/>
  <c r="O316" i="62" s="1"/>
  <c r="O213" i="62"/>
  <c r="O231" i="62"/>
  <c r="O220" i="62"/>
  <c r="O271" i="62"/>
  <c r="O270" i="62" s="1"/>
  <c r="O305" i="62"/>
  <c r="O304" i="62" s="1"/>
  <c r="O243" i="62"/>
  <c r="O324" i="62"/>
  <c r="O94" i="62"/>
  <c r="O93" i="62" s="1"/>
  <c r="O98" i="62"/>
  <c r="O97" i="62" s="1"/>
  <c r="O228" i="62"/>
  <c r="O269" i="62"/>
  <c r="O268" i="62" s="1"/>
  <c r="O216" i="62"/>
  <c r="O197" i="62"/>
  <c r="O196" i="62" s="1"/>
  <c r="O319" i="62"/>
  <c r="O288" i="62"/>
  <c r="O49" i="62"/>
  <c r="O22" i="62"/>
  <c r="O40" i="62"/>
  <c r="O38" i="62"/>
  <c r="O77" i="62"/>
  <c r="O218" i="62"/>
  <c r="O86" i="62"/>
  <c r="O85" i="62" s="1"/>
  <c r="O135" i="62"/>
  <c r="O113" i="62"/>
  <c r="O112" i="62" s="1"/>
  <c r="O108" i="62"/>
  <c r="O133" i="62"/>
  <c r="O163" i="62"/>
  <c r="O182" i="62"/>
  <c r="O181" i="62" s="1"/>
  <c r="O314" i="62"/>
  <c r="O313" i="62" s="1"/>
  <c r="O312" i="62" s="1"/>
  <c r="O106" i="62"/>
  <c r="O142" i="62"/>
  <c r="O141" i="62" s="1"/>
  <c r="O155" i="62"/>
  <c r="O179" i="62"/>
  <c r="O178" i="62" s="1"/>
  <c r="O224" i="62"/>
  <c r="O223" i="62" s="1"/>
  <c r="O275" i="62"/>
  <c r="O274" i="62" s="1"/>
  <c r="O266" i="62"/>
  <c r="O265" i="62" s="1"/>
  <c r="O264" i="62" s="1"/>
  <c r="O279" i="62"/>
  <c r="O278" i="62" s="1"/>
  <c r="O321" i="62"/>
  <c r="O259" i="62"/>
  <c r="O322" i="62"/>
  <c r="O217" i="62"/>
  <c r="O234" i="62"/>
  <c r="O233" i="62" s="1"/>
  <c r="O53" i="62"/>
  <c r="O84" i="62"/>
  <c r="O83" i="62" s="1"/>
  <c r="O47" i="62"/>
  <c r="O156" i="62"/>
  <c r="O145" i="62"/>
  <c r="O144" i="62" s="1"/>
  <c r="O81" i="62"/>
  <c r="O80" i="62" s="1"/>
  <c r="O161" i="62"/>
  <c r="O195" i="62"/>
  <c r="O194" i="62" s="1"/>
  <c r="O229" i="62"/>
  <c r="O248" i="62"/>
  <c r="O247" i="62" s="1"/>
  <c r="O242" i="62" l="1"/>
  <c r="O21" i="62"/>
  <c r="O257" i="62"/>
  <c r="O296" i="62"/>
  <c r="K26" i="63"/>
  <c r="O303" i="62"/>
  <c r="K271" i="63"/>
  <c r="K150" i="63"/>
  <c r="K116" i="63"/>
  <c r="O126" i="62"/>
  <c r="O125" i="62" s="1"/>
  <c r="K214" i="63"/>
  <c r="K232" i="63"/>
  <c r="K294" i="63"/>
  <c r="K104" i="63"/>
  <c r="K241" i="63"/>
  <c r="K237" i="63" s="1"/>
  <c r="K210" i="63"/>
  <c r="K55" i="63"/>
  <c r="K54" i="63" s="1"/>
  <c r="K42" i="63"/>
  <c r="K255" i="63"/>
  <c r="K188" i="63"/>
  <c r="K225" i="63"/>
  <c r="K21" i="63"/>
  <c r="K20" i="63" s="1"/>
  <c r="K75" i="63"/>
  <c r="K68" i="63" s="1"/>
  <c r="K58" i="63"/>
  <c r="K131" i="63"/>
  <c r="K125" i="63" s="1"/>
  <c r="K200" i="63"/>
  <c r="K92" i="63"/>
  <c r="K171" i="63"/>
  <c r="K301" i="63"/>
  <c r="K218" i="63"/>
  <c r="K282" i="63"/>
  <c r="K313" i="63"/>
  <c r="K99" i="63"/>
  <c r="K179" i="63"/>
  <c r="K254" i="63"/>
  <c r="K143" i="63"/>
  <c r="O256" i="62"/>
  <c r="O154" i="62"/>
  <c r="O180" i="62"/>
  <c r="O215" i="62"/>
  <c r="O92" i="62"/>
  <c r="O315" i="62"/>
  <c r="O75" i="62"/>
  <c r="O68" i="62" s="1"/>
  <c r="O26" i="62"/>
  <c r="O45" i="62"/>
  <c r="O42" i="62" s="1"/>
  <c r="O164" i="62"/>
  <c r="O239" i="62"/>
  <c r="O238" i="62" s="1"/>
  <c r="O172" i="62"/>
  <c r="O157" i="62"/>
  <c r="O82" i="62"/>
  <c r="O273" i="62"/>
  <c r="O37" i="62"/>
  <c r="O287" i="62"/>
  <c r="O284" i="62" s="1"/>
  <c r="O267" i="62"/>
  <c r="O219" i="62"/>
  <c r="O192" i="62"/>
  <c r="O87" i="62"/>
  <c r="O104" i="62"/>
  <c r="O99" i="62" s="1"/>
  <c r="O226" i="62"/>
  <c r="O225" i="62" s="1"/>
  <c r="O116" i="62"/>
  <c r="O58" i="62"/>
  <c r="O201" i="62"/>
  <c r="O168" i="62"/>
  <c r="O131" i="62"/>
  <c r="O150" i="62"/>
  <c r="O211" i="62"/>
  <c r="O210" i="62" s="1"/>
  <c r="O189" i="62"/>
  <c r="K19" i="63" l="1"/>
  <c r="K270" i="63"/>
  <c r="O143" i="62"/>
  <c r="K224" i="63"/>
  <c r="O20" i="62"/>
  <c r="O19" i="62" s="1"/>
  <c r="O255" i="62"/>
  <c r="K209" i="63"/>
  <c r="K170" i="63" s="1"/>
  <c r="K67" i="63"/>
  <c r="O67" i="62"/>
  <c r="O272" i="62"/>
  <c r="O171" i="62"/>
  <c r="K18" i="63" l="1"/>
  <c r="O18" i="62"/>
  <c r="F10" i="61"/>
  <c r="F9" i="61"/>
  <c r="F31" i="61" s="1"/>
  <c r="A5" i="61"/>
  <c r="A3" i="61"/>
  <c r="A2" i="61"/>
  <c r="A1" i="61"/>
  <c r="L100" i="60"/>
  <c r="F100" i="60"/>
  <c r="E100" i="60"/>
  <c r="D100" i="60"/>
  <c r="C100" i="60"/>
  <c r="B100" i="60"/>
  <c r="L99" i="60"/>
  <c r="F99" i="60"/>
  <c r="E99" i="60"/>
  <c r="D99" i="60"/>
  <c r="C99" i="60"/>
  <c r="B99" i="60"/>
  <c r="L98" i="60"/>
  <c r="F98" i="60"/>
  <c r="E98" i="60"/>
  <c r="D98" i="60"/>
  <c r="C98" i="60"/>
  <c r="B98" i="60"/>
  <c r="L97" i="60"/>
  <c r="F97" i="60"/>
  <c r="E97" i="60"/>
  <c r="D97" i="60"/>
  <c r="C97" i="60"/>
  <c r="B97" i="60"/>
  <c r="L96" i="60"/>
  <c r="F96" i="60"/>
  <c r="E96" i="60"/>
  <c r="D96" i="60"/>
  <c r="C96" i="60"/>
  <c r="B96" i="60"/>
  <c r="L95" i="60"/>
  <c r="F95" i="60"/>
  <c r="E95" i="60"/>
  <c r="D95" i="60"/>
  <c r="C95" i="60"/>
  <c r="B95" i="60"/>
  <c r="L94" i="60"/>
  <c r="F94" i="60"/>
  <c r="E94" i="60"/>
  <c r="D94" i="60"/>
  <c r="C94" i="60"/>
  <c r="B94" i="60"/>
  <c r="L93" i="60"/>
  <c r="F93" i="60"/>
  <c r="E93" i="60"/>
  <c r="D93" i="60"/>
  <c r="C93" i="60"/>
  <c r="B93" i="60"/>
  <c r="L92" i="60"/>
  <c r="F92" i="60"/>
  <c r="E92" i="60"/>
  <c r="D92" i="60"/>
  <c r="C92" i="60"/>
  <c r="B92" i="60"/>
  <c r="L91" i="60"/>
  <c r="F91" i="60"/>
  <c r="E91" i="60"/>
  <c r="D91" i="60"/>
  <c r="C91" i="60"/>
  <c r="B91" i="60"/>
  <c r="L90" i="60"/>
  <c r="F90" i="60"/>
  <c r="E90" i="60"/>
  <c r="D90" i="60"/>
  <c r="C90" i="60"/>
  <c r="B90" i="60"/>
  <c r="L89" i="60"/>
  <c r="F89" i="60"/>
  <c r="E89" i="60"/>
  <c r="D89" i="60"/>
  <c r="C89" i="60"/>
  <c r="B89" i="60"/>
  <c r="L88" i="60"/>
  <c r="F88" i="60"/>
  <c r="E88" i="60"/>
  <c r="D88" i="60"/>
  <c r="C88" i="60"/>
  <c r="B88" i="60"/>
  <c r="L87" i="60"/>
  <c r="F87" i="60"/>
  <c r="E87" i="60"/>
  <c r="D87" i="60"/>
  <c r="C87" i="60"/>
  <c r="B87" i="60"/>
  <c r="L86" i="60"/>
  <c r="F86" i="60"/>
  <c r="E86" i="60"/>
  <c r="D86" i="60"/>
  <c r="C86" i="60"/>
  <c r="B86" i="60"/>
  <c r="L85" i="60"/>
  <c r="F85" i="60"/>
  <c r="E85" i="60"/>
  <c r="D85" i="60"/>
  <c r="C85" i="60"/>
  <c r="B85" i="60"/>
  <c r="L84" i="60"/>
  <c r="F84" i="60"/>
  <c r="E84" i="60"/>
  <c r="D84" i="60"/>
  <c r="C84" i="60"/>
  <c r="B84" i="60"/>
  <c r="L83" i="60"/>
  <c r="F83" i="60"/>
  <c r="E83" i="60"/>
  <c r="D83" i="60"/>
  <c r="C83" i="60"/>
  <c r="B83" i="60"/>
  <c r="L82" i="60"/>
  <c r="F82" i="60"/>
  <c r="E82" i="60"/>
  <c r="D82" i="60"/>
  <c r="C82" i="60"/>
  <c r="B82" i="60"/>
  <c r="L81" i="60"/>
  <c r="F81" i="60"/>
  <c r="E81" i="60"/>
  <c r="D81" i="60"/>
  <c r="C81" i="60"/>
  <c r="B81" i="60"/>
  <c r="L80" i="60"/>
  <c r="F80" i="60"/>
  <c r="E80" i="60"/>
  <c r="D80" i="60"/>
  <c r="C80" i="60"/>
  <c r="B80" i="60"/>
  <c r="L79" i="60"/>
  <c r="F79" i="60"/>
  <c r="E79" i="60"/>
  <c r="D79" i="60"/>
  <c r="C79" i="60"/>
  <c r="B79" i="60"/>
  <c r="L78" i="60"/>
  <c r="F78" i="60"/>
  <c r="E78" i="60"/>
  <c r="D78" i="60"/>
  <c r="C78" i="60"/>
  <c r="B78" i="60"/>
  <c r="L77" i="60"/>
  <c r="F77" i="60"/>
  <c r="E77" i="60"/>
  <c r="D77" i="60"/>
  <c r="C77" i="60"/>
  <c r="B77" i="60"/>
  <c r="L76" i="60"/>
  <c r="F76" i="60"/>
  <c r="E76" i="60"/>
  <c r="D76" i="60"/>
  <c r="C76" i="60"/>
  <c r="B76" i="60"/>
  <c r="L75" i="60"/>
  <c r="F75" i="60"/>
  <c r="E75" i="60"/>
  <c r="D75" i="60"/>
  <c r="C75" i="60"/>
  <c r="B75" i="60"/>
  <c r="L74" i="60"/>
  <c r="F74" i="60"/>
  <c r="E74" i="60"/>
  <c r="D74" i="60"/>
  <c r="C74" i="60"/>
  <c r="B74" i="60"/>
  <c r="L73" i="60"/>
  <c r="F73" i="60"/>
  <c r="E73" i="60"/>
  <c r="D73" i="60"/>
  <c r="C73" i="60"/>
  <c r="B73" i="60"/>
  <c r="L72" i="60"/>
  <c r="F72" i="60"/>
  <c r="E72" i="60"/>
  <c r="D72" i="60"/>
  <c r="C72" i="60"/>
  <c r="B72" i="60"/>
  <c r="L71" i="60"/>
  <c r="F71" i="60"/>
  <c r="E71" i="60"/>
  <c r="D71" i="60"/>
  <c r="C71" i="60"/>
  <c r="B71" i="60"/>
  <c r="L70" i="60"/>
  <c r="F70" i="60"/>
  <c r="E70" i="60"/>
  <c r="D70" i="60"/>
  <c r="C70" i="60"/>
  <c r="B70" i="60"/>
  <c r="L69" i="60"/>
  <c r="F69" i="60"/>
  <c r="E69" i="60"/>
  <c r="D69" i="60"/>
  <c r="C69" i="60"/>
  <c r="B69" i="60"/>
  <c r="L68" i="60"/>
  <c r="F68" i="60"/>
  <c r="E68" i="60"/>
  <c r="D68" i="60"/>
  <c r="C68" i="60"/>
  <c r="B68" i="60"/>
  <c r="L67" i="60"/>
  <c r="F67" i="60"/>
  <c r="E67" i="60"/>
  <c r="D67" i="60"/>
  <c r="C67" i="60"/>
  <c r="B67" i="60"/>
  <c r="L66" i="60"/>
  <c r="F66" i="60"/>
  <c r="E66" i="60"/>
  <c r="D66" i="60"/>
  <c r="C66" i="60"/>
  <c r="B66" i="60"/>
  <c r="L65" i="60"/>
  <c r="F65" i="60"/>
  <c r="E65" i="60"/>
  <c r="D65" i="60"/>
  <c r="C65" i="60"/>
  <c r="B65" i="60"/>
  <c r="L64" i="60"/>
  <c r="F64" i="60"/>
  <c r="E64" i="60"/>
  <c r="D64" i="60"/>
  <c r="C64" i="60"/>
  <c r="B64" i="60"/>
  <c r="L63" i="60"/>
  <c r="F63" i="60"/>
  <c r="E63" i="60"/>
  <c r="D63" i="60"/>
  <c r="C63" i="60"/>
  <c r="B63" i="60"/>
  <c r="L62" i="60"/>
  <c r="F62" i="60"/>
  <c r="E62" i="60"/>
  <c r="D62" i="60"/>
  <c r="C62" i="60"/>
  <c r="B62" i="60"/>
  <c r="L61" i="60"/>
  <c r="F61" i="60"/>
  <c r="E61" i="60"/>
  <c r="D61" i="60"/>
  <c r="C61" i="60"/>
  <c r="B61" i="60"/>
  <c r="L60" i="60"/>
  <c r="F60" i="60"/>
  <c r="E60" i="60"/>
  <c r="D60" i="60"/>
  <c r="C60" i="60"/>
  <c r="B60" i="60"/>
  <c r="L59" i="60"/>
  <c r="F59" i="60"/>
  <c r="E59" i="60"/>
  <c r="D59" i="60"/>
  <c r="C59" i="60"/>
  <c r="B59" i="60"/>
  <c r="L58" i="60"/>
  <c r="F58" i="60"/>
  <c r="E58" i="60"/>
  <c r="D58" i="60"/>
  <c r="C58" i="60"/>
  <c r="B58" i="60"/>
  <c r="L57" i="60"/>
  <c r="F57" i="60"/>
  <c r="E57" i="60"/>
  <c r="D57" i="60"/>
  <c r="C57" i="60"/>
  <c r="B57" i="60"/>
  <c r="L56" i="60"/>
  <c r="F56" i="60"/>
  <c r="E56" i="60"/>
  <c r="D56" i="60"/>
  <c r="C56" i="60"/>
  <c r="B56" i="60"/>
  <c r="L55" i="60"/>
  <c r="F55" i="60"/>
  <c r="E55" i="60"/>
  <c r="D55" i="60"/>
  <c r="C55" i="60"/>
  <c r="B55" i="60"/>
  <c r="L54" i="60"/>
  <c r="F54" i="60"/>
  <c r="E54" i="60"/>
  <c r="D54" i="60"/>
  <c r="C54" i="60"/>
  <c r="B54" i="60"/>
  <c r="L53" i="60"/>
  <c r="F53" i="60"/>
  <c r="E53" i="60"/>
  <c r="D53" i="60"/>
  <c r="C53" i="60"/>
  <c r="B53" i="60"/>
  <c r="L52" i="60"/>
  <c r="F52" i="60"/>
  <c r="E52" i="60"/>
  <c r="D52" i="60"/>
  <c r="C52" i="60"/>
  <c r="B52" i="60"/>
  <c r="L51" i="60"/>
  <c r="F51" i="60"/>
  <c r="E51" i="60"/>
  <c r="D51" i="60"/>
  <c r="C51" i="60"/>
  <c r="B51" i="60"/>
  <c r="L50" i="60"/>
  <c r="F50" i="60"/>
  <c r="E50" i="60"/>
  <c r="D50" i="60"/>
  <c r="C50" i="60"/>
  <c r="B50" i="60"/>
  <c r="L49" i="60"/>
  <c r="F49" i="60"/>
  <c r="E49" i="60"/>
  <c r="D49" i="60"/>
  <c r="C49" i="60"/>
  <c r="B49" i="60"/>
  <c r="L48" i="60"/>
  <c r="F48" i="60"/>
  <c r="E48" i="60"/>
  <c r="D48" i="60"/>
  <c r="C48" i="60"/>
  <c r="B48" i="60"/>
  <c r="L47" i="60"/>
  <c r="F47" i="60"/>
  <c r="E47" i="60"/>
  <c r="D47" i="60"/>
  <c r="C47" i="60"/>
  <c r="B47" i="60"/>
  <c r="L46" i="60"/>
  <c r="F46" i="60"/>
  <c r="E46" i="60"/>
  <c r="D46" i="60"/>
  <c r="C46" i="60"/>
  <c r="B46" i="60"/>
  <c r="L45" i="60"/>
  <c r="F45" i="60"/>
  <c r="E45" i="60"/>
  <c r="D45" i="60"/>
  <c r="C45" i="60"/>
  <c r="B45" i="60"/>
  <c r="L44" i="60"/>
  <c r="F44" i="60"/>
  <c r="E44" i="60"/>
  <c r="D44" i="60"/>
  <c r="C44" i="60"/>
  <c r="B44" i="60"/>
  <c r="L43" i="60"/>
  <c r="F43" i="60"/>
  <c r="E43" i="60"/>
  <c r="D43" i="60"/>
  <c r="C43" i="60"/>
  <c r="B43" i="60"/>
  <c r="L42" i="60"/>
  <c r="F42" i="60"/>
  <c r="E42" i="60"/>
  <c r="D42" i="60"/>
  <c r="C42" i="60"/>
  <c r="B42" i="60"/>
  <c r="L41" i="60"/>
  <c r="F41" i="60"/>
  <c r="E41" i="60"/>
  <c r="D41" i="60"/>
  <c r="C41" i="60"/>
  <c r="B41" i="60"/>
  <c r="L40" i="60"/>
  <c r="F40" i="60"/>
  <c r="E40" i="60"/>
  <c r="D40" i="60"/>
  <c r="C40" i="60"/>
  <c r="B40" i="60"/>
  <c r="L39" i="60"/>
  <c r="F39" i="60"/>
  <c r="E39" i="60"/>
  <c r="D39" i="60"/>
  <c r="C39" i="60"/>
  <c r="B39" i="60"/>
  <c r="L38" i="60"/>
  <c r="F38" i="60"/>
  <c r="E38" i="60"/>
  <c r="D38" i="60"/>
  <c r="C38" i="60"/>
  <c r="B38" i="60"/>
  <c r="L37" i="60"/>
  <c r="F37" i="60"/>
  <c r="E37" i="60"/>
  <c r="D37" i="60"/>
  <c r="C37" i="60"/>
  <c r="B37" i="60"/>
  <c r="L36" i="60"/>
  <c r="F36" i="60"/>
  <c r="E36" i="60"/>
  <c r="D36" i="60"/>
  <c r="C36" i="60"/>
  <c r="B36" i="60"/>
  <c r="L35" i="60"/>
  <c r="F35" i="60"/>
  <c r="E35" i="60"/>
  <c r="D35" i="60"/>
  <c r="C35" i="60"/>
  <c r="B35" i="60"/>
  <c r="L34" i="60"/>
  <c r="F34" i="60"/>
  <c r="E34" i="60"/>
  <c r="D34" i="60"/>
  <c r="C34" i="60"/>
  <c r="B34" i="60"/>
  <c r="L33" i="60"/>
  <c r="F33" i="60"/>
  <c r="E33" i="60"/>
  <c r="D33" i="60"/>
  <c r="C33" i="60"/>
  <c r="B33" i="60"/>
  <c r="L32" i="60"/>
  <c r="F32" i="60"/>
  <c r="E32" i="60"/>
  <c r="D32" i="60"/>
  <c r="C32" i="60"/>
  <c r="B32" i="60"/>
  <c r="L31" i="60"/>
  <c r="F31" i="60"/>
  <c r="E31" i="60"/>
  <c r="D31" i="60"/>
  <c r="C31" i="60"/>
  <c r="B31" i="60"/>
  <c r="L30" i="60"/>
  <c r="F30" i="60"/>
  <c r="E30" i="60"/>
  <c r="D30" i="60"/>
  <c r="C30" i="60"/>
  <c r="B30" i="60"/>
  <c r="L29" i="60"/>
  <c r="F29" i="60"/>
  <c r="E29" i="60"/>
  <c r="D29" i="60"/>
  <c r="C29" i="60"/>
  <c r="B29" i="60"/>
  <c r="L28" i="60"/>
  <c r="F28" i="60"/>
  <c r="E28" i="60"/>
  <c r="D28" i="60"/>
  <c r="C28" i="60"/>
  <c r="B28" i="60"/>
  <c r="L27" i="60"/>
  <c r="F27" i="60"/>
  <c r="E27" i="60"/>
  <c r="D27" i="60"/>
  <c r="C27" i="60"/>
  <c r="B27" i="60"/>
  <c r="L26" i="60"/>
  <c r="F26" i="60"/>
  <c r="E26" i="60"/>
  <c r="D26" i="60"/>
  <c r="C26" i="60"/>
  <c r="B26" i="60"/>
  <c r="L25" i="60"/>
  <c r="F25" i="60"/>
  <c r="E25" i="60"/>
  <c r="D25" i="60"/>
  <c r="C25" i="60"/>
  <c r="B25" i="60"/>
  <c r="L24" i="60"/>
  <c r="F24" i="60"/>
  <c r="E24" i="60"/>
  <c r="D24" i="60"/>
  <c r="C24" i="60"/>
  <c r="B24" i="60"/>
  <c r="L23" i="60"/>
  <c r="F23" i="60"/>
  <c r="E23" i="60"/>
  <c r="D23" i="60"/>
  <c r="C23" i="60"/>
  <c r="B23" i="60"/>
  <c r="L22" i="60"/>
  <c r="F22" i="60"/>
  <c r="E22" i="60"/>
  <c r="D22" i="60"/>
  <c r="C22" i="60"/>
  <c r="B22" i="60"/>
  <c r="L21" i="60"/>
  <c r="F21" i="60"/>
  <c r="E21" i="60"/>
  <c r="D21" i="60"/>
  <c r="C21" i="60"/>
  <c r="B21" i="60"/>
  <c r="L20" i="60"/>
  <c r="F20" i="60"/>
  <c r="E20" i="60"/>
  <c r="D20" i="60"/>
  <c r="C20" i="60"/>
  <c r="B20" i="60"/>
  <c r="L19" i="60"/>
  <c r="F19" i="60"/>
  <c r="E19" i="60"/>
  <c r="D19" i="60"/>
  <c r="C19" i="60"/>
  <c r="B19" i="60"/>
  <c r="L18" i="60"/>
  <c r="F18" i="60"/>
  <c r="E18" i="60"/>
  <c r="D18" i="60"/>
  <c r="C18" i="60"/>
  <c r="B18" i="60"/>
  <c r="L17" i="60"/>
  <c r="F17" i="60"/>
  <c r="E17" i="60"/>
  <c r="D17" i="60"/>
  <c r="C17" i="60"/>
  <c r="B17" i="60"/>
  <c r="L16" i="60"/>
  <c r="F16" i="60"/>
  <c r="E16" i="60"/>
  <c r="D16" i="60"/>
  <c r="C16" i="60"/>
  <c r="B16" i="60"/>
  <c r="L15" i="60"/>
  <c r="F15" i="60"/>
  <c r="E15" i="60"/>
  <c r="D15" i="60"/>
  <c r="C15" i="60"/>
  <c r="B15" i="60"/>
  <c r="L14" i="60"/>
  <c r="F14" i="60"/>
  <c r="E14" i="60"/>
  <c r="D14" i="60"/>
  <c r="C14" i="60"/>
  <c r="B14" i="60"/>
  <c r="L13" i="60"/>
  <c r="F13" i="60"/>
  <c r="E13" i="60"/>
  <c r="D13" i="60"/>
  <c r="C13" i="60"/>
  <c r="B13" i="60"/>
  <c r="L12" i="60"/>
  <c r="F12" i="60"/>
  <c r="E12" i="60"/>
  <c r="D12" i="60"/>
  <c r="C12" i="60"/>
  <c r="B12" i="60"/>
  <c r="L11" i="60"/>
  <c r="F11" i="60"/>
  <c r="E11" i="60"/>
  <c r="D11" i="60"/>
  <c r="C11" i="60"/>
  <c r="B11" i="60"/>
  <c r="L10" i="60"/>
  <c r="F10" i="60"/>
  <c r="E10" i="60"/>
  <c r="D10" i="60"/>
  <c r="C10" i="60"/>
  <c r="B10" i="60"/>
  <c r="L9" i="60"/>
  <c r="F9" i="60"/>
  <c r="E9" i="60"/>
  <c r="D9" i="60"/>
  <c r="C9" i="60"/>
  <c r="B9" i="60"/>
  <c r="L8" i="60"/>
  <c r="F8" i="60"/>
  <c r="E8" i="60"/>
  <c r="D8" i="60"/>
  <c r="C8" i="60"/>
  <c r="B8" i="60"/>
  <c r="J5" i="60"/>
  <c r="Q170" i="59"/>
  <c r="P170" i="59"/>
  <c r="O170" i="59"/>
  <c r="N170" i="59"/>
  <c r="M170" i="59"/>
  <c r="L170" i="59"/>
  <c r="K170" i="59"/>
  <c r="J170" i="59"/>
  <c r="I170" i="59"/>
  <c r="H170" i="59"/>
  <c r="G170" i="59"/>
  <c r="F170" i="59"/>
  <c r="R169" i="59"/>
  <c r="R168" i="59"/>
  <c r="R167" i="59"/>
  <c r="R166" i="59"/>
  <c r="R165" i="59"/>
  <c r="R164" i="59"/>
  <c r="R163" i="59"/>
  <c r="R162" i="59"/>
  <c r="R161" i="59"/>
  <c r="R160" i="59"/>
  <c r="R159" i="59"/>
  <c r="R158" i="59"/>
  <c r="R157" i="59"/>
  <c r="R156" i="59"/>
  <c r="R155" i="59"/>
  <c r="R154" i="59"/>
  <c r="R153" i="59"/>
  <c r="R152" i="59"/>
  <c r="R151" i="59"/>
  <c r="R150" i="59"/>
  <c r="R149" i="59"/>
  <c r="R148" i="59"/>
  <c r="R147" i="59"/>
  <c r="R146" i="59"/>
  <c r="R145" i="59"/>
  <c r="R144" i="59"/>
  <c r="R143" i="59"/>
  <c r="R142" i="59"/>
  <c r="R141" i="59"/>
  <c r="R140" i="59"/>
  <c r="R139" i="59"/>
  <c r="R138" i="59"/>
  <c r="R137" i="59"/>
  <c r="R136" i="59"/>
  <c r="R135" i="59"/>
  <c r="R134" i="59"/>
  <c r="R133" i="59"/>
  <c r="R132" i="59"/>
  <c r="R131" i="59"/>
  <c r="R130" i="59"/>
  <c r="R129" i="59"/>
  <c r="R128" i="59"/>
  <c r="R127" i="59"/>
  <c r="R126" i="59"/>
  <c r="R125" i="59"/>
  <c r="R124" i="59"/>
  <c r="R123" i="59"/>
  <c r="R122" i="59"/>
  <c r="R121" i="59"/>
  <c r="R120" i="59"/>
  <c r="R119" i="59"/>
  <c r="R118" i="59"/>
  <c r="R117" i="59"/>
  <c r="R116" i="59"/>
  <c r="R115" i="59"/>
  <c r="R114" i="59"/>
  <c r="R113" i="59"/>
  <c r="R112" i="59"/>
  <c r="R111" i="59"/>
  <c r="R110" i="59"/>
  <c r="R109" i="59"/>
  <c r="R108" i="59"/>
  <c r="R107" i="59"/>
  <c r="R106" i="59"/>
  <c r="R105" i="59"/>
  <c r="R104" i="59"/>
  <c r="R103" i="59"/>
  <c r="R102" i="59"/>
  <c r="R101" i="59"/>
  <c r="R100" i="59"/>
  <c r="R99" i="59"/>
  <c r="R98" i="59"/>
  <c r="R97" i="59"/>
  <c r="R96" i="59"/>
  <c r="R95" i="59"/>
  <c r="R94" i="59"/>
  <c r="R93" i="59"/>
  <c r="R92" i="59"/>
  <c r="R91" i="59"/>
  <c r="R90" i="59"/>
  <c r="R89" i="59"/>
  <c r="R88" i="59"/>
  <c r="R87" i="59"/>
  <c r="R86" i="59"/>
  <c r="R85" i="59"/>
  <c r="R84" i="59"/>
  <c r="R83" i="59"/>
  <c r="R82" i="59"/>
  <c r="R81" i="59"/>
  <c r="R80" i="59"/>
  <c r="R79" i="59"/>
  <c r="R78" i="59"/>
  <c r="R77" i="59"/>
  <c r="R76" i="59"/>
  <c r="R75" i="59"/>
  <c r="R74" i="59"/>
  <c r="R73" i="59"/>
  <c r="R72" i="59"/>
  <c r="R71" i="59"/>
  <c r="R70" i="59"/>
  <c r="R69" i="59"/>
  <c r="R68" i="59"/>
  <c r="R67" i="59"/>
  <c r="R66" i="59"/>
  <c r="R65" i="59"/>
  <c r="R64" i="59"/>
  <c r="R63" i="59"/>
  <c r="R62" i="59"/>
  <c r="R61" i="59"/>
  <c r="R60" i="59"/>
  <c r="R59" i="59"/>
  <c r="R58" i="59"/>
  <c r="R57" i="59"/>
  <c r="R56" i="59"/>
  <c r="R55" i="59"/>
  <c r="R54" i="59"/>
  <c r="R53" i="59"/>
  <c r="R37" i="59"/>
  <c r="R36" i="59"/>
  <c r="R35" i="59"/>
  <c r="R34" i="59"/>
  <c r="R33" i="59"/>
  <c r="R32" i="59"/>
  <c r="R31" i="59"/>
  <c r="R30" i="59"/>
  <c r="R29" i="59"/>
  <c r="R28" i="59"/>
  <c r="R27" i="59"/>
  <c r="R26" i="59"/>
  <c r="R25" i="59"/>
  <c r="R24" i="59"/>
  <c r="R23" i="59"/>
  <c r="R22" i="59"/>
  <c r="R21" i="59"/>
  <c r="R20" i="59"/>
  <c r="R19" i="59"/>
  <c r="R18" i="59"/>
  <c r="R17" i="59"/>
  <c r="R16" i="59"/>
  <c r="R15" i="59"/>
  <c r="R14" i="59"/>
  <c r="R13" i="59"/>
  <c r="R12" i="59"/>
  <c r="R11" i="59"/>
  <c r="R10" i="59"/>
  <c r="R9" i="59"/>
  <c r="B6" i="59"/>
  <c r="A5" i="59"/>
  <c r="R170" i="59" l="1"/>
  <c r="G28" i="61" l="1"/>
  <c r="G18" i="61"/>
  <c r="G15" i="61"/>
  <c r="G27" i="61"/>
  <c r="G17" i="61"/>
  <c r="G29" i="61"/>
  <c r="G21" i="61"/>
  <c r="G30" i="61"/>
  <c r="G22" i="61"/>
  <c r="G16" i="61"/>
  <c r="G11" i="61"/>
  <c r="G10" i="61" s="1"/>
  <c r="G9" i="61" s="1"/>
  <c r="G13" i="61" l="1"/>
  <c r="G26" i="61"/>
  <c r="G25" i="61" s="1"/>
  <c r="G24" i="61" s="1"/>
  <c r="G23" i="61" s="1"/>
  <c r="G20" i="61"/>
  <c r="G19" i="61"/>
  <c r="G14" i="61" s="1"/>
  <c r="G12" i="61" l="1"/>
  <c r="G31" i="61" s="1"/>
</calcChain>
</file>

<file path=xl/comments1.xml><?xml version="1.0" encoding="utf-8"?>
<comments xmlns="http://schemas.openxmlformats.org/spreadsheetml/2006/main">
  <authors>
    <author>Ilka Gonzalez</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 meses reportados) x 12</t>
        </r>
      </text>
    </comment>
    <comment ref="E8" authorId="0" shapeId="0">
      <text>
        <r>
          <rPr>
            <sz val="9"/>
            <color indexed="81"/>
            <rFont val="Tahoma"/>
            <family val="2"/>
          </rPr>
          <t>Fórmula Metas programadas:
 Meta Actual/Meta Año anterior X Meta Actual</t>
        </r>
      </text>
    </comment>
    <comment ref="C34" authorId="0" shapeId="0">
      <text>
        <r>
          <rPr>
            <sz val="9"/>
            <color indexed="81"/>
            <rFont val="Tahoma"/>
            <family val="2"/>
          </rPr>
          <t>Total de egresos en un período dado/Total de camas disponibles del mismo período</t>
        </r>
      </text>
    </comment>
    <comment ref="D34" authorId="0" shapeId="0">
      <text>
        <r>
          <rPr>
            <sz val="9"/>
            <color indexed="81"/>
            <rFont val="Tahoma"/>
            <family val="2"/>
          </rPr>
          <t>Número de camas x 365</t>
        </r>
      </text>
    </comment>
    <comment ref="E34" authorId="0" shapeId="0">
      <text>
        <r>
          <rPr>
            <sz val="9"/>
            <color indexed="81"/>
            <rFont val="Tahoma"/>
            <family val="2"/>
          </rPr>
          <t>Sumatoria de los días pacientes reportados en el censo diario</t>
        </r>
      </text>
    </comment>
    <comment ref="F34" authorId="0" shapeId="0">
      <text>
        <r>
          <rPr>
            <sz val="9"/>
            <color indexed="81"/>
            <rFont val="Tahoma"/>
            <family val="2"/>
          </rPr>
          <t>Total de días pacientes en un período dado/Total de egresos del mismo período</t>
        </r>
      </text>
    </comment>
    <comment ref="G34" authorId="0" shapeId="0">
      <text>
        <r>
          <rPr>
            <sz val="9"/>
            <color indexed="81"/>
            <rFont val="Tahoma"/>
            <family val="2"/>
          </rPr>
          <t>Total de días pacientes en un período dado/ Total de días camas disponibles del mismo período x 100</t>
        </r>
      </text>
    </comment>
    <comment ref="H34" authorId="0" shapeId="0">
      <text>
        <r>
          <rPr>
            <sz val="9"/>
            <color indexed="81"/>
            <rFont val="Tahoma"/>
            <family val="2"/>
          </rPr>
          <t>Número de egresos (materno) por fallecimiento en un período dado/Total de egresos (materno) del mismo período x 100</t>
        </r>
      </text>
    </comment>
    <comment ref="I34" authorId="0" shape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shape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shape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<sst xmlns="http://schemas.openxmlformats.org/spreadsheetml/2006/main" count="5075" uniqueCount="1747">
  <si>
    <t>Insumos</t>
  </si>
  <si>
    <t>Unidad de Medida</t>
  </si>
  <si>
    <t>Precio Unitario</t>
  </si>
  <si>
    <t>Valor Total</t>
  </si>
  <si>
    <t>Cuenta</t>
  </si>
  <si>
    <t>1er. Trimestre</t>
  </si>
  <si>
    <t>2do. Trimestre</t>
  </si>
  <si>
    <t>3er. Trimestre</t>
  </si>
  <si>
    <t>4to. Trimestre</t>
  </si>
  <si>
    <t>Servicio Hospitalización</t>
  </si>
  <si>
    <t>Egresos</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</si>
  <si>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</si>
  <si>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</si>
  <si>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</si>
  <si>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</si>
  <si>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</si>
  <si>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</si>
  <si>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</si>
  <si>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</si>
  <si>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</si>
  <si>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</si>
  <si>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</si>
  <si>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</si>
  <si>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</si>
  <si>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</si>
  <si>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</si>
  <si>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</si>
  <si>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</si>
  <si>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</si>
  <si>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</si>
  <si>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</si>
  <si>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</si>
  <si>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</si>
  <si>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</si>
  <si>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</si>
  <si>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</si>
  <si>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</si>
  <si>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</si>
  <si>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</si>
  <si>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</si>
  <si>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</si>
  <si>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</si>
  <si>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</si>
  <si>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</si>
  <si>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</si>
  <si>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</si>
  <si>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</si>
  <si>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</si>
  <si>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</si>
  <si>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</si>
  <si>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</si>
  <si>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</si>
  <si>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</si>
  <si>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</si>
  <si>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</si>
  <si>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</si>
  <si>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</si>
  <si>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</si>
  <si>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</si>
  <si>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</si>
  <si>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</si>
  <si>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</si>
  <si>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</si>
  <si>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</si>
  <si>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</si>
  <si>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</si>
  <si>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</si>
  <si>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</si>
  <si>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</si>
  <si>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</si>
  <si>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</si>
  <si>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</si>
  <si>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</si>
  <si>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</si>
  <si>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</si>
  <si>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</si>
  <si>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</si>
  <si>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</si>
  <si>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</si>
  <si>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</si>
  <si>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</si>
  <si>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</si>
  <si>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</si>
  <si>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</si>
  <si>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</si>
  <si>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</si>
  <si>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</si>
  <si>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</si>
  <si>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</si>
  <si>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</si>
  <si>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</si>
  <si>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</si>
  <si>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</si>
  <si>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</si>
  <si>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</si>
  <si>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</si>
  <si>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</si>
  <si>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</si>
  <si>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</si>
  <si>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</si>
  <si>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</si>
  <si>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</si>
  <si>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</si>
  <si>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</si>
  <si>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</si>
  <si>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</si>
  <si>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</si>
  <si>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</si>
  <si>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</si>
  <si>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</si>
  <si>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</si>
  <si>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</si>
  <si>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</si>
  <si>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</si>
  <si>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</si>
  <si>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</si>
  <si>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</si>
  <si>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</si>
  <si>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</si>
  <si>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</si>
  <si>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</si>
  <si>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</si>
  <si>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</si>
  <si>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</si>
  <si>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</si>
  <si>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</si>
  <si>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</si>
  <si>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</si>
  <si>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</si>
  <si>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</si>
  <si>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</si>
  <si>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</si>
  <si>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</si>
  <si>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</si>
  <si>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</si>
  <si>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</si>
  <si>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</si>
  <si>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</si>
  <si>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</si>
  <si>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</si>
  <si>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</si>
  <si>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</si>
  <si>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</si>
  <si>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</si>
  <si>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</si>
  <si>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</si>
  <si>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</si>
  <si>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</si>
  <si>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</si>
  <si>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</si>
  <si>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</si>
  <si>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</si>
  <si>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</si>
  <si>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</si>
  <si>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</si>
  <si>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</si>
  <si>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</si>
  <si>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</si>
  <si>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</si>
  <si>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</si>
  <si>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</si>
  <si>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</si>
  <si>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</si>
  <si>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</si>
  <si>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</si>
  <si>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</si>
  <si>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</si>
  <si>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</si>
  <si>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</si>
  <si>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</si>
  <si>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</si>
  <si>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</si>
  <si>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</si>
  <si>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</si>
  <si>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</si>
  <si>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</si>
  <si>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</si>
  <si>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</si>
  <si>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</si>
  <si>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</si>
  <si>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</si>
  <si>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</si>
  <si>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</si>
  <si>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</si>
  <si>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</si>
  <si>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</si>
  <si>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</si>
  <si>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</si>
  <si>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</si>
  <si>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</si>
  <si>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</si>
  <si>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</si>
  <si>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</si>
  <si>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</si>
  <si>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</si>
  <si>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</si>
  <si>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</si>
  <si>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</si>
  <si>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</si>
  <si>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</si>
  <si>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</si>
  <si>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</si>
  <si>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</si>
  <si>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</si>
  <si>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</si>
  <si>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</si>
  <si>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</si>
  <si>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</si>
  <si>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</si>
  <si>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</si>
  <si>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</si>
  <si>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</si>
  <si>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</si>
  <si>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</si>
  <si>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</si>
  <si>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</si>
  <si>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</si>
  <si>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</si>
  <si>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</si>
  <si>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</si>
  <si>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</si>
  <si>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</si>
  <si>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</si>
  <si>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</si>
  <si>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</si>
  <si>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</si>
  <si>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</si>
  <si>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</si>
  <si>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</si>
  <si>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</si>
  <si>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</si>
  <si>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</si>
  <si>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</si>
  <si>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</si>
  <si>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</si>
  <si>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</si>
  <si>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</si>
  <si>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</si>
  <si>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</si>
  <si>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</si>
  <si>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</si>
  <si>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</si>
  <si>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</si>
  <si>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</si>
  <si>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</si>
  <si>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</si>
  <si>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</si>
  <si>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</si>
  <si>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</si>
  <si>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</si>
  <si>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</si>
  <si>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</si>
  <si>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</si>
  <si>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</si>
  <si>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</si>
  <si>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</si>
  <si>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</si>
  <si>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</si>
  <si>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</si>
  <si>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</si>
  <si>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</si>
  <si>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</si>
  <si>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</si>
  <si>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</si>
  <si>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</si>
  <si>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</si>
  <si>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</si>
  <si>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</si>
  <si>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</si>
  <si>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</si>
  <si>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</si>
  <si>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</si>
  <si>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</si>
  <si>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</si>
  <si>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</si>
  <si>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</si>
  <si>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</si>
  <si>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</si>
  <si>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</si>
  <si>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</si>
  <si>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</si>
  <si>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</si>
  <si>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</si>
  <si>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</si>
  <si>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</si>
  <si>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</si>
  <si>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</si>
  <si>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</si>
  <si>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</si>
  <si>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</si>
  <si>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</si>
  <si>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</si>
  <si>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</si>
  <si>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</si>
  <si>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</si>
  <si>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</si>
  <si>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</si>
  <si>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</si>
  <si>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</si>
  <si>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</si>
  <si>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</si>
  <si>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</si>
  <si>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</si>
  <si>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</si>
  <si>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</si>
  <si>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</si>
  <si>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</si>
  <si>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</si>
  <si>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</si>
  <si>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</si>
  <si>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</si>
  <si>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</si>
  <si>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</si>
  <si>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</si>
  <si>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</si>
  <si>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</si>
  <si>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</si>
  <si>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</si>
  <si>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</si>
  <si>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</si>
  <si>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</si>
  <si>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</si>
  <si>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</si>
  <si>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</si>
  <si>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</si>
  <si>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</si>
  <si>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</si>
  <si>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</si>
  <si>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</si>
  <si>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</si>
  <si>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</si>
  <si>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</si>
  <si>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</si>
  <si>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</si>
  <si>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</si>
  <si>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</si>
  <si>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</si>
  <si>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</si>
  <si>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</si>
  <si>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</si>
  <si>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</si>
  <si>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</si>
  <si>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</si>
  <si>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</si>
  <si>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</si>
  <si>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</si>
  <si>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</si>
  <si>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</si>
  <si>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</si>
  <si>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</si>
  <si>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</si>
  <si>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</si>
  <si>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</si>
  <si>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</si>
  <si>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</si>
  <si>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</si>
  <si>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</si>
  <si>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</si>
  <si>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</si>
  <si>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</si>
  <si>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</si>
  <si>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</si>
  <si>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</si>
  <si>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</si>
  <si>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</si>
  <si>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</si>
  <si>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</si>
  <si>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</si>
  <si>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</si>
  <si>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</si>
  <si>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</si>
  <si>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</si>
  <si>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</si>
  <si>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</si>
  <si>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</si>
  <si>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</si>
  <si>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</si>
  <si>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</si>
  <si>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</si>
  <si>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</si>
  <si>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</si>
  <si>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</si>
  <si>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</si>
  <si>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</si>
  <si>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</si>
  <si>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</si>
  <si>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</si>
  <si>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</si>
  <si>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</si>
  <si>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</si>
  <si>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</si>
  <si>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</si>
  <si>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</si>
  <si>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</si>
  <si>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</si>
  <si>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</si>
  <si>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</si>
  <si>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</si>
  <si>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</si>
  <si>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</si>
  <si>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</si>
  <si>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</si>
  <si>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</si>
  <si>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</si>
  <si>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</si>
  <si>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</si>
  <si>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</si>
  <si>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</si>
  <si>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</si>
  <si>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</si>
  <si>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</si>
  <si>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</si>
  <si>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</si>
  <si>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</si>
  <si>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</si>
  <si>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</si>
  <si>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</si>
  <si>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</si>
  <si>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</si>
  <si>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</si>
  <si>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</si>
  <si>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</si>
  <si>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</si>
  <si>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</si>
  <si>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</si>
  <si>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</si>
  <si>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</si>
  <si>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</si>
  <si>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</si>
  <si>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</si>
  <si>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</si>
  <si>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</si>
  <si>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</si>
  <si>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</si>
  <si>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</si>
  <si>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</si>
  <si>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</si>
  <si>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</si>
  <si>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</si>
  <si>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</si>
  <si>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</si>
  <si>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</si>
  <si>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</si>
  <si>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</si>
  <si>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</si>
  <si>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</si>
  <si>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</si>
  <si>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</si>
  <si>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</si>
  <si>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</si>
  <si>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</si>
  <si>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</si>
  <si>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</si>
  <si>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</si>
  <si>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</si>
  <si>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</si>
  <si>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</si>
  <si>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</si>
  <si>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</si>
  <si>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</si>
  <si>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</si>
  <si>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</si>
  <si>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</si>
  <si>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</si>
  <si>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</si>
  <si>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</si>
  <si>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</si>
  <si>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</si>
  <si>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</si>
  <si>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</si>
  <si>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</si>
  <si>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</si>
  <si>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</si>
  <si>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</si>
  <si>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</si>
  <si>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</si>
  <si>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</si>
  <si>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</si>
  <si>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</si>
  <si>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</si>
  <si>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</si>
  <si>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</si>
  <si>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</si>
  <si>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</si>
  <si>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</si>
  <si>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</si>
  <si>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</si>
  <si>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</si>
  <si>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</si>
  <si>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</si>
  <si>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</si>
  <si>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</si>
  <si>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</si>
  <si>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</si>
  <si>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</si>
  <si>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</si>
  <si>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</si>
  <si>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</si>
  <si>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</si>
  <si>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</si>
  <si>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</si>
  <si>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</si>
  <si>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</si>
  <si>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</si>
  <si>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</si>
  <si>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</si>
  <si>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</si>
  <si>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</si>
  <si>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</si>
  <si>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</si>
  <si>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</si>
  <si>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</si>
  <si>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</si>
  <si>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</si>
  <si>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</si>
  <si>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</si>
  <si>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</si>
  <si>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</si>
  <si>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</si>
  <si>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</si>
  <si>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</si>
  <si>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</si>
  <si>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</si>
  <si>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</si>
  <si>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</si>
  <si>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</si>
  <si>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</si>
  <si>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</si>
  <si>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</si>
  <si>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</si>
  <si>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</si>
  <si>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</si>
  <si>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</si>
  <si>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</si>
  <si>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</si>
  <si>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</si>
  <si>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</si>
  <si>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</si>
  <si>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</si>
  <si>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</si>
  <si>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</si>
  <si>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</si>
  <si>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</si>
  <si>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</si>
  <si>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</si>
  <si>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</si>
  <si>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</si>
  <si>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</si>
  <si>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</si>
  <si>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</si>
  <si>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</si>
  <si>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</si>
  <si>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</si>
  <si>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</si>
  <si>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</si>
  <si>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</si>
  <si>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</si>
  <si>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</si>
  <si>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</si>
  <si>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</si>
  <si>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</si>
  <si>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</si>
  <si>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</si>
  <si>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</si>
  <si>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</si>
  <si>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</si>
  <si>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</si>
  <si>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</si>
  <si>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</si>
  <si>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</si>
  <si>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</si>
  <si>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</si>
  <si>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</si>
  <si>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</si>
  <si>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</si>
  <si>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</si>
  <si>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</si>
  <si>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</si>
  <si>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</si>
  <si>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</si>
  <si>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</si>
  <si>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</si>
  <si>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</si>
  <si>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</si>
  <si>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</si>
  <si>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</si>
  <si>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</si>
  <si>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</si>
  <si>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</si>
  <si>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</si>
  <si>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</si>
  <si>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</si>
  <si>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</si>
  <si>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</si>
  <si>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</si>
  <si>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</si>
  <si>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</si>
  <si>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</si>
  <si>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</si>
  <si>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</si>
  <si>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</si>
  <si>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</si>
  <si>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</si>
  <si>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</si>
  <si>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</si>
  <si>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</si>
  <si>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</si>
  <si>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</si>
  <si>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</si>
  <si>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</si>
  <si>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</si>
  <si>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</si>
  <si>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</si>
  <si>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</si>
  <si>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</si>
  <si>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</si>
  <si>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</si>
  <si>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</si>
  <si>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</si>
  <si>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</si>
  <si>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</si>
  <si>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</si>
  <si>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</si>
  <si>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</si>
  <si>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</si>
  <si>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</si>
  <si>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</si>
  <si>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</si>
  <si>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</si>
  <si>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</si>
  <si>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</si>
  <si>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</si>
  <si>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</si>
  <si>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</si>
  <si>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</si>
  <si>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</si>
  <si>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</si>
  <si>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</si>
  <si>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</si>
  <si>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</si>
  <si>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</si>
  <si>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</si>
  <si>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</si>
  <si>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</si>
  <si>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</si>
  <si>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</si>
  <si>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</si>
  <si>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</si>
  <si>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</si>
  <si>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</si>
  <si>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</si>
  <si>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</si>
  <si>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</si>
  <si>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</si>
  <si>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</si>
  <si>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</si>
  <si>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</si>
  <si>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</si>
  <si>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</si>
  <si>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</si>
  <si>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</si>
  <si>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</si>
  <si>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</si>
  <si>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</si>
  <si>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</si>
  <si>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</si>
  <si>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</si>
  <si>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</si>
  <si>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</si>
  <si>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</si>
  <si>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</si>
  <si>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</si>
  <si>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</si>
  <si>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</si>
  <si>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</si>
  <si>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</si>
  <si>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</si>
  <si>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</si>
  <si>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</si>
  <si>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</si>
  <si>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</si>
  <si>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</si>
  <si>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</si>
  <si>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</si>
  <si>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</si>
  <si>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</si>
  <si>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</si>
  <si>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</si>
  <si>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</si>
  <si>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</si>
  <si>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</si>
  <si>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</si>
  <si>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</si>
  <si>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</si>
  <si>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</si>
  <si>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</si>
  <si>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</si>
  <si>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</si>
  <si>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</si>
  <si>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</si>
  <si>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</si>
  <si>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</si>
  <si>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</si>
  <si>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</si>
  <si>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</si>
  <si>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</si>
  <si>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</si>
  <si>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</si>
  <si>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</si>
  <si>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</si>
  <si>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</si>
  <si>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</si>
  <si>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</si>
  <si>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</si>
  <si>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</si>
  <si>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</si>
  <si>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</si>
  <si>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</si>
  <si>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</si>
  <si>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</si>
  <si>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</si>
  <si>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</si>
  <si>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</si>
  <si>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</si>
  <si>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</si>
  <si>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</si>
  <si>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</si>
  <si>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</si>
  <si>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</si>
  <si>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</si>
  <si>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</si>
  <si>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</si>
  <si>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</si>
  <si>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</si>
  <si>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</si>
  <si>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</si>
  <si>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</si>
  <si>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</si>
  <si>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</si>
  <si>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</si>
  <si>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</si>
  <si>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</si>
  <si>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</si>
  <si>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</si>
  <si>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</si>
  <si>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</si>
  <si>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</si>
  <si>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</si>
  <si>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</si>
  <si>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</si>
  <si>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</si>
  <si>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</si>
  <si>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</si>
  <si>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</si>
  <si>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</si>
  <si>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</si>
  <si>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</si>
  <si>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</si>
  <si>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</si>
  <si>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</si>
  <si>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</si>
  <si>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</si>
  <si>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</si>
  <si>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</si>
  <si>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</si>
  <si>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</si>
  <si>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</si>
  <si>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</si>
  <si>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</si>
  <si>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</si>
  <si>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</si>
  <si>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</si>
  <si>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</si>
  <si>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</si>
  <si>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</si>
  <si>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</si>
  <si>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</si>
  <si>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</si>
  <si>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</si>
  <si>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</si>
  <si>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</si>
  <si>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</si>
  <si>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</si>
  <si>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</si>
  <si>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</si>
  <si>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</si>
  <si>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</si>
  <si>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</si>
  <si>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</si>
  <si>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</si>
  <si>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</si>
  <si>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</si>
  <si>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</si>
  <si>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</si>
  <si>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</si>
  <si>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</si>
  <si>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</si>
  <si>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</si>
  <si>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</si>
  <si>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</si>
  <si>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</si>
  <si>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</si>
  <si>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</si>
  <si>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</si>
  <si>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</si>
  <si>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</si>
  <si>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</si>
  <si>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</si>
  <si>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</si>
  <si>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</si>
  <si>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</si>
  <si>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</si>
  <si>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</si>
  <si>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</si>
  <si>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</si>
  <si>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</si>
  <si>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</si>
  <si>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</si>
  <si>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</si>
  <si>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</si>
  <si>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</si>
  <si>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</si>
  <si>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</si>
  <si>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</si>
  <si>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</si>
  <si>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</si>
  <si>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</si>
  <si>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</si>
  <si>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</si>
  <si>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</si>
  <si>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</si>
  <si>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</si>
  <si>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</si>
  <si>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</si>
  <si>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</si>
  <si>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</si>
  <si>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</si>
  <si>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</si>
  <si>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</si>
  <si>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</si>
  <si>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</si>
  <si>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</si>
  <si>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</si>
  <si>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</si>
  <si>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</si>
  <si>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</si>
  <si>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</si>
  <si>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</si>
  <si>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</si>
  <si>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</si>
  <si>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</si>
  <si>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</si>
  <si>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</si>
  <si>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</si>
  <si>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</si>
  <si>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</si>
  <si>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</si>
  <si>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</si>
  <si>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</si>
  <si>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</si>
  <si>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</si>
  <si>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</si>
  <si>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</si>
  <si>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</si>
  <si>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</si>
  <si>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</si>
  <si>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</si>
  <si>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</si>
  <si>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</si>
  <si>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</si>
  <si>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</si>
  <si>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</si>
  <si>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</si>
  <si>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</si>
  <si>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</si>
  <si>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</si>
  <si>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</si>
  <si>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</si>
  <si>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</si>
  <si>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</si>
  <si>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</si>
  <si>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</si>
  <si>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</si>
  <si>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</si>
  <si>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</si>
  <si>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</si>
  <si>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</si>
  <si>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</si>
  <si>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</si>
  <si>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</si>
  <si>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</si>
  <si>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</si>
  <si>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</si>
  <si>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</si>
  <si>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</si>
  <si>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</si>
  <si>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</si>
  <si>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</si>
  <si>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</si>
  <si>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</si>
  <si>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</si>
  <si>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</si>
  <si>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</si>
  <si>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</si>
  <si>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</si>
  <si>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</si>
  <si>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</si>
  <si>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</si>
  <si>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</si>
  <si>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</si>
  <si>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</si>
  <si>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</si>
  <si>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</si>
  <si>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</si>
  <si>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</si>
  <si>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</si>
  <si>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</si>
  <si>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</si>
  <si>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</si>
  <si>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</si>
  <si>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</si>
  <si>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</si>
  <si>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</si>
  <si>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</si>
  <si>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</si>
  <si>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</si>
  <si>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</si>
  <si>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</si>
  <si>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</si>
  <si>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</si>
  <si>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</si>
  <si>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</si>
  <si>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</si>
  <si>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</si>
  <si>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</si>
  <si>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</si>
  <si>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</si>
  <si>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</si>
  <si>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</si>
  <si>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</si>
  <si>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</si>
  <si>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</si>
  <si>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</si>
  <si>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</si>
  <si>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</si>
  <si>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</si>
  <si>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</si>
  <si>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</si>
  <si>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</si>
  <si>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</si>
  <si>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</si>
  <si>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</si>
  <si>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</si>
  <si>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</si>
  <si>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</si>
  <si>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</si>
  <si>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</si>
  <si>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</si>
  <si>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</si>
  <si>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</si>
  <si>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</si>
  <si>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</si>
  <si>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</si>
  <si>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</si>
  <si>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</si>
  <si>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</si>
  <si>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</si>
  <si>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</si>
  <si>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</si>
  <si>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</si>
  <si>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</si>
  <si>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</si>
  <si>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</si>
  <si>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</si>
  <si>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</si>
  <si>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</si>
  <si>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</si>
  <si>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</si>
  <si>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</si>
  <si>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</si>
  <si>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</si>
  <si>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</si>
  <si>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</si>
  <si>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</si>
  <si>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</si>
  <si>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</si>
  <si>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</si>
  <si>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</si>
  <si>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</si>
  <si>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</si>
  <si>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</si>
  <si>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</si>
  <si>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</si>
  <si>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</si>
  <si>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</si>
  <si>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</si>
  <si>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</si>
  <si>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</si>
  <si>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</si>
  <si>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</si>
  <si>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</si>
  <si>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</si>
  <si>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</si>
  <si>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</si>
  <si>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</si>
  <si>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</si>
  <si>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</si>
  <si>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</si>
  <si>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</si>
  <si>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</si>
  <si>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</si>
  <si>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</si>
  <si>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</si>
  <si>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</si>
  <si>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</si>
  <si>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</si>
  <si>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</si>
  <si>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</si>
  <si>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</si>
  <si>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</si>
  <si>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</si>
  <si>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</si>
  <si>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</si>
  <si>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</si>
  <si>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</si>
  <si>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</si>
  <si>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</si>
  <si>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</si>
  <si>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</si>
  <si>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</si>
  <si>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</si>
  <si>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</si>
  <si>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</si>
  <si>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</si>
  <si>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</si>
  <si>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</si>
  <si>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</si>
  <si>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</si>
  <si>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</si>
  <si>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</si>
  <si>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</si>
  <si>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</si>
  <si>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</si>
  <si>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</si>
  <si>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</si>
  <si>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</si>
  <si>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</si>
  <si>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</si>
  <si>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</si>
  <si>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</si>
  <si>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</si>
  <si>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</si>
  <si>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</si>
  <si>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</si>
  <si>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</si>
  <si>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</si>
  <si>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</si>
  <si>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</si>
  <si>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</si>
  <si>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</si>
  <si>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</si>
  <si>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</si>
  <si>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</si>
  <si>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</si>
  <si>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</si>
  <si>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</si>
  <si>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</si>
  <si>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</si>
  <si>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</si>
  <si>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</si>
  <si>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</si>
  <si>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</si>
  <si>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</si>
  <si>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</si>
  <si>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</si>
  <si>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</si>
  <si>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2022</t>
  </si>
  <si>
    <t>Meta Proyectada a Lograr Año 2023</t>
  </si>
  <si>
    <t>Meta Proyectada Año 2024</t>
  </si>
  <si>
    <t>Meta Lograda actual periodo                 Año 2023</t>
  </si>
  <si>
    <t>Pruebas</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</si>
  <si>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</si>
  <si>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</si>
  <si>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</si>
  <si>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</si>
  <si>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</si>
  <si>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</si>
  <si>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</si>
  <si>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</si>
  <si>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</si>
  <si>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</si>
  <si>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</si>
  <si>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</si>
  <si>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</si>
  <si>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Hospital Universitario Maternidad Nuestra Señora de la Altagracia</t>
  </si>
  <si>
    <t xml:space="preserve">  </t>
  </si>
  <si>
    <t xml:space="preserve">Hospital Universitario Maternidad Nuestra Señora de la Altagracia </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</si>
  <si>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</si>
  <si>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Implementación del Programa Salud Bucodental (PPI 16)</t>
  </si>
  <si>
    <t>1.1.1.1.01</t>
  </si>
  <si>
    <t>Desarrollo de plan de acciones para el acondicionamiento de infraestructura, mantenimiento de  equipos y equipamiento de las áreas de odontología  EES</t>
  </si>
  <si>
    <t xml:space="preserve">ODONTOLOGIA </t>
  </si>
  <si>
    <t xml:space="preserve">1.1.1.2  Mejora del suministro y abastecimiento de medicamentos </t>
  </si>
  <si>
    <t>1.1.1.2.01</t>
  </si>
  <si>
    <t>Reunión Comité Fármaco Terapéutico (CFT) hospitalario  y promoción del uso racional de los medicamentos</t>
  </si>
  <si>
    <t>FARMACIA</t>
  </si>
  <si>
    <t>Cada CEAS convocará reunión a su CFT y tomada sus acciones de lugar y se discutirá los temas relacionados de Medicamentos e Insumos y promoción del uso racional.</t>
  </si>
  <si>
    <t>1.1.1.3 Ampliación y mejora de la provisión de servicios de apoyo diagnóstico  y laboratorio</t>
  </si>
  <si>
    <t>1.1.1.3.01</t>
  </si>
  <si>
    <t>Conformación y/o actualización de  clubes de donantes de sangre en EES</t>
  </si>
  <si>
    <t>EES Acta de formación. Captura de evidencias DLI</t>
  </si>
  <si>
    <t>LABORATORIO CLINICO / BANCO DE SANGRE</t>
  </si>
  <si>
    <t>Disminuida la morbi-mortalidad materna, neonatal e infantil, mediante el fortalecimiento y la integración de los servicios de salud antes de la concepción, durante el embarazo, el parto y los primeros años de vida, garantizando la calidad de la atención.</t>
  </si>
  <si>
    <t>1.1.2.1 Aumento de la provisión de servicios de salud sexual y reproductiva en la Red SNS</t>
  </si>
  <si>
    <t>1.1.2.1.01</t>
  </si>
  <si>
    <t>Seguimiento  Planificación Post Evento Obstétrico en los hospitales priorizados</t>
  </si>
  <si>
    <t xml:space="preserve">SALUD SEXUAL Y REPRODUCTIVA </t>
  </si>
  <si>
    <t>1.1.2.1.02</t>
  </si>
  <si>
    <t>Seguimiento a la planificación en las personas adolescentes en los CEAS</t>
  </si>
  <si>
    <t>Reporte trimestral para los SRS</t>
  </si>
  <si>
    <t>1.1.2.2 Provisión de servicios de Salud Materno, Infantil y Adolescentes de Calidad</t>
  </si>
  <si>
    <t>1.1.2.2.01</t>
  </si>
  <si>
    <t xml:space="preserve"> Elaboración de los planes de mejora de la metodología de Observación de la Práctica Clínica (OPC) según los resultados del monitoreo de calidad de los servicios en los CEAS priorizados </t>
  </si>
  <si>
    <t>Plan de mejora</t>
  </si>
  <si>
    <t xml:space="preserve">CALIDAD </t>
  </si>
  <si>
    <t>1.1.2.2.02</t>
  </si>
  <si>
    <t>Análisis de los indicadores de la Sala Situacional Materno Neonatal de los CEAS</t>
  </si>
  <si>
    <t xml:space="preserve">PERINATO </t>
  </si>
  <si>
    <t>1.1.2.2.03</t>
  </si>
  <si>
    <t>Seguimiento a la implementación de la Estrategia Código Rojo.</t>
  </si>
  <si>
    <t xml:space="preserve">OBSTETRICIA </t>
  </si>
  <si>
    <t>1.1.2.2.04</t>
  </si>
  <si>
    <t>Monitoreo  al apego a protocolo de atención en consulta prenatal.</t>
  </si>
  <si>
    <t xml:space="preserve">PROGRAMA </t>
  </si>
  <si>
    <t>1.1.2.2.05</t>
  </si>
  <si>
    <t>Seguimiento a la Implementación de la Ruta de embarazadas con Sífilis y/o HIV.</t>
  </si>
  <si>
    <t>1.1.2.2.06</t>
  </si>
  <si>
    <t>Seguimiento al uso y correcto llenado de la historia clínica prenatal</t>
  </si>
  <si>
    <t>de verificación</t>
  </si>
  <si>
    <t xml:space="preserve">SUB-DIRECCION MEDICA </t>
  </si>
  <si>
    <t>1.1.2.2.07</t>
  </si>
  <si>
    <t>Seguimiento al apego de los protocolos de trastornos hipertensivos en el embarazo.</t>
  </si>
  <si>
    <t>1.1.2.2.08</t>
  </si>
  <si>
    <t>Talleres de prevención a infecciones nosocomiales personal de enfermería y conserjería de UCIN</t>
  </si>
  <si>
    <t>COORDINADOR IAAS</t>
  </si>
  <si>
    <t>1.1.2.2.09</t>
  </si>
  <si>
    <t>Vigilancia de la funcionabilidad de los equipos de UCIN</t>
  </si>
  <si>
    <t>1.1.2.2.10</t>
  </si>
  <si>
    <t>Vigilancia sanitaria del agua potable de las UCIN.</t>
  </si>
  <si>
    <t>Reporte muestras de cultivo</t>
  </si>
  <si>
    <t>1.1.2.2.11</t>
  </si>
  <si>
    <t>Capacitación centros de segundo nivel en atención inmediata al RN</t>
  </si>
  <si>
    <t>N/A</t>
  </si>
  <si>
    <t>1.1.2.2.12</t>
  </si>
  <si>
    <t>Seguimiento a los registro de vacunas en niños menores de 5 años</t>
  </si>
  <si>
    <t>Consolidado SRS/ Reporte CEAS</t>
  </si>
  <si>
    <t xml:space="preserve">ENFERMERIA </t>
  </si>
  <si>
    <t>1.1.2.2.13</t>
  </si>
  <si>
    <t>Seguimiento al uso y correcto llenado de la Cédula de Salud del niño/niña .</t>
  </si>
  <si>
    <t>Reporte trimestral</t>
  </si>
  <si>
    <t>1.1.2.2.14</t>
  </si>
  <si>
    <t>Elaboración y seguimiento a los planes de mejora de los Programas Madre Canguro  y los indicadores del PMC.</t>
  </si>
  <si>
    <t>Planes de mejora para los CEAS</t>
  </si>
  <si>
    <t>Maternidad Nuestra Señora de la Altagracia, Infantil Dr. Robert Reid Cabral, Materno Infantil San Lorenzo de Los Mina, Materno Dr. Reynaldo Almánzar, Maternidad Dra. Evangelina Rodríguez, Dr. Angel Contreras, Dr. Vinicio Calventi, Dr. Rodolfo de la Cruz Lora, Juan Pablo Pina, Infantil Dr. Arturo Grullón, Maternidad Presidente Estrella Ureña, Ricardo Limardo y Dr. Toribio Bencosme, San Vicente de Paul, Jaime Mota, San Bartolomé, Dr. Antonio Musa, Materno Infantil Nuestra Señora de la Altagracia, Taiwán 19 de marzo, Dr. Alejandro Cabral,  Materno Infantil Dr. Jose Fco. Peña Gomez, Dr. Luis M. Morillo King</t>
  </si>
  <si>
    <t>1.1.2.2.15</t>
  </si>
  <si>
    <t>Elaboración y seguimiento de los Planes de Mejora para la Reducción de la Mortalidad en la Primera Infancia</t>
  </si>
  <si>
    <t>1.1.2.2.16</t>
  </si>
  <si>
    <t>Implementación del Programa Madre Canguro - Ambulatorio Hospital Hugo Mendoza</t>
  </si>
  <si>
    <t>NO</t>
  </si>
  <si>
    <t>1.1.2.3  Incremento cobertura registro oportuno de nacidos vivos</t>
  </si>
  <si>
    <t>1.1.2.3.01</t>
  </si>
  <si>
    <t>Seguimiento del registro en línea y entrega de los Certificados de Nacidos Vivos.</t>
  </si>
  <si>
    <t>Remitir informe del SRS a MIA</t>
  </si>
  <si>
    <t xml:space="preserve">ESTADISTICA </t>
  </si>
  <si>
    <t>1.1.2.4 Despliegue del Plan de Acción para disminución de los embarazos en adolescentes</t>
  </si>
  <si>
    <t>1.1.2.4.01</t>
  </si>
  <si>
    <t>Elaboración y seguimiento de los Planes de Mejora para la Reducción de la Mortalidad en Adolescentes</t>
  </si>
  <si>
    <t>1.1.2.4.02</t>
  </si>
  <si>
    <t xml:space="preserve">Socialización de las Guías Nacionales de Atención Integral a la Salud de Adolescentes en el Sistema Informático de adolescentes(SIA) </t>
  </si>
  <si>
    <t xml:space="preserve">CAPACITACION / UNIDAD DE ADOLESCENTE </t>
  </si>
  <si>
    <t>1.1.2.4.03</t>
  </si>
  <si>
    <t>Fortalecimiento de los registros en las Unidades de Atención Integral y Consultas diferenciadas</t>
  </si>
  <si>
    <t>Hospital Infantil Dr. Robert Reid Cabral, Hospital Regional Juan Pablo Pina, Hospital Regional Infantil Dr. Arturo Grullón, Hospital Regional San Vicente de Paul, Hospital Regional Jaime Mota, Hospital Materno Infantil Nuestra Señora de La Altagracia, Hospital Regional Taiwán 19 de marzo, Hospital Regional Materno Infantil Dr. José Francisco Peña Gómez, Hospital Regional Dr. Luis Morillo King.</t>
  </si>
  <si>
    <t xml:space="preserve">1.1.2.5 Fortalecimiento de los servicios pediátricos hospitales priorizados </t>
  </si>
  <si>
    <t>1.1.2.5.01</t>
  </si>
  <si>
    <t>Fortalecimiento de los registros de los servicios pediátricos en hospitales priorizados</t>
  </si>
  <si>
    <t>Informe trimestral para los SRS</t>
  </si>
  <si>
    <t>1.1.2.6 Implementación Proyecto Screening Auditivo</t>
  </si>
  <si>
    <t>1.1.2.6.01</t>
  </si>
  <si>
    <t>Fortalecimiento de los registro del Programa de Detección Temprana del Déficit Auditivo</t>
  </si>
  <si>
    <t>Control y Prevención de las enfermedades no Transmisible</t>
  </si>
  <si>
    <t>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</si>
  <si>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 xml:space="preserve">1.1.3.2 Programa para la Detección Oportuna y Atención por tipo de cáncer </t>
  </si>
  <si>
    <t>1.1.3.2.01</t>
  </si>
  <si>
    <t xml:space="preserve">Fortalecimiento de los registros para  la Detección Oportuna de Cáncer Infantil </t>
  </si>
  <si>
    <t>1.1.3.3 Implementación del plan de abordaje efectivo de las victimas de violencia de género que asisten a los Centros Especializados de Atención en Salud</t>
  </si>
  <si>
    <t>1.1.3.3.01</t>
  </si>
  <si>
    <t>Implementación de protocolo de atención a pacientes victimas de violencia.</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</si>
  <si>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</si>
  <si>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</si>
  <si>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1.1.5.1.01</t>
  </si>
  <si>
    <t xml:space="preserve">EMERGENCIA </t>
  </si>
  <si>
    <t>1.1.5.1.02</t>
  </si>
  <si>
    <t xml:space="preserve">EMERGENCIA / FARMACIA </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</si>
  <si>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</si>
  <si>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1.2.1.4 Gestión de usuarios para adhesión a una cultura institucional de servicio</t>
  </si>
  <si>
    <t>1.2.1.4.01</t>
  </si>
  <si>
    <t>Autoverificación de cumplimiento formulario de inspección de Habilitación en los servicios de la cartera de servicios</t>
  </si>
  <si>
    <t>Formulario de Inspección</t>
  </si>
  <si>
    <t>187 CEAS</t>
  </si>
  <si>
    <t>1.2.1.4.02</t>
  </si>
  <si>
    <t>Elaboración e implantación del plan de mejora para la habilitación de los Servicios de Salud, incluyendo no conformidades del MSP.</t>
  </si>
  <si>
    <t>Plan de mejoras</t>
  </si>
  <si>
    <t>1.2.1.4.03</t>
  </si>
  <si>
    <t>Realizar de encuesta de satisfacción a los usuarios en la Plataforma Digital.</t>
  </si>
  <si>
    <t>Reporte Excel (plataforma digital)</t>
  </si>
  <si>
    <t xml:space="preserve">ATENCION AL USUARIO </t>
  </si>
  <si>
    <t>Aplica para los 165 hospitales que están activos en la plataforma y los establecimientos de PNA.</t>
  </si>
  <si>
    <t>1.2.1.4.04</t>
  </si>
  <si>
    <t xml:space="preserve"> Elaboración de los planes de mejora de en base a los resultados obtenidos en la encuesta de satisfacción.</t>
  </si>
  <si>
    <t xml:space="preserve">ATENCION AL USUARIO  / PLANIFICACION </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</si>
  <si>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</si>
  <si>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</si>
  <si>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</si>
  <si>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</si>
  <si>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PLANIFICACION  / ATENCION AL USUARIO.</t>
  </si>
  <si>
    <t>En todos los establecimientos que están activos en la plataforma de encuestas.</t>
  </si>
  <si>
    <t>1.2.1.4.06</t>
  </si>
  <si>
    <t xml:space="preserve"> Implementación de los grupos focales para determinar la calidad percibida del servicio</t>
  </si>
  <si>
    <t>El informe es de la reunión</t>
  </si>
  <si>
    <t>1.2.1.4.07</t>
  </si>
  <si>
    <t>Seguimiento al proceso de referencia y contrarreferencia de la Red.</t>
  </si>
  <si>
    <t>Reporte de Excel</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</si>
  <si>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</si>
  <si>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</si>
  <si>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</si>
  <si>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</si>
  <si>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</si>
  <si>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</si>
  <si>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Acta constitutiva</t>
  </si>
  <si>
    <t>1.2.1.5.02</t>
  </si>
  <si>
    <t>Elaborar el programa de capacitación en protocolos de practica clínica del MSP, para cada área y servicio.</t>
  </si>
  <si>
    <t>programa</t>
  </si>
  <si>
    <t xml:space="preserve">CAPACITACION </t>
  </si>
  <si>
    <t>1.2.1.5.03</t>
  </si>
  <si>
    <t>Capacitación Protocolos Clínico MSP a médicos generales, especialistas, residentes,  bioanalista, enfermeras y Psicólogos que apliquen a cartera de servicio y al protocolos.</t>
  </si>
  <si>
    <t>1.2.1.5.04</t>
  </si>
  <si>
    <t>Auto observación de los proceso de práctica clínica apego a protocolos utilizando las herramientas institucionales de calidad de los Servicios.</t>
  </si>
  <si>
    <t>Formulario</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</si>
  <si>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</si>
  <si>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1.2.1.5.05</t>
  </si>
  <si>
    <t xml:space="preserve"> Automonitoreo de  la completitud de los expedientes clínicos y apegos protocolos maternos neonatales, infantil,  epidemiología utilizando las herramientas institucionales de calidad de los Servicios.</t>
  </si>
  <si>
    <t>CEAS generales y maternos</t>
  </si>
  <si>
    <t>1.2.1.5.06</t>
  </si>
  <si>
    <t xml:space="preserve">Automonitoreo aplicación de lista de verificación de completitud de Expediente cinco </t>
  </si>
  <si>
    <t>1.2.1.5.07</t>
  </si>
  <si>
    <t>Automonitoreo correcta aplicación de la Lista de Verificación de la Seguridad en Cirugía</t>
  </si>
  <si>
    <t>1.2.1.5.08</t>
  </si>
  <si>
    <t>Autoevaluación comité de mejora continua de la calidad en la atención y seguridad del paciente</t>
  </si>
  <si>
    <t>1.2.1.5.09</t>
  </si>
  <si>
    <t>Elaboración e implementación del  plan de Mejora de la Calidad en los Servicios de Salud, incluyendo hallazgos e informe de monitoreo de la calidad del SNS</t>
  </si>
  <si>
    <t>Plan de mejora (usar la plantilla DMIA-FO-001 Plan de mejora)</t>
  </si>
  <si>
    <t>1.2.1.5.10</t>
  </si>
  <si>
    <t>Reporte de avance del Plan de Mejora de la Calidad en los Servicios de Salud</t>
  </si>
  <si>
    <t>1.2.1.5.11</t>
  </si>
  <si>
    <t>Reuniones del Comité de Control y Prevención de Infecciones Asociadas a la Atención en Salud (IAAS)</t>
  </si>
  <si>
    <t>COORDINADOR DEL IAAS</t>
  </si>
  <si>
    <t>Fortalecida la calidad de la atención en salud como resultado del seguimiento a los aspectos técnicos y no técnicos de la atención, que disminuya el riesgo de la seguridad del paciente y de los resultados esperados de salud</t>
  </si>
  <si>
    <t>1.2.2.2 Fortalecimiento de la calidad de atención de las unidades de nutrición clínica y dieto terapia</t>
  </si>
  <si>
    <t>1.2.2.2.01</t>
  </si>
  <si>
    <t>Seguimiento al plan de mejora de las evaluaciones de la calidad de los servicios de nutrición</t>
  </si>
  <si>
    <t>El plan de seguimiento</t>
  </si>
  <si>
    <t>NUTRICION</t>
  </si>
  <si>
    <t>1.2.2.3 Implementación del Programa de Bioseguridad Y Vigilancia Epidemiológica en los EES</t>
  </si>
  <si>
    <t>1.2.2.3.01</t>
  </si>
  <si>
    <t>Capacitación en Lavado e Higiene de Manos, dirigido a todo el personal del EES</t>
  </si>
  <si>
    <t>1.2.2.3.02</t>
  </si>
  <si>
    <t xml:space="preserve">Automonitoreo del sistema de vigilancia y control  hospitalario de infecciones asociadas a la atención </t>
  </si>
  <si>
    <t>1.2.2.3.03</t>
  </si>
  <si>
    <t xml:space="preserve"> Auto evaluación del Comité de control y prevención de infecciones asociadas a la atención en salud.</t>
  </si>
  <si>
    <t>1.2.2.3.04</t>
  </si>
  <si>
    <t>Reporte de Indicadores, Calidad de los Servicios de Salud</t>
  </si>
  <si>
    <t>1.2.2.3.05</t>
  </si>
  <si>
    <t>Capacitación en Humanización de los  Servicios de Salud a profesionales y técnicos de los Establecimientos de Salud priorizados</t>
  </si>
  <si>
    <t>Programa</t>
  </si>
  <si>
    <t>1.2.2.3.06</t>
  </si>
  <si>
    <t xml:space="preserve">Autoevaluación de Humanización en los Servicios de Salud </t>
  </si>
  <si>
    <t>CEAS PRIORIZADOS (3):
1 - H. Maternidad Nuestra Señora de La Altagracia; 2 - H. Municipal Boca Chica; 3 - H. Municipal Engombe.</t>
  </si>
  <si>
    <t>1.2.2.3.07</t>
  </si>
  <si>
    <t xml:space="preserve"> Reuniones del Comité de Bioseguridad Hospitalario</t>
  </si>
  <si>
    <t>Acta de Reunión</t>
  </si>
  <si>
    <t xml:space="preserve">COORDINADOR DEL COMITÉ DE BIOSEGURIDAD </t>
  </si>
  <si>
    <t>1.2.2.3.08</t>
  </si>
  <si>
    <t xml:space="preserve"> Capacitación en la Guía de Limpieza y Desinfección de Superficies Hospitalarias del Ministerio de Salud, dirigido al personal de Limpieza del EES</t>
  </si>
  <si>
    <t>1.2.2.3.09</t>
  </si>
  <si>
    <t>Implementación de los procesos de bioseguridad hospitalaria</t>
  </si>
  <si>
    <t>1.2.2.3.10</t>
  </si>
  <si>
    <t>Elaboración de los planes de mejora a partir de los resultados de evaluación de procesos de bioseguridad hospitalaria</t>
  </si>
  <si>
    <t>1.2.2.3.11</t>
  </si>
  <si>
    <t>Seguimiento a los planes de mejora de evaluación de procesos de bioseguridad hospitalaria</t>
  </si>
  <si>
    <t>1.2.2.3.12</t>
  </si>
  <si>
    <t>Notificación oportuna de las enfermedades bajo vigilancia epidemiológica</t>
  </si>
  <si>
    <t xml:space="preserve">EPIDEMIOLOGIA </t>
  </si>
  <si>
    <t>1.2.2.3.13</t>
  </si>
  <si>
    <t xml:space="preserve"> Aplicación de Bioseguridad en CEAS (formulario DCH-FO-035)</t>
  </si>
  <si>
    <t>1.2.2.3.14</t>
  </si>
  <si>
    <t>Supervisión de la ruta sanitaria en el EES</t>
  </si>
  <si>
    <t>1.2.2.3.15</t>
  </si>
  <si>
    <t>Automonitoreo las medidas de  políticas de bioseguridad hospitalarias.</t>
  </si>
  <si>
    <t>1.2.2.3.16</t>
  </si>
  <si>
    <t>Elaboración e Implementación del Plan de Mejora asociado al Levantamiento del programa de Bioseguridad</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</si>
  <si>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</si>
  <si>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1.2.2.4 Mejora de los servicios de hostelería hospitalaria</t>
  </si>
  <si>
    <t>1.2.2.4.01</t>
  </si>
  <si>
    <t>Socialización del manual de procedimiento de hostelería hospitalaria</t>
  </si>
  <si>
    <t xml:space="preserve">HOSTELERIA </t>
  </si>
  <si>
    <t>1.2.2.4.02</t>
  </si>
  <si>
    <t>Implementación del procedimiento de hostelería hospitalaria</t>
  </si>
  <si>
    <t>1.2.2.5 Programa de Gestión de Citas</t>
  </si>
  <si>
    <t>1.2.2.5.01</t>
  </si>
  <si>
    <t>Gestionar los QDSR de los usuarios, canalizando hasta dar respuesta al mismo.</t>
  </si>
  <si>
    <t>1.2.2.5.02</t>
  </si>
  <si>
    <t>Seguimiento a la actualización de las carteras de servicio de los establecimientos.</t>
  </si>
  <si>
    <t>1.2.2.5.03</t>
  </si>
  <si>
    <t>Organizar las citas a consultas externas para que todo los usuarios lleguen con una consulta programada.</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</si>
  <si>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</si>
  <si>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(Primer Nivel) y Hospitalarios (priorizados según Reglamento Hospitalario 434-07)</t>
  </si>
  <si>
    <t>2.2.2.1.01</t>
  </si>
  <si>
    <t>Diagnóstico situacional de la conformación de los comités hospitalarios</t>
  </si>
  <si>
    <t>2.2.2.1.02</t>
  </si>
  <si>
    <t>Conformación de los comité Hospitalarios</t>
  </si>
  <si>
    <t>Matriz de DCH</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</si>
  <si>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</si>
  <si>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</si>
  <si>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</si>
  <si>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</si>
  <si>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</si>
  <si>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 xml:space="preserve">RECURSOS HUMANOS </t>
  </si>
  <si>
    <t>3.1.1.1.02</t>
  </si>
  <si>
    <t>Sesiones de trabajo para identificar causas de rotación en los establecimientos de salud</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</si>
  <si>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</si>
  <si>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</si>
  <si>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</si>
  <si>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Capacitación SRS-2024</t>
  </si>
  <si>
    <t>3.2.1.1.02</t>
  </si>
  <si>
    <t>Detección necesidades capacitación por departamento SRS y CEAS-Plan 2025</t>
  </si>
  <si>
    <t>CAPACITACION</t>
  </si>
  <si>
    <t>3.2.1.1.03</t>
  </si>
  <si>
    <t>Elaboración del Plan de Capacitación SRS-2025</t>
  </si>
  <si>
    <t>3.2.1.2 Componente de Evaluación del Desempeño</t>
  </si>
  <si>
    <t>3.2.1.2.01</t>
  </si>
  <si>
    <t>Seguimiento a la evaluación de desempleo 2024</t>
  </si>
  <si>
    <t>3.2.1.2.02</t>
  </si>
  <si>
    <t>Entrega de Plantillas de la Planificación de RRHH 2025</t>
  </si>
  <si>
    <t>Plantillas del MAP</t>
  </si>
  <si>
    <t>3.2.1.2.03</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</si>
  <si>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</si>
  <si>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</si>
  <si>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</si>
  <si>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</si>
  <si>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</si>
  <si>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</si>
  <si>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</si>
  <si>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</si>
  <si>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</si>
  <si>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Implementación del Proceso de Auditoría Médica</t>
  </si>
  <si>
    <t>Relaciones Laborales de la Sede -Suministrar política. Explicar a los CEAS en que consiste el informe</t>
  </si>
  <si>
    <t>3.2.1.3.03</t>
  </si>
  <si>
    <t>Elaboración de reporte y seguimiento de incidentes laborales.</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</si>
  <si>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</si>
  <si>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</si>
  <si>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</si>
  <si>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</si>
  <si>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</si>
  <si>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</si>
  <si>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</si>
  <si>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</si>
  <si>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</si>
  <si>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</si>
  <si>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</si>
  <si>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</si>
  <si>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</si>
  <si>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</si>
  <si>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</si>
  <si>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</si>
  <si>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 xml:space="preserve">Evaluación de  Metodología de Gestión Productiva </t>
  </si>
  <si>
    <t>Informe con autodiagnóstico</t>
  </si>
  <si>
    <t>3.2.1.4.02</t>
  </si>
  <si>
    <t>Plan de mejora a partir de los resultados de la evaluación de la metodología de gestión productiva</t>
  </si>
  <si>
    <t>3.2.1.4.03</t>
  </si>
  <si>
    <t>Seguimiento a los planes de mejora de la MGP</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</si>
  <si>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</si>
  <si>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 Implementación del Sistema de Administración de Bienes</t>
  </si>
  <si>
    <t>4.1.1.2.01</t>
  </si>
  <si>
    <t>Implementación de mejora en la gestión documental en EL CEA</t>
  </si>
  <si>
    <t>4.1.1.2.02</t>
  </si>
  <si>
    <t>Actualización del inventarios de  Activos Fijo CEAS</t>
  </si>
  <si>
    <t>Plantillas de Activo Fijo Estandarizado</t>
  </si>
  <si>
    <t xml:space="preserve">BIENES PATRIMONIALES </t>
  </si>
  <si>
    <t>4.1.1.2.03</t>
  </si>
  <si>
    <t xml:space="preserve">Auditoría de cumplimiento de las políticas de administración de bienes en  EES </t>
  </si>
  <si>
    <t>4.1.1.3 Mejora de la infraestructura tecnológica de la Red SNS</t>
  </si>
  <si>
    <t>4.1.1.3.01</t>
  </si>
  <si>
    <t xml:space="preserve">Actualización de portales web  </t>
  </si>
  <si>
    <t xml:space="preserve">RELACIONES PUBLICAS </t>
  </si>
  <si>
    <t>4.1.1.3.02</t>
  </si>
  <si>
    <t xml:space="preserve">Soportes incidencias tecnológicas atendidas </t>
  </si>
  <si>
    <t xml:space="preserve">TECNOLOGIA </t>
  </si>
  <si>
    <t>4.1.1.3.03</t>
  </si>
  <si>
    <t xml:space="preserve">Inventario de activos tecnológicos </t>
  </si>
  <si>
    <t xml:space="preserve">4.1.1.4 Implementación del plan mantenimiento preventivo de equipos e infraestructura </t>
  </si>
  <si>
    <t>4.1.1.4.01</t>
  </si>
  <si>
    <t>Elaboración del Plan de Mantenimiento preventivo de equipos en los EES</t>
  </si>
  <si>
    <t>4.1.1.4.02</t>
  </si>
  <si>
    <t>Seguimiento al plan  de mantenimiento de preventivo en el  EES</t>
  </si>
  <si>
    <t>4.1.1.5 Implementación del programa de readecuación de infraestructura y dotación de equipos a la Red SNS</t>
  </si>
  <si>
    <t>4.1.1.5.01</t>
  </si>
  <si>
    <t>Supervisión del plan de mantenimiento del CEA SISMAP (100)</t>
  </si>
  <si>
    <t>1 Reporte Semestral</t>
  </si>
  <si>
    <t>4.1.1.6 Actualización y despliegue nueva estructura organizativa de la Red SNS por nivel de complejidad</t>
  </si>
  <si>
    <t>4.1.1.6.01</t>
  </si>
  <si>
    <t>Cumplimiento de los analisis y rediseño de estructura organizativa coordinada por el  MAP y Desarrollo Institucional SNS</t>
  </si>
  <si>
    <t>Resolución de estructura organizativa o de manual de organización y funciones.</t>
  </si>
  <si>
    <t>4.1.1.7 Fortalecimiento del modelo de gestión y monitoreo de la calidad institucional</t>
  </si>
  <si>
    <t>4.1.1.17.01</t>
  </si>
  <si>
    <t>Implementación, renovación o actualización de CCC (si está priorizado)</t>
  </si>
  <si>
    <t>Resolución aprobatoria</t>
  </si>
  <si>
    <t>4.1.1.17.02</t>
  </si>
  <si>
    <t xml:space="preserve">Seguimiento a los indicadores comprometidos en la CCC </t>
  </si>
  <si>
    <t>Reporte de monitoreo indicadores CCC (plantilla de Excel)</t>
  </si>
  <si>
    <t>4.1.1.17.03</t>
  </si>
  <si>
    <t>Elaboración/actualización de autodiagnóstico CAF</t>
  </si>
  <si>
    <t>Autodiagnóstico guía sector salud</t>
  </si>
  <si>
    <t>4.1.1.17.04</t>
  </si>
  <si>
    <t>Elaboración de plan de mejora CAF</t>
  </si>
  <si>
    <t>Plan de Mejora</t>
  </si>
  <si>
    <t>4.1.1.17.05</t>
  </si>
  <si>
    <t>Seguimiento al plan de mejora  CAF anterior</t>
  </si>
  <si>
    <t>Informe de implementación plan de mejora (ejecución &gt;85%)</t>
  </si>
  <si>
    <t>4.1.1.17.06</t>
  </si>
  <si>
    <t>Elaboración del informe de autodiagnóstico y entrega de  sistema afinado de puntuación CAF</t>
  </si>
  <si>
    <t>Informe de autodiagnóstico incluyendo sistema de puntuación completado</t>
  </si>
  <si>
    <t>4.1.1.17.07</t>
  </si>
  <si>
    <t>Firma de Acuerdo de Evaluación Desempeño Institucional, alineado al plan de mejora CAF (solo aplica si hay cambio de MAE)</t>
  </si>
  <si>
    <t>EDI</t>
  </si>
  <si>
    <t>DIRECCION</t>
  </si>
  <si>
    <t>4.1.1.17.08</t>
  </si>
  <si>
    <t>Ejecución de las sesiones del Comité de Calidad del CEAS</t>
  </si>
  <si>
    <t>4.1.1.8 Implementación de los programas Desempeño SNS y SISMAP Salud</t>
  </si>
  <si>
    <t>4.1.1.8.01</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</si>
  <si>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</si>
  <si>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</si>
  <si>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4.1.1.8.02</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</si>
  <si>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</si>
  <si>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</si>
  <si>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4.1.1.10 Fortalecimiento del Sistema Institucional de Planificación, Monitoreo y Evaluación PPP</t>
  </si>
  <si>
    <t>4.1.1.10.01</t>
  </si>
  <si>
    <t xml:space="preserve"> Elaboración del Plan Operativo Anual 2025</t>
  </si>
  <si>
    <t>4.1.1.10.02</t>
  </si>
  <si>
    <t>Elaboración de la memoria institucional 2024</t>
  </si>
  <si>
    <t>4.1.1.10.03</t>
  </si>
  <si>
    <t>Seguimiento al reporte ejecución Metas Físicas y Financieras en el SIGEF 2024</t>
  </si>
  <si>
    <t xml:space="preserve">ADMINISTRACION </t>
  </si>
  <si>
    <t>Solo aplica para hospitales de autogestión y los SRSM, SRS5 y SRS 8</t>
  </si>
  <si>
    <t>4.1.1.10.04</t>
  </si>
  <si>
    <t>Autoevaluación del POA 2024</t>
  </si>
  <si>
    <t>MEP enviado a DCSNS</t>
  </si>
  <si>
    <t xml:space="preserve">Todos los SRS/ Entregar 21 días calendario luego finalizar el monitoreo de los hospitales. </t>
  </si>
  <si>
    <t>4.1.1.10.05</t>
  </si>
  <si>
    <t>Consolidación y validación de la plantilla SNCC F053 para el Plan Anual de Compras y Contrataciones</t>
  </si>
  <si>
    <t xml:space="preserve">COMPRAS / ADMINISTRACION </t>
  </si>
  <si>
    <t>Todos los SRS</t>
  </si>
  <si>
    <t>4.1.1.10.06</t>
  </si>
  <si>
    <t>Formulación del presupuesto 2025</t>
  </si>
  <si>
    <t>4.1.1.10.07</t>
  </si>
  <si>
    <t>Levantamiento de los proyectos y necesidades de cooperación de la Red SNS</t>
  </si>
  <si>
    <t>Reporte/Matriz</t>
  </si>
  <si>
    <t>4.1.1.14 Ejecución del plan de innovación institucional en promoción de la mejora continua</t>
  </si>
  <si>
    <t>4.1.1.14.01</t>
  </si>
  <si>
    <t>Identificación de buenas practicas en función del programa de Innovación  para el  EES.</t>
  </si>
  <si>
    <t>Formulario de innovación completado  y sometido al programa.</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</si>
  <si>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</si>
  <si>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</si>
  <si>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</si>
  <si>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t>4.1.2.1.02</t>
  </si>
  <si>
    <t>Siguiente y/o actualización a la conformación de los comité de compra hospitalario</t>
  </si>
  <si>
    <t xml:space="preserve">acta de conformación </t>
  </si>
  <si>
    <t>4.1.2.1.03</t>
  </si>
  <si>
    <t>Seguimiento al registro de los hospitales en el portal transaccional ( Si tiene portal)</t>
  </si>
  <si>
    <t>4.1.2.2 Despliegue del Sistema de manejo y Control Interno en la Red SNS</t>
  </si>
  <si>
    <t>4.1.2.2.01</t>
  </si>
  <si>
    <t>Rendir oportunamente las  cuentas de anticipos financieros  para su  regulación  en el período</t>
  </si>
  <si>
    <t>En las ORS aplica para la regulación de sus fondos y para su intervención en la regularización en las partidas del los EES</t>
  </si>
  <si>
    <t>4.1.2.2.02</t>
  </si>
  <si>
    <t>Asegurar el reporte oportuno de facturación eficiente de ingresos por las diferentes fuentes de financiamiento.</t>
  </si>
  <si>
    <t>4.1.2.2.03</t>
  </si>
  <si>
    <t>Rendir oportunamente  las informaciones concernientes a los indicadores de ingreso, facturación. nómina, deuda e ingresos de odontología</t>
  </si>
  <si>
    <t xml:space="preserve">ADMINITRACION </t>
  </si>
  <si>
    <t>4.1.2.2.04</t>
  </si>
  <si>
    <t>Reportar oportunamente las informaciones financieras que alimentan el sistema de indicadores, fundamentas en el registro sistemático de las transacciones sosteniendo la calidad del dato.</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</si>
  <si>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</si>
  <si>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</si>
  <si>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</si>
  <si>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</si>
  <si>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</si>
  <si>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</si>
  <si>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</si>
  <si>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</si>
  <si>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4.1.2.3.01</t>
  </si>
  <si>
    <t>Elaboración de los Estados Financieros y sus notas de referencia.</t>
  </si>
  <si>
    <t>Estados Financieros</t>
  </si>
  <si>
    <t>4.1.2.3.02</t>
  </si>
  <si>
    <t>Crear un reporte de Análisis de Comportamiento de pago.</t>
  </si>
  <si>
    <t>4.1.2.3.03</t>
  </si>
  <si>
    <t>Relación de activo fijo</t>
  </si>
  <si>
    <t>Informe de Activo Fijo</t>
  </si>
  <si>
    <t>4.1.2.4 Fortalecimiento de los procesos de facturación de la Red SNS</t>
  </si>
  <si>
    <t>4.1.2.4.01</t>
  </si>
  <si>
    <t>Análisis del comportamiento de las objeciones médicas y administrativas</t>
  </si>
  <si>
    <t>4.1.2.4.02</t>
  </si>
  <si>
    <t>Elaboración de los planes de mejora para la disminución de las objeciones médicas, administrativas y el incremento de la facturación de los CEAS, en coordinación de los SRS los centros de salud.</t>
  </si>
  <si>
    <t>El plan de mejora</t>
  </si>
  <si>
    <t>4.1.2.4.03</t>
  </si>
  <si>
    <t>Seguimiento a la ejecución de planes de mejora para la disminución de las objeciones médicas, administrativas y el incremento de la facturación del CEA.</t>
  </si>
  <si>
    <t xml:space="preserve">AUDITIRIA MEDICA </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</si>
  <si>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</si>
  <si>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4.1.3.1 Implementación del Manual de Señalética e Identidad de la Red SNS</t>
  </si>
  <si>
    <t>4.1.3.1.01</t>
  </si>
  <si>
    <t>Implementación del Manual de Identidad Hospitalaria.</t>
  </si>
  <si>
    <t>El centro debe garantizar la disponibilidad de fondos para la implantación del manual (vía PACC2024).</t>
  </si>
  <si>
    <t>4.1.3.2 Fortalecimiento de la Transparencia Institucional</t>
  </si>
  <si>
    <t>4.1.3.2.01</t>
  </si>
  <si>
    <t xml:space="preserve">Reporte de las quejas, denuncias, reclamaciones y sugerencias (QDRS), recibidas mediante el Sistema 311, </t>
  </si>
  <si>
    <t>OAI</t>
  </si>
  <si>
    <t>Reporte Trimestral (Enviar OAI Sede Central). Valido para las que tengan responsable de acceso a la información (RAI)</t>
  </si>
  <si>
    <t>4.1.3.2.02</t>
  </si>
  <si>
    <t>Creación y socialización de la Matriz de Responsabilidad dirigida a los directores y encargado departamentales.</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</si>
  <si>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</si>
  <si>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</si>
  <si>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</si>
  <si>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</si>
  <si>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</si>
  <si>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</si>
  <si>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</si>
  <si>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4.1.3.3  Despliegue plan interconexión Red Pública de Servicios de Salud</t>
  </si>
  <si>
    <t>4.1.3.3.01</t>
  </si>
  <si>
    <t>Adquisición de insumos para la implementación del Plan intercomunicación Red Pública de Servicios de Salud.</t>
  </si>
  <si>
    <t>El centro debe garantizar la disponibilidad de fondos adquirir los insumos de implementación (vía PACC2024).</t>
  </si>
  <si>
    <t>4.1.3.3.02</t>
  </si>
  <si>
    <t xml:space="preserve"> Implementación del Plan intercomunicación Red Pública de Servicios de Salud.</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</si>
  <si>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</si>
  <si>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</si>
  <si>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</si>
  <si>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</si>
  <si>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</si>
  <si>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</si>
  <si>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</si>
  <si>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</si>
  <si>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</si>
  <si>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</si>
  <si>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</si>
  <si>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</si>
  <si>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Esta campaña debe terminar el 3 de diciembre (día de la discapacidad).</t>
  </si>
  <si>
    <t>4.1.3.4.05</t>
  </si>
  <si>
    <t>Jornadas para fomento de actividad física en los colaboradores.</t>
  </si>
  <si>
    <t xml:space="preserve">RELACIONES PUBLICAS / RECURSOS HUMANOS </t>
  </si>
  <si>
    <t xml:space="preserve">Hospital Universitario Maternidad Nuesta Señora de la Altagracia </t>
  </si>
  <si>
    <t>Papel Bond 20 81/2 x11</t>
  </si>
  <si>
    <t xml:space="preserve">Resma </t>
  </si>
  <si>
    <t>Papel Bond 20  8 1/2 x 13</t>
  </si>
  <si>
    <t xml:space="preserve">Papel Carbon </t>
  </si>
  <si>
    <t>cja</t>
  </si>
  <si>
    <t xml:space="preserve">Papel de Maquina para sumadora </t>
  </si>
  <si>
    <t>rollo</t>
  </si>
  <si>
    <t>Papel de Baño (higienico)</t>
  </si>
  <si>
    <t>fdo</t>
  </si>
  <si>
    <t>Papel Toalla ( servilleta Grandes)</t>
  </si>
  <si>
    <t>Post it 3x3</t>
  </si>
  <si>
    <t xml:space="preserve">Cajas </t>
  </si>
  <si>
    <t>Perforadora</t>
  </si>
  <si>
    <t>und</t>
  </si>
  <si>
    <t xml:space="preserve">Grapas </t>
  </si>
  <si>
    <t>Grapadoras</t>
  </si>
  <si>
    <t xml:space="preserve">Clip #1 pequeño </t>
  </si>
  <si>
    <t>Clip Jumbo</t>
  </si>
  <si>
    <t xml:space="preserve">Gancho </t>
  </si>
  <si>
    <t>Libreta Rayada 8 1/2x 11</t>
  </si>
  <si>
    <t xml:space="preserve">Lapiz Carbon </t>
  </si>
  <si>
    <t>Libro Record de 500pag.</t>
  </si>
  <si>
    <t xml:space="preserve">Corrector Liquido </t>
  </si>
  <si>
    <t>Cera  para Dedos</t>
  </si>
  <si>
    <t>Cajas</t>
  </si>
  <si>
    <t>Cintas de Empaque</t>
  </si>
  <si>
    <t xml:space="preserve">Cintas correctora  Nakajima </t>
  </si>
  <si>
    <t xml:space="preserve">Unidad </t>
  </si>
  <si>
    <t xml:space="preserve">Cintas Nakajima </t>
  </si>
  <si>
    <t>Cintas Panasonic</t>
  </si>
  <si>
    <t xml:space="preserve">Cintas transparente 3/4 grande </t>
  </si>
  <si>
    <t>Cintas doble cara</t>
  </si>
  <si>
    <t>Cartulinas</t>
  </si>
  <si>
    <t>Sobre en Blanco</t>
  </si>
  <si>
    <t>Sobre Manilla 8 1/2 x 11</t>
  </si>
  <si>
    <t>Sobre Manilla 9 x 12</t>
  </si>
  <si>
    <t>Sobre Manilla  14x17</t>
  </si>
  <si>
    <t>Sobre Manilla 14x14</t>
  </si>
  <si>
    <t>Sobre Manilla 11x14</t>
  </si>
  <si>
    <t>Sobre Manilla 10x12</t>
  </si>
  <si>
    <t>Sobre Manilla 8x10</t>
  </si>
  <si>
    <t>Resaltadores (marcadores florecentes)</t>
  </si>
  <si>
    <t xml:space="preserve">Saca Grapas </t>
  </si>
  <si>
    <t>Tintas de Sellos</t>
  </si>
  <si>
    <t xml:space="preserve">Tijeras </t>
  </si>
  <si>
    <t xml:space="preserve">Labels </t>
  </si>
  <si>
    <t xml:space="preserve">Gomitas </t>
  </si>
  <si>
    <t>Mascota</t>
  </si>
  <si>
    <t xml:space="preserve">Marcadores Grueso Azul </t>
  </si>
  <si>
    <t>Maskingtape</t>
  </si>
  <si>
    <t>Folders 8 1/2 X11</t>
  </si>
  <si>
    <t>caja</t>
  </si>
  <si>
    <t>Boligrafos Azul y Negros</t>
  </si>
  <si>
    <t>Egas</t>
  </si>
  <si>
    <t>Cristalizador de Pisos</t>
  </si>
  <si>
    <t>gls</t>
  </si>
  <si>
    <t>Cera Cruz Blanca p/pisos</t>
  </si>
  <si>
    <t xml:space="preserve">Brillo Finos </t>
  </si>
  <si>
    <t>libs</t>
  </si>
  <si>
    <t>Felpas</t>
  </si>
  <si>
    <t>Graduacion de medicos</t>
  </si>
  <si>
    <t/>
  </si>
  <si>
    <t>Dia de las secretarias</t>
  </si>
  <si>
    <t>Dia de las enfermeras</t>
  </si>
  <si>
    <t>Dia de la mujer</t>
  </si>
  <si>
    <t>Actuaciones artisticas</t>
  </si>
  <si>
    <t>Picaderas (Capacitaciones)</t>
  </si>
  <si>
    <t>Reconocimientos departamentales</t>
  </si>
  <si>
    <t>Fundas Plasticas rojas</t>
  </si>
  <si>
    <t>Fundas Plasticas rojas con logo</t>
  </si>
  <si>
    <t xml:space="preserve">Fundas negras </t>
  </si>
  <si>
    <t>Fundas negras con logo</t>
  </si>
  <si>
    <t xml:space="preserve">Cloro </t>
  </si>
  <si>
    <t>Detergente Solido</t>
  </si>
  <si>
    <t>sacos</t>
  </si>
  <si>
    <t>Recogedor de basura</t>
  </si>
  <si>
    <t>Suaper de Algodón</t>
  </si>
  <si>
    <t>Cloro Green</t>
  </si>
  <si>
    <t>Green Soft</t>
  </si>
  <si>
    <t>Green Wash</t>
  </si>
  <si>
    <t>Mistolin</t>
  </si>
  <si>
    <t>Estregadores verdes</t>
  </si>
  <si>
    <t xml:space="preserve">cj </t>
  </si>
  <si>
    <t xml:space="preserve">Fundas transparentes </t>
  </si>
  <si>
    <t>Pan</t>
  </si>
  <si>
    <t>Arroz</t>
  </si>
  <si>
    <t>Aceite comestible</t>
  </si>
  <si>
    <t>latas</t>
  </si>
  <si>
    <t xml:space="preserve">Salsa </t>
  </si>
  <si>
    <t>Leche liquida</t>
  </si>
  <si>
    <t>Leche en polvo</t>
  </si>
  <si>
    <t>Azucar</t>
  </si>
  <si>
    <t>Habichuelas</t>
  </si>
  <si>
    <t>Guandules</t>
  </si>
  <si>
    <t>Maiz dulce</t>
  </si>
  <si>
    <t>Tuna</t>
  </si>
  <si>
    <t xml:space="preserve">Fideos </t>
  </si>
  <si>
    <t>faldo</t>
  </si>
  <si>
    <t>JUGO</t>
  </si>
  <si>
    <t>Salami</t>
  </si>
  <si>
    <t>Res molida</t>
  </si>
  <si>
    <t>lbs</t>
  </si>
  <si>
    <t>Pechuga</t>
  </si>
  <si>
    <t>Huevo</t>
  </si>
  <si>
    <t>Muslo de pollo</t>
  </si>
  <si>
    <t>Chuleta</t>
  </si>
  <si>
    <t>Oxigeno liquido</t>
  </si>
  <si>
    <t>kg</t>
  </si>
  <si>
    <t>Gas</t>
  </si>
  <si>
    <t xml:space="preserve">Metropolitano </t>
  </si>
  <si>
    <t xml:space="preserve"> </t>
  </si>
  <si>
    <t xml:space="preserve">Hospital Universitario Maternidad Nuestra Señora de Altagracia </t>
  </si>
  <si>
    <t xml:space="preserve">Implementación del Modelo hospitalario y flujos de Asistencia Emergencias y Urgencias </t>
  </si>
  <si>
    <t xml:space="preserve">Socializacion e implementación del RAC-Triaje en las Salas de Emergencias Centros Hospitalarios </t>
  </si>
  <si>
    <t>Implementación del procedimiento para la entrega, recibo y reposicion de carro de paro</t>
  </si>
  <si>
    <t>Registro en el tablero de Indicadores de Gestión de las Salas de Emergencias de los Centros de Salud.</t>
  </si>
  <si>
    <t>Socialización de los procedimientos de traslado de pacientes</t>
  </si>
  <si>
    <t>1.1.5.1.03</t>
  </si>
  <si>
    <t>1.1.5.1.04</t>
  </si>
  <si>
    <t>1.1.5.1.05</t>
  </si>
  <si>
    <t xml:space="preserve">Los hospitales que no tienen carro de paro presentan una carta firmada por el director informando que no tienen carro de paro </t>
  </si>
  <si>
    <t>1.1.5.2  Redes de Servicios de Salud Resilientes a Emergencias de Salud Pública y Desastres Naturales mediante la Preparación y Respuesta de los Establecimientos.</t>
  </si>
  <si>
    <t>1.1.5.02.01</t>
  </si>
  <si>
    <t>Elaboración y/o actualización de los Planes de Emergencias y Desastres Hospitalarios</t>
  </si>
  <si>
    <t>Reunion del comité de emergencias para socializacion del plan Hospitalarios  Emergencias de salud publica y desastres naturales con el personal del hospital.</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</si>
  <si>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</si>
  <si>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</si>
  <si>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</si>
  <si>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</si>
  <si>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</si>
  <si>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1.1.5.02.02</t>
  </si>
  <si>
    <t>1.1.5.02.03</t>
  </si>
  <si>
    <t>1.1.5.02.04</t>
  </si>
  <si>
    <t>1.1.5.02.05</t>
  </si>
  <si>
    <t>1.1.5.02.06</t>
  </si>
  <si>
    <t>1.1.5.02.07</t>
  </si>
  <si>
    <t>1.2.1.2 Despliegue del Plan de Gestión Listas de Espera Quirúrgica en hospitales priorizados</t>
  </si>
  <si>
    <t xml:space="preserve">Gestión de la lista de espera quirúrgica </t>
  </si>
  <si>
    <t xml:space="preserve">Elaboración de plan de mejora para la disminución de lista de espera </t>
  </si>
  <si>
    <t xml:space="preserve">Utilizacion de la plataforma digital de lista de espera quirúrgica </t>
  </si>
  <si>
    <t>Registro digital</t>
  </si>
  <si>
    <r>
      <t xml:space="preserve">Seguimiento al cumplimiento de los indicadores SISCOMPRA CEAS </t>
    </r>
    <r>
      <rPr>
        <b/>
        <sz val="9"/>
        <color indexed="10"/>
        <rFont val="Calibri"/>
        <family val="2"/>
        <scheme val="minor"/>
      </rPr>
      <t>(si aplica)</t>
    </r>
  </si>
  <si>
    <t>Hojas de Supervision/Formularios de verificacion de Carro de paro (Apertura, Stock y Verificacion de desfibrilador)</t>
  </si>
  <si>
    <t>reporte</t>
  </si>
  <si>
    <t xml:space="preserve">PLANIFICACION </t>
  </si>
  <si>
    <t xml:space="preserve">CONSULTA EXTERNA </t>
  </si>
  <si>
    <t>PROGRAMA VIH</t>
  </si>
  <si>
    <t xml:space="preserve">BAJO LA SUPERVICION DEL DEPARTEMENTO DE CALIDAD </t>
  </si>
  <si>
    <t xml:space="preserve">BAJO LA SUPERVICION DE LA SUBDIRECCION MEDICA </t>
  </si>
  <si>
    <t>EMERGENCIA</t>
  </si>
  <si>
    <t>EMERGECIA</t>
  </si>
  <si>
    <t xml:space="preserve">EMERGENCIA / SEGURIDAD </t>
  </si>
  <si>
    <t xml:space="preserve">CAPACITACION / OBSTETRICIA/ PERINATO / CONSULTA EXTERNA/ ADOLESCENTE </t>
  </si>
  <si>
    <t xml:space="preserve">AUDITORIA MEDICA </t>
  </si>
  <si>
    <t xml:space="preserve">DEPARTEMENTO DE SALUD MENTAL </t>
  </si>
  <si>
    <t xml:space="preserve">ATENCION AL USUARIO /OBSTETRICIA </t>
  </si>
  <si>
    <t xml:space="preserve">UNIDAD DE CAPACITACION </t>
  </si>
  <si>
    <t xml:space="preserve">EN COORDINACION DEL CORDINADOR DE COMITÉ DE IAAS </t>
  </si>
  <si>
    <t xml:space="preserve">CAPACITACION / HOSTELERIA </t>
  </si>
  <si>
    <t xml:space="preserve">PLANIFICACION  / BIENES PATRIMOINIALES </t>
  </si>
  <si>
    <t xml:space="preserve">MANTENIMIENTO / ELECTROMEDICINA </t>
  </si>
  <si>
    <t xml:space="preserve">SUPERVICSADO POR EL DEPARAMENTO DE CALIDAD </t>
  </si>
  <si>
    <t xml:space="preserve">MONITOREO </t>
  </si>
  <si>
    <t xml:space="preserve">PLANIFICACION / ADMINISTRACION </t>
  </si>
  <si>
    <t xml:space="preserve">ADMINISTRACION / BIENES PATRIMOINIALES </t>
  </si>
  <si>
    <t xml:space="preserve">BAJO LA SUPERVICION DEL DEPARTEMENTO DE PLANICIACION </t>
  </si>
  <si>
    <t xml:space="preserve">ELECTROMEDICINA / PERINATO </t>
  </si>
  <si>
    <t xml:space="preserve">BAJO LA SUPERVICION EL DEPARTAMENTO DE PLANIFICACION </t>
  </si>
  <si>
    <t xml:space="preserve">SUB-DIRECCION MEDICA / PLANIFICACION </t>
  </si>
  <si>
    <t>BAJO LA SUPERVCION DE LA SUBDIRECCION MEDICA                                             (En todos los establecimientos de nivel especializado)</t>
  </si>
  <si>
    <t xml:space="preserve">AUDITORIA MEDICA / OBSTERICIA / PERINATO / BLOQUE-TOCO QUIRUGICO / LACTANCIA /EPIDEMIOLOGIA </t>
  </si>
  <si>
    <t xml:space="preserve">BLOQUE -TOCO QUIRUGICO </t>
  </si>
  <si>
    <t xml:space="preserve">BAJO LA SUPERVIICON DEL DEPARTEMENTO DE PLANIFICACION </t>
  </si>
  <si>
    <t xml:space="preserve">BAJO LA SUPERVICION DEL DEPARTEMENTO DE PLANIFICACION </t>
  </si>
  <si>
    <t>COORDINADOR DE IAAS</t>
  </si>
  <si>
    <t xml:space="preserve">TECNOLOGIA / BIENES PATRIMONIALES </t>
  </si>
  <si>
    <t xml:space="preserve">ABMINISTRACION /AUDITORIA MEDICA  </t>
  </si>
  <si>
    <t xml:space="preserve">OBSTETRICIA / ADOLESCENTE </t>
  </si>
  <si>
    <t xml:space="preserve">CALIDAD /PLANIFICACION </t>
  </si>
  <si>
    <t xml:space="preserve">RECURSOS HUMANOS / UNIDAD DE CAPACITACION Y DESEMPEÑO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</si>
</sst>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Red]#,##0.00"/>
  </numFmts>
  <fonts count="48" x14ac:knownFonts="1">
    <font>
      <sz val="10"/>
      <name val="Arial"/>
    </font>
    <font>
      <sz val="11"/>
      <color theme="1"/>
      <name val="Calibri"/>
      <family val="2"/>
      <scheme val="minor"/>
    </font>
    <font>
      <sz val="11"/>
      <color theme="1"/>
      <name val="Calibri"/>
      <family val="2"/>
      <scheme val="minor"/>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color theme="0"/>
      <name val="Times New Roman"/>
      <family val="1"/>
    </font>
    <font>
      <sz val="10"/>
      <color theme="1"/>
      <name val="Calibri"/>
      <family val="2"/>
      <scheme val="minor"/>
    </font>
    <font>
      <sz val="11"/>
      <color theme="1"/>
      <name val="Times New Roman"/>
      <family val="1"/>
    </font>
    <font>
      <sz val="8"/>
      <color indexed="81"/>
      <name val="Tahoma"/>
      <family val="2"/>
    </font>
    <font>
      <sz val="9"/>
      <color theme="1"/>
      <name val="Calibri"/>
      <family val="2"/>
      <scheme val="minor"/>
    </font>
    <font>
      <sz val="10"/>
      <color theme="1"/>
      <name val="Tw Cen MT"/>
      <family val="2"/>
    </font>
    <font>
      <sz val="8"/>
      <name val="Arial"/>
      <family val="2"/>
    </font>
    <font>
      <sz val="9"/>
      <color rgb="FFFF0000"/>
      <name val="Calibri"/>
      <family val="2"/>
      <scheme val="minor"/>
    </font>
    <font>
      <sz val="9"/>
      <color theme="0"/>
      <name val="Calibri"/>
      <family val="2"/>
      <scheme val="minor"/>
    </font>
    <font>
      <sz val="9"/>
      <color rgb="FF242424"/>
      <name val="Calibri"/>
      <family val="2"/>
      <scheme val="minor"/>
    </font>
    <font>
      <b/>
      <sz val="9"/>
      <color indexed="10"/>
      <name val="Calibri"/>
      <family val="2"/>
      <scheme val="minor"/>
    </font>
    <font>
      <b/>
      <sz val="9"/>
      <color theme="1"/>
      <name val="Calibri"/>
      <family val="2"/>
      <scheme val="minor"/>
    </font>
    <font>
      <b/>
      <sz val="9"/>
      <color rgb="FFFF0000"/>
      <name val="Calibri"/>
      <family val="2"/>
      <scheme val="minor"/>
    </font>
    <font>
      <b/>
      <sz val="9"/>
      <color theme="0"/>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theme="4"/>
      </left>
      <right style="thin">
        <color theme="4"/>
      </right>
      <top/>
      <bottom style="thin">
        <color theme="4"/>
      </bottom>
      <diagonal/>
    </border>
  </borders>
  <cellStyleXfs count="10">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cellStyleXfs>
  <cellXfs count="502">
    <xf numFmtId="0" fontId="0" fillId="0" borderId="0" xfId="0"/>
    <xf numFmtId="0" fontId="3" fillId="0" borderId="0" xfId="4"/>
    <xf numFmtId="0" fontId="6" fillId="0" borderId="0" xfId="4" applyFont="1"/>
    <xf numFmtId="0" fontId="7" fillId="3" borderId="0" xfId="0" applyFont="1" applyFill="1"/>
    <xf numFmtId="0" fontId="8" fillId="4" borderId="4" xfId="0" applyFont="1" applyFill="1" applyBorder="1" applyAlignment="1">
      <alignment horizontal="left"/>
    </xf>
    <xf numFmtId="0" fontId="8" fillId="4" borderId="0" xfId="0" applyFont="1" applyFill="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Protection="1">
      <protection locked="0"/>
    </xf>
    <xf numFmtId="0" fontId="8" fillId="10" borderId="11" xfId="0" applyFont="1" applyFill="1" applyBorder="1" applyProtection="1">
      <protection locked="0"/>
    </xf>
    <xf numFmtId="0" fontId="8" fillId="10" borderId="0" xfId="0" applyFont="1" applyFill="1" applyProtection="1">
      <protection locked="0"/>
    </xf>
    <xf numFmtId="0" fontId="12" fillId="12" borderId="0" xfId="0" applyFont="1" applyFill="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xf numFmtId="0" fontId="15" fillId="12" borderId="12" xfId="0" applyFont="1" applyFill="1" applyBorder="1"/>
    <xf numFmtId="0" fontId="12" fillId="12" borderId="11" xfId="0" applyFont="1" applyFill="1" applyBorder="1" applyProtection="1">
      <protection locked="0"/>
    </xf>
    <xf numFmtId="0" fontId="12" fillId="12" borderId="12" xfId="0" applyFont="1" applyFill="1" applyBorder="1" applyProtection="1">
      <protection locked="0"/>
    </xf>
    <xf numFmtId="0" fontId="12" fillId="11" borderId="11" xfId="0" applyFont="1" applyFill="1" applyBorder="1" applyAlignment="1">
      <alignment horizontal="left"/>
    </xf>
    <xf numFmtId="0" fontId="7" fillId="11" borderId="0" xfId="0" applyFont="1" applyFill="1"/>
    <xf numFmtId="0" fontId="4" fillId="11" borderId="0" xfId="0" applyFont="1" applyFill="1"/>
    <xf numFmtId="0" fontId="4" fillId="11" borderId="0" xfId="4" applyFont="1" applyFill="1"/>
    <xf numFmtId="4" fontId="12" fillId="11" borderId="1" xfId="0" applyNumberFormat="1" applyFont="1" applyFill="1" applyBorder="1"/>
    <xf numFmtId="4" fontId="7" fillId="11" borderId="0" xfId="0" applyNumberFormat="1" applyFont="1" applyFill="1" applyProtection="1">
      <protection locked="0"/>
    </xf>
    <xf numFmtId="0" fontId="3" fillId="11" borderId="12" xfId="4" applyFill="1" applyBorder="1"/>
    <xf numFmtId="4" fontId="7" fillId="3" borderId="0" xfId="0" applyNumberFormat="1" applyFont="1" applyFill="1" applyProtection="1">
      <protection locked="0"/>
    </xf>
    <xf numFmtId="0" fontId="7" fillId="3" borderId="11" xfId="0" applyFont="1" applyFill="1" applyBorder="1" applyAlignment="1">
      <alignment horizontal="left"/>
    </xf>
    <xf numFmtId="0" fontId="4" fillId="3" borderId="0" xfId="0" applyFont="1" applyFill="1"/>
    <xf numFmtId="0" fontId="4" fillId="3" borderId="0" xfId="4" applyFont="1" applyFill="1"/>
    <xf numFmtId="0" fontId="3" fillId="3" borderId="12" xfId="4" applyFill="1" applyBorder="1"/>
    <xf numFmtId="0" fontId="17" fillId="9" borderId="15" xfId="0" applyFont="1" applyFill="1" applyBorder="1" applyAlignment="1">
      <alignment vertical="top" wrapText="1"/>
    </xf>
    <xf numFmtId="0" fontId="18" fillId="9" borderId="15" xfId="0" applyFont="1" applyFill="1" applyBorder="1" applyProtection="1">
      <protection locked="0"/>
    </xf>
    <xf numFmtId="0" fontId="8" fillId="10" borderId="4" xfId="0" applyFont="1" applyFill="1" applyBorder="1" applyProtection="1">
      <protection locked="0"/>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xf numFmtId="4" fontId="7" fillId="3" borderId="2" xfId="0" applyNumberFormat="1" applyFont="1" applyFill="1" applyBorder="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lignment horizontal="right"/>
    </xf>
    <xf numFmtId="0" fontId="9" fillId="9" borderId="21" xfId="0" applyFont="1" applyFill="1" applyBorder="1" applyAlignment="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0" fontId="16" fillId="0" borderId="0" xfId="0" applyFont="1"/>
    <xf numFmtId="0" fontId="28" fillId="0" borderId="0" xfId="0" applyFont="1"/>
    <xf numFmtId="0" fontId="29" fillId="0" borderId="0" xfId="0" applyFont="1"/>
    <xf numFmtId="0" fontId="8" fillId="0" borderId="0" xfId="0" applyFont="1"/>
    <xf numFmtId="0" fontId="8" fillId="0" borderId="0" xfId="0" applyFont="1" applyProtection="1">
      <protection locked="0"/>
    </xf>
    <xf numFmtId="0" fontId="8" fillId="0" borderId="0" xfId="0" applyFont="1" applyAlignment="1">
      <alignment horizontal="left" indent="15"/>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2" fillId="0" borderId="0" xfId="6"/>
    <xf numFmtId="0" fontId="31" fillId="0" borderId="0" xfId="4" applyFont="1" applyAlignment="1">
      <alignment vertical="center" wrapText="1"/>
    </xf>
    <xf numFmtId="0" fontId="2"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1" fontId="9" fillId="3" borderId="7" xfId="0" applyNumberFormat="1" applyFont="1" applyFill="1" applyBorder="1" applyAlignment="1">
      <alignment horizontal="center"/>
    </xf>
    <xf numFmtId="0" fontId="27" fillId="9" borderId="0" xfId="0" applyFont="1" applyFill="1"/>
    <xf numFmtId="0" fontId="8" fillId="9" borderId="0" xfId="0" applyFont="1" applyFill="1" applyAlignment="1">
      <alignment horizontal="justify" vertical="top" wrapText="1"/>
    </xf>
    <xf numFmtId="0" fontId="28" fillId="9" borderId="0" xfId="0" applyFont="1" applyFill="1" applyAlignment="1">
      <alignment vertical="top" wrapText="1"/>
    </xf>
    <xf numFmtId="4" fontId="28" fillId="9" borderId="0" xfId="0" applyNumberFormat="1" applyFont="1" applyFill="1" applyAlignment="1">
      <alignment vertical="top" wrapText="1"/>
    </xf>
    <xf numFmtId="0" fontId="36" fillId="9" borderId="0" xfId="0" applyFont="1" applyFill="1"/>
    <xf numFmtId="0" fontId="36" fillId="9" borderId="0" xfId="0" applyFont="1" applyFill="1" applyAlignment="1">
      <alignment horizontal="center" vertical="center"/>
    </xf>
    <xf numFmtId="0" fontId="36" fillId="9" borderId="0" xfId="0" applyFont="1" applyFill="1" applyAlignment="1">
      <alignment horizontal="left" vertical="center"/>
    </xf>
    <xf numFmtId="0" fontId="34" fillId="9" borderId="0" xfId="0" applyFont="1" applyFill="1" applyAlignment="1">
      <alignment horizontal="left" vertical="center"/>
    </xf>
    <xf numFmtId="0" fontId="36" fillId="9" borderId="0" xfId="0" applyFont="1" applyFill="1" applyAlignment="1">
      <alignment horizontal="lef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3" fontId="9" fillId="0" borderId="18" xfId="0" applyNumberFormat="1" applyFont="1" applyBorder="1" applyAlignment="1" applyProtection="1">
      <alignment horizontal="right" vertical="top"/>
      <protection locked="0"/>
    </xf>
    <xf numFmtId="0" fontId="9" fillId="0" borderId="18" xfId="0" applyFont="1" applyBorder="1" applyAlignment="1" applyProtection="1">
      <alignment vertical="top"/>
      <protection locked="0"/>
    </xf>
    <xf numFmtId="4" fontId="9" fillId="0" borderId="18" xfId="0" applyNumberFormat="1" applyFont="1" applyBorder="1" applyAlignment="1">
      <alignment vertical="top"/>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4" fontId="36" fillId="9" borderId="0" xfId="0" applyNumberFormat="1" applyFont="1" applyFill="1"/>
    <xf numFmtId="0" fontId="36" fillId="0" borderId="0" xfId="0" applyFont="1"/>
    <xf numFmtId="4" fontId="36" fillId="0" borderId="0" xfId="0" applyNumberFormat="1" applyFont="1"/>
    <xf numFmtId="0" fontId="8" fillId="11" borderId="18" xfId="0" applyFont="1" applyFill="1" applyBorder="1" applyAlignment="1">
      <alignment horizontal="center" vertical="center" wrapText="1"/>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Alignment="1">
      <alignment horizontal="justify" vertical="top" wrapText="1"/>
    </xf>
    <xf numFmtId="0" fontId="35" fillId="9" borderId="0" xfId="0" applyFont="1" applyFill="1"/>
    <xf numFmtId="0" fontId="9" fillId="9" borderId="0" xfId="0" applyFont="1" applyFill="1"/>
    <xf numFmtId="0" fontId="16" fillId="15" borderId="7" xfId="4" applyFont="1" applyFill="1" applyBorder="1"/>
    <xf numFmtId="0" fontId="16" fillId="14" borderId="7" xfId="4" applyFont="1" applyFill="1" applyBorder="1" applyAlignment="1">
      <alignment vertical="top"/>
    </xf>
    <xf numFmtId="0" fontId="16" fillId="9" borderId="7" xfId="4" applyFont="1" applyFill="1" applyBorder="1" applyAlignment="1">
      <alignment vertical="top"/>
    </xf>
    <xf numFmtId="0" fontId="17" fillId="9" borderId="7" xfId="4" applyFont="1" applyFill="1" applyBorder="1" applyAlignment="1">
      <alignment vertical="top"/>
    </xf>
    <xf numFmtId="0" fontId="17" fillId="9" borderId="7" xfId="4" applyFont="1" applyFill="1" applyBorder="1" applyAlignment="1" applyProtection="1">
      <alignment vertical="top"/>
      <protection locked="0"/>
    </xf>
    <xf numFmtId="0" fontId="17" fillId="9" borderId="7" xfId="4" applyFont="1" applyFill="1" applyBorder="1" applyAlignment="1">
      <alignment vertical="top" wrapText="1"/>
    </xf>
    <xf numFmtId="0" fontId="17" fillId="9" borderId="7" xfId="4" applyFont="1" applyFill="1" applyBorder="1"/>
    <xf numFmtId="0" fontId="16" fillId="9" borderId="7" xfId="4" applyFont="1" applyFill="1" applyBorder="1"/>
    <xf numFmtId="0" fontId="17" fillId="9" borderId="7" xfId="4" applyFont="1" applyFill="1" applyBorder="1" applyAlignment="1">
      <alignment wrapText="1"/>
    </xf>
    <xf numFmtId="0" fontId="16" fillId="9" borderId="7" xfId="4" applyFont="1" applyFill="1" applyBorder="1" applyAlignment="1">
      <alignment vertical="top" wrapText="1"/>
    </xf>
    <xf numFmtId="0" fontId="17" fillId="9" borderId="15" xfId="4" applyFont="1" applyFill="1" applyBorder="1" applyAlignment="1">
      <alignment vertical="top" wrapText="1"/>
    </xf>
    <xf numFmtId="0" fontId="16" fillId="15" borderId="7" xfId="4" applyFont="1" applyFill="1" applyBorder="1" applyAlignment="1">
      <alignment vertical="center" wrapText="1"/>
    </xf>
    <xf numFmtId="0" fontId="16" fillId="14" borderId="7" xfId="4" applyFont="1" applyFill="1" applyBorder="1" applyAlignment="1">
      <alignment vertical="center" wrapText="1"/>
    </xf>
    <xf numFmtId="0" fontId="16" fillId="9" borderId="7" xfId="4" applyFont="1" applyFill="1" applyBorder="1" applyAlignment="1">
      <alignment vertical="center" wrapText="1"/>
    </xf>
    <xf numFmtId="0" fontId="17" fillId="9" borderId="7" xfId="4" applyFont="1" applyFill="1" applyBorder="1" applyAlignment="1">
      <alignment vertical="center" wrapText="1"/>
    </xf>
    <xf numFmtId="0" fontId="17" fillId="0" borderId="7" xfId="4" applyFont="1" applyBorder="1" applyAlignment="1">
      <alignment vertical="center" wrapText="1"/>
    </xf>
    <xf numFmtId="0" fontId="17" fillId="9" borderId="7" xfId="4" applyFont="1" applyFill="1" applyBorder="1" applyAlignment="1" applyProtection="1">
      <alignment vertical="center" wrapText="1"/>
      <protection locked="0"/>
    </xf>
    <xf numFmtId="0" fontId="11" fillId="0" borderId="18" xfId="0" applyFont="1" applyBorder="1" applyAlignment="1">
      <alignment horizontal="left" vertical="top" wrapText="1"/>
    </xf>
    <xf numFmtId="0" fontId="11" fillId="0" borderId="18" xfId="0" applyFont="1" applyBorder="1" applyAlignment="1">
      <alignment horizontal="center" vertical="top" wrapText="1"/>
    </xf>
    <xf numFmtId="0" fontId="11" fillId="0" borderId="18" xfId="0" applyFont="1" applyBorder="1" applyAlignment="1">
      <alignment horizontal="left" vertical="center"/>
    </xf>
    <xf numFmtId="0" fontId="38" fillId="0" borderId="18" xfId="0" applyFont="1" applyBorder="1" applyAlignment="1">
      <alignment horizontal="left" vertical="center" wrapText="1"/>
    </xf>
    <xf numFmtId="0" fontId="8" fillId="11" borderId="5" xfId="8" applyFont="1" applyFill="1" applyBorder="1" applyAlignment="1">
      <alignment horizontal="center" textRotation="90" wrapText="1"/>
    </xf>
    <xf numFmtId="0" fontId="8" fillId="11" borderId="5" xfId="8" applyFont="1" applyFill="1" applyBorder="1" applyAlignment="1">
      <alignment horizontal="center" vertical="center" wrapText="1"/>
    </xf>
    <xf numFmtId="0" fontId="8" fillId="11" borderId="5" xfId="8" applyFont="1" applyFill="1" applyBorder="1" applyAlignment="1">
      <alignment horizontal="center" vertical="center"/>
    </xf>
    <xf numFmtId="0" fontId="10" fillId="6" borderId="6" xfId="8" applyFont="1" applyFill="1" applyBorder="1" applyAlignment="1">
      <alignment horizontal="left" vertical="top" wrapText="1"/>
    </xf>
    <xf numFmtId="0" fontId="10" fillId="6" borderId="6" xfId="8" applyFont="1" applyFill="1" applyBorder="1" applyAlignment="1">
      <alignment horizontal="center" vertical="top" wrapText="1"/>
    </xf>
    <xf numFmtId="0" fontId="10" fillId="6" borderId="6" xfId="8" applyFont="1" applyFill="1" applyBorder="1" applyAlignment="1">
      <alignment vertical="top" wrapText="1"/>
    </xf>
    <xf numFmtId="4" fontId="10" fillId="6" borderId="6" xfId="8" applyNumberFormat="1" applyFont="1" applyFill="1" applyBorder="1" applyAlignment="1">
      <alignment vertical="top" wrapText="1"/>
    </xf>
    <xf numFmtId="4" fontId="10" fillId="6" borderId="6" xfId="8" applyNumberFormat="1" applyFont="1" applyFill="1" applyBorder="1" applyAlignment="1">
      <alignment horizontal="right" vertical="top" wrapText="1"/>
    </xf>
    <xf numFmtId="0" fontId="10" fillId="2" borderId="7" xfId="8" applyFont="1" applyFill="1" applyBorder="1" applyAlignment="1">
      <alignment horizontal="left" vertical="top" wrapText="1"/>
    </xf>
    <xf numFmtId="0" fontId="10" fillId="2" borderId="7" xfId="8" applyFont="1" applyFill="1" applyBorder="1" applyAlignment="1">
      <alignment horizontal="center" vertical="top" wrapText="1"/>
    </xf>
    <xf numFmtId="0" fontId="10" fillId="9" borderId="7" xfId="8" applyFont="1" applyFill="1" applyBorder="1" applyAlignment="1">
      <alignment vertical="top" wrapText="1"/>
    </xf>
    <xf numFmtId="4" fontId="10" fillId="2" borderId="7" xfId="8" applyNumberFormat="1" applyFont="1" applyFill="1" applyBorder="1" applyAlignment="1">
      <alignment vertical="top" wrapText="1"/>
    </xf>
    <xf numFmtId="4" fontId="10" fillId="3" borderId="7" xfId="8" applyNumberFormat="1" applyFont="1" applyFill="1" applyBorder="1" applyAlignment="1">
      <alignment horizontal="right" vertical="top" wrapText="1"/>
    </xf>
    <xf numFmtId="0" fontId="11" fillId="2" borderId="7" xfId="8" applyFont="1" applyFill="1" applyBorder="1" applyAlignment="1">
      <alignment horizontal="left" vertical="top" wrapText="1"/>
    </xf>
    <xf numFmtId="0" fontId="11" fillId="2" borderId="7" xfId="8" applyFont="1" applyFill="1" applyBorder="1" applyAlignment="1">
      <alignment horizontal="center" vertical="top" wrapText="1"/>
    </xf>
    <xf numFmtId="0" fontId="11" fillId="9" borderId="7" xfId="8" applyFont="1" applyFill="1" applyBorder="1" applyAlignment="1">
      <alignment vertical="top" wrapText="1"/>
    </xf>
    <xf numFmtId="4" fontId="11" fillId="2" borderId="7" xfId="8" applyNumberFormat="1" applyFont="1" applyFill="1" applyBorder="1" applyAlignment="1" applyProtection="1">
      <alignment vertical="top" wrapText="1"/>
      <protection locked="0"/>
    </xf>
    <xf numFmtId="4" fontId="11" fillId="3" borderId="7" xfId="8" applyNumberFormat="1" applyFont="1" applyFill="1" applyBorder="1" applyAlignment="1">
      <alignment horizontal="right" vertical="top" wrapText="1"/>
    </xf>
    <xf numFmtId="0" fontId="10" fillId="6" borderId="7" xfId="8" applyFont="1" applyFill="1" applyBorder="1" applyAlignment="1">
      <alignment horizontal="left" vertical="top" wrapText="1"/>
    </xf>
    <xf numFmtId="0" fontId="10" fillId="6" borderId="7" xfId="8" applyFont="1" applyFill="1" applyBorder="1" applyAlignment="1">
      <alignment horizontal="center" vertical="top" wrapText="1"/>
    </xf>
    <xf numFmtId="0" fontId="10" fillId="6" borderId="7" xfId="8" applyFont="1" applyFill="1" applyBorder="1" applyAlignment="1">
      <alignment vertical="top" wrapText="1"/>
    </xf>
    <xf numFmtId="4" fontId="10" fillId="6" borderId="7" xfId="8" applyNumberFormat="1" applyFont="1" applyFill="1" applyBorder="1" applyAlignment="1">
      <alignment vertical="top" wrapText="1"/>
    </xf>
    <xf numFmtId="0" fontId="10" fillId="2" borderId="7" xfId="8" applyFont="1" applyFill="1" applyBorder="1" applyAlignment="1">
      <alignment vertical="top" wrapText="1"/>
    </xf>
    <xf numFmtId="4" fontId="10" fillId="3" borderId="7" xfId="8" applyNumberFormat="1" applyFont="1" applyFill="1" applyBorder="1" applyAlignment="1">
      <alignment vertical="top" wrapText="1"/>
    </xf>
    <xf numFmtId="0" fontId="11" fillId="9" borderId="7" xfId="8" applyFont="1" applyFill="1" applyBorder="1" applyAlignment="1">
      <alignment wrapText="1"/>
    </xf>
    <xf numFmtId="0" fontId="11" fillId="2" borderId="11" xfId="8" applyFont="1" applyFill="1" applyBorder="1" applyAlignment="1">
      <alignment horizontal="center" vertical="top" wrapText="1"/>
    </xf>
    <xf numFmtId="0" fontId="11" fillId="2" borderId="7" xfId="8" applyFont="1" applyFill="1" applyBorder="1" applyAlignment="1">
      <alignment vertical="top" wrapText="1"/>
    </xf>
    <xf numFmtId="4" fontId="10" fillId="2" borderId="12" xfId="8" applyNumberFormat="1" applyFont="1" applyFill="1" applyBorder="1" applyAlignment="1">
      <alignment vertical="top" wrapText="1"/>
    </xf>
    <xf numFmtId="0" fontId="9" fillId="11" borderId="5" xfId="8" applyFont="1" applyFill="1" applyBorder="1" applyAlignment="1">
      <alignment vertical="top" wrapText="1"/>
    </xf>
    <xf numFmtId="0" fontId="8" fillId="11" borderId="5" xfId="8" applyFont="1" applyFill="1" applyBorder="1" applyAlignment="1">
      <alignment vertical="top" wrapText="1"/>
    </xf>
    <xf numFmtId="4" fontId="8" fillId="11" borderId="5" xfId="8" applyNumberFormat="1" applyFont="1" applyFill="1" applyBorder="1" applyAlignment="1">
      <alignment vertical="top" wrapText="1"/>
    </xf>
    <xf numFmtId="0" fontId="1" fillId="9" borderId="0" xfId="8" applyFill="1" applyProtection="1">
      <protection locked="0"/>
    </xf>
    <xf numFmtId="0" fontId="1" fillId="9" borderId="0" xfId="8" applyFill="1"/>
    <xf numFmtId="0" fontId="1" fillId="0" borderId="0" xfId="8"/>
    <xf numFmtId="0" fontId="7" fillId="3" borderId="11" xfId="8" applyFont="1" applyFill="1" applyBorder="1" applyAlignment="1">
      <alignment horizontal="left" indent="2"/>
    </xf>
    <xf numFmtId="0" fontId="19" fillId="13" borderId="6" xfId="8" applyFont="1" applyFill="1" applyBorder="1" applyAlignment="1">
      <alignment vertical="top"/>
    </xf>
    <xf numFmtId="0" fontId="16" fillId="13" borderId="6" xfId="8" applyFont="1" applyFill="1" applyBorder="1" applyAlignment="1">
      <alignment horizontal="center" vertical="top"/>
    </xf>
    <xf numFmtId="0" fontId="16" fillId="13" borderId="6" xfId="8" applyFont="1" applyFill="1" applyBorder="1" applyAlignment="1">
      <alignment vertical="top"/>
    </xf>
    <xf numFmtId="164" fontId="16" fillId="13" borderId="6" xfId="9" applyNumberFormat="1" applyFont="1" applyFill="1" applyBorder="1" applyAlignment="1" applyProtection="1">
      <alignment vertical="top"/>
      <protection hidden="1"/>
    </xf>
    <xf numFmtId="0" fontId="19" fillId="15" borderId="7" xfId="8" applyFont="1" applyFill="1" applyBorder="1"/>
    <xf numFmtId="0" fontId="16" fillId="15" borderId="7" xfId="8" applyFont="1" applyFill="1" applyBorder="1" applyAlignment="1">
      <alignment horizontal="center"/>
    </xf>
    <xf numFmtId="0" fontId="16" fillId="15" borderId="7" xfId="8" applyFont="1" applyFill="1" applyBorder="1" applyAlignment="1">
      <alignment horizontal="center" vertical="top"/>
    </xf>
    <xf numFmtId="164" fontId="16" fillId="15" borderId="7" xfId="9" applyNumberFormat="1" applyFont="1" applyFill="1" applyBorder="1" applyAlignment="1" applyProtection="1">
      <alignment vertical="top"/>
      <protection hidden="1"/>
    </xf>
    <xf numFmtId="0" fontId="19" fillId="14" borderId="7" xfId="8" applyFont="1" applyFill="1" applyBorder="1" applyAlignment="1">
      <alignment vertical="top"/>
    </xf>
    <xf numFmtId="0" fontId="16" fillId="14" borderId="7" xfId="8" applyFont="1" applyFill="1" applyBorder="1" applyAlignment="1">
      <alignment horizontal="center" vertical="top"/>
    </xf>
    <xf numFmtId="164" fontId="16" fillId="14" borderId="7" xfId="9" applyNumberFormat="1" applyFont="1" applyFill="1" applyBorder="1" applyAlignment="1" applyProtection="1">
      <alignment vertical="top"/>
      <protection hidden="1"/>
    </xf>
    <xf numFmtId="0" fontId="19" fillId="9" borderId="7" xfId="8" applyFont="1" applyFill="1" applyBorder="1" applyAlignment="1">
      <alignment vertical="top"/>
    </xf>
    <xf numFmtId="0" fontId="16" fillId="9" borderId="7" xfId="8" applyFont="1" applyFill="1" applyBorder="1" applyAlignment="1">
      <alignment horizontal="center" vertical="top"/>
    </xf>
    <xf numFmtId="164" fontId="16" fillId="9" borderId="7" xfId="9" applyNumberFormat="1" applyFont="1" applyFill="1" applyBorder="1" applyAlignment="1" applyProtection="1">
      <alignment vertical="top"/>
      <protection hidden="1"/>
    </xf>
    <xf numFmtId="164" fontId="16" fillId="3" borderId="7" xfId="9" applyNumberFormat="1" applyFont="1" applyFill="1" applyBorder="1" applyAlignment="1" applyProtection="1">
      <alignment horizontal="right" vertical="top"/>
    </xf>
    <xf numFmtId="0" fontId="18" fillId="9" borderId="7" xfId="8" applyFont="1" applyFill="1" applyBorder="1" applyAlignment="1">
      <alignment vertical="top"/>
    </xf>
    <xf numFmtId="0" fontId="17" fillId="9" borderId="7" xfId="8" applyFont="1" applyFill="1" applyBorder="1" applyAlignment="1">
      <alignment horizontal="center" vertical="top"/>
    </xf>
    <xf numFmtId="0" fontId="17" fillId="9" borderId="7" xfId="8" applyFont="1" applyFill="1" applyBorder="1" applyAlignment="1">
      <alignment vertical="top"/>
    </xf>
    <xf numFmtId="164" fontId="17" fillId="9" borderId="7" xfId="9" applyNumberFormat="1" applyFont="1" applyFill="1" applyBorder="1" applyAlignment="1" applyProtection="1">
      <alignment vertical="top"/>
      <protection locked="0"/>
    </xf>
    <xf numFmtId="164" fontId="17" fillId="9" borderId="7" xfId="9" applyNumberFormat="1" applyFont="1" applyFill="1" applyBorder="1" applyAlignment="1" applyProtection="1">
      <alignment vertical="top"/>
    </xf>
    <xf numFmtId="164" fontId="17" fillId="3" borderId="7" xfId="9" applyNumberFormat="1" applyFont="1" applyFill="1" applyBorder="1" applyAlignment="1" applyProtection="1">
      <alignment horizontal="right" vertical="top"/>
    </xf>
    <xf numFmtId="164" fontId="17" fillId="9" borderId="7" xfId="9" applyNumberFormat="1" applyFont="1" applyFill="1" applyBorder="1" applyAlignment="1" applyProtection="1">
      <alignment vertical="top"/>
      <protection hidden="1"/>
    </xf>
    <xf numFmtId="164" fontId="17" fillId="3" borderId="7" xfId="9" applyNumberFormat="1" applyFont="1" applyFill="1" applyBorder="1" applyAlignment="1" applyProtection="1">
      <alignment horizontal="right" vertical="top"/>
      <protection hidden="1"/>
    </xf>
    <xf numFmtId="0" fontId="16" fillId="9" borderId="7" xfId="8" applyFont="1" applyFill="1" applyBorder="1" applyAlignment="1">
      <alignment vertical="top"/>
    </xf>
    <xf numFmtId="0" fontId="18" fillId="9" borderId="7" xfId="8" applyFont="1" applyFill="1" applyBorder="1"/>
    <xf numFmtId="164" fontId="16" fillId="9" borderId="7" xfId="9" applyNumberFormat="1" applyFont="1" applyFill="1" applyBorder="1" applyAlignment="1" applyProtection="1">
      <alignment vertical="top"/>
    </xf>
    <xf numFmtId="164" fontId="16" fillId="3" borderId="7" xfId="9" applyNumberFormat="1" applyFont="1" applyFill="1" applyBorder="1" applyAlignment="1" applyProtection="1">
      <alignment horizontal="right" vertical="top"/>
      <protection hidden="1"/>
    </xf>
    <xf numFmtId="0" fontId="19" fillId="9" borderId="7" xfId="8" applyFont="1" applyFill="1" applyBorder="1"/>
    <xf numFmtId="164" fontId="16" fillId="14" borderId="7" xfId="9" applyNumberFormat="1" applyFont="1" applyFill="1" applyBorder="1" applyAlignment="1" applyProtection="1">
      <alignment vertical="top"/>
    </xf>
    <xf numFmtId="164" fontId="16" fillId="14" borderId="7" xfId="9" applyNumberFormat="1" applyFont="1" applyFill="1" applyBorder="1" applyAlignment="1" applyProtection="1">
      <alignment horizontal="right" vertical="top"/>
      <protection hidden="1"/>
    </xf>
    <xf numFmtId="0" fontId="17" fillId="9" borderId="7" xfId="8" applyFont="1" applyFill="1" applyBorder="1" applyAlignment="1">
      <alignment vertical="top" wrapText="1"/>
    </xf>
    <xf numFmtId="0" fontId="17" fillId="9" borderId="7" xfId="8" applyFont="1" applyFill="1" applyBorder="1" applyAlignment="1">
      <alignment horizontal="center" vertical="top" wrapText="1"/>
    </xf>
    <xf numFmtId="164" fontId="16" fillId="9" borderId="7" xfId="9" applyNumberFormat="1" applyFont="1" applyFill="1" applyBorder="1" applyAlignment="1" applyProtection="1">
      <alignment vertical="top"/>
      <protection locked="0"/>
    </xf>
    <xf numFmtId="164" fontId="16" fillId="15" borderId="7" xfId="9" applyNumberFormat="1" applyFont="1" applyFill="1" applyBorder="1" applyAlignment="1" applyProtection="1">
      <alignment horizontal="right" vertical="top"/>
      <protection hidden="1"/>
    </xf>
    <xf numFmtId="0" fontId="18" fillId="9" borderId="15" xfId="8" applyFont="1" applyFill="1" applyBorder="1" applyAlignment="1">
      <alignment vertical="top"/>
    </xf>
    <xf numFmtId="0" fontId="17" fillId="9" borderId="15" xfId="8" applyFont="1" applyFill="1" applyBorder="1" applyAlignment="1">
      <alignment horizontal="center" vertical="top"/>
    </xf>
    <xf numFmtId="43" fontId="18" fillId="9" borderId="15" xfId="5" applyFont="1" applyFill="1" applyBorder="1" applyProtection="1">
      <protection locked="0"/>
    </xf>
    <xf numFmtId="164" fontId="17" fillId="9" borderId="15" xfId="9" applyNumberFormat="1" applyFont="1" applyFill="1" applyBorder="1" applyAlignment="1" applyProtection="1">
      <alignment vertical="center"/>
      <protection hidden="1"/>
    </xf>
    <xf numFmtId="164" fontId="17" fillId="3" borderId="15" xfId="9" applyNumberFormat="1" applyFont="1" applyFill="1" applyBorder="1" applyAlignment="1" applyProtection="1">
      <alignment horizontal="right" vertical="center"/>
      <protection hidden="1"/>
    </xf>
    <xf numFmtId="0" fontId="19" fillId="13" borderId="6" xfId="8" applyFont="1" applyFill="1" applyBorder="1" applyAlignment="1">
      <alignment vertical="center"/>
    </xf>
    <xf numFmtId="0" fontId="16" fillId="13" borderId="6" xfId="8" applyFont="1" applyFill="1" applyBorder="1" applyAlignment="1">
      <alignment horizontal="center" vertical="center"/>
    </xf>
    <xf numFmtId="0" fontId="16" fillId="13" borderId="6" xfId="8" applyFont="1" applyFill="1" applyBorder="1" applyAlignment="1">
      <alignment vertical="center" wrapText="1"/>
    </xf>
    <xf numFmtId="164" fontId="16" fillId="13" borderId="6" xfId="9" applyNumberFormat="1" applyFont="1" applyFill="1" applyBorder="1" applyAlignment="1" applyProtection="1">
      <alignment vertical="center"/>
      <protection hidden="1"/>
    </xf>
    <xf numFmtId="0" fontId="19" fillId="15" borderId="7" xfId="8" applyFont="1" applyFill="1" applyBorder="1" applyAlignment="1">
      <alignment vertical="center"/>
    </xf>
    <xf numFmtId="0" fontId="16" fillId="15" borderId="7" xfId="8" applyFont="1" applyFill="1" applyBorder="1" applyAlignment="1">
      <alignment horizontal="center" vertical="center"/>
    </xf>
    <xf numFmtId="164" fontId="16" fillId="15" borderId="7" xfId="9" applyNumberFormat="1" applyFont="1" applyFill="1" applyBorder="1" applyAlignment="1" applyProtection="1">
      <alignment vertical="center"/>
      <protection hidden="1"/>
    </xf>
    <xf numFmtId="0" fontId="19" fillId="14" borderId="7" xfId="8" applyFont="1" applyFill="1" applyBorder="1" applyAlignment="1">
      <alignment vertical="center"/>
    </xf>
    <xf numFmtId="0" fontId="16" fillId="14" borderId="7" xfId="8" applyFont="1" applyFill="1" applyBorder="1" applyAlignment="1">
      <alignment horizontal="center" vertical="center"/>
    </xf>
    <xf numFmtId="164" fontId="16" fillId="14" borderId="7" xfId="9" applyNumberFormat="1" applyFont="1" applyFill="1" applyBorder="1" applyAlignment="1" applyProtection="1">
      <alignment vertical="center"/>
      <protection hidden="1"/>
    </xf>
    <xf numFmtId="0" fontId="19" fillId="9" borderId="7" xfId="8" applyFont="1" applyFill="1" applyBorder="1" applyAlignment="1">
      <alignment vertical="center"/>
    </xf>
    <xf numFmtId="0" fontId="16" fillId="9" borderId="7" xfId="8" applyFont="1" applyFill="1" applyBorder="1" applyAlignment="1">
      <alignment horizontal="center" vertical="center"/>
    </xf>
    <xf numFmtId="164" fontId="16" fillId="9" borderId="7" xfId="9" applyNumberFormat="1" applyFont="1" applyFill="1" applyBorder="1" applyAlignment="1" applyProtection="1">
      <alignment vertical="center"/>
      <protection hidden="1"/>
    </xf>
    <xf numFmtId="0" fontId="18" fillId="9" borderId="7" xfId="8" applyFont="1" applyFill="1" applyBorder="1" applyAlignment="1">
      <alignment vertical="center"/>
    </xf>
    <xf numFmtId="0" fontId="17" fillId="9" borderId="7" xfId="8" applyFont="1" applyFill="1" applyBorder="1" applyAlignment="1">
      <alignment horizontal="center" vertical="center"/>
    </xf>
    <xf numFmtId="0" fontId="17" fillId="9" borderId="7" xfId="8" applyFont="1" applyFill="1" applyBorder="1" applyAlignment="1">
      <alignment vertical="center" wrapText="1"/>
    </xf>
    <xf numFmtId="164" fontId="17" fillId="9" borderId="7" xfId="9" applyNumberFormat="1" applyFont="1" applyFill="1" applyBorder="1" applyAlignment="1" applyProtection="1">
      <alignment vertical="center"/>
      <protection locked="0"/>
    </xf>
    <xf numFmtId="0" fontId="18" fillId="0" borderId="7" xfId="8" applyFont="1" applyBorder="1" applyAlignment="1">
      <alignment vertical="center"/>
    </xf>
    <xf numFmtId="0" fontId="17" fillId="0" borderId="7" xfId="8" applyFont="1" applyBorder="1" applyAlignment="1">
      <alignment horizontal="center" vertical="center"/>
    </xf>
    <xf numFmtId="164" fontId="17" fillId="9" borderId="7" xfId="9" applyNumberFormat="1" applyFont="1" applyFill="1" applyBorder="1" applyAlignment="1" applyProtection="1">
      <alignment vertical="center"/>
    </xf>
    <xf numFmtId="0" fontId="16" fillId="9" borderId="7" xfId="8" applyFont="1" applyFill="1" applyBorder="1" applyAlignment="1">
      <alignment vertical="center" wrapText="1"/>
    </xf>
    <xf numFmtId="164" fontId="16" fillId="9" borderId="7" xfId="9" applyNumberFormat="1" applyFont="1" applyFill="1" applyBorder="1" applyAlignment="1" applyProtection="1">
      <alignment vertical="center"/>
      <protection locked="0"/>
    </xf>
    <xf numFmtId="164" fontId="16" fillId="9" borderId="7" xfId="9" applyNumberFormat="1" applyFont="1" applyFill="1" applyBorder="1" applyAlignment="1" applyProtection="1">
      <alignment vertical="center"/>
    </xf>
    <xf numFmtId="164" fontId="17" fillId="9" borderId="7" xfId="9" applyNumberFormat="1" applyFont="1" applyFill="1" applyBorder="1" applyAlignment="1" applyProtection="1">
      <alignment vertical="center"/>
      <protection hidden="1"/>
    </xf>
    <xf numFmtId="164" fontId="16" fillId="14" borderId="7" xfId="9" applyNumberFormat="1" applyFont="1" applyFill="1" applyBorder="1" applyAlignment="1" applyProtection="1">
      <alignment horizontal="right" vertical="center"/>
      <protection hidden="1"/>
    </xf>
    <xf numFmtId="0" fontId="17" fillId="9" borderId="7" xfId="8" applyFont="1" applyFill="1" applyBorder="1" applyAlignment="1">
      <alignment horizontal="center" vertical="center" wrapText="1"/>
    </xf>
    <xf numFmtId="0" fontId="16" fillId="9" borderId="7" xfId="8" applyFont="1" applyFill="1" applyBorder="1" applyAlignment="1">
      <alignment vertical="center"/>
    </xf>
    <xf numFmtId="0" fontId="17" fillId="9" borderId="7" xfId="8" applyFont="1" applyFill="1" applyBorder="1" applyAlignment="1">
      <alignment vertical="center"/>
    </xf>
    <xf numFmtId="164" fontId="16" fillId="15" borderId="7" xfId="9" applyNumberFormat="1" applyFont="1" applyFill="1" applyBorder="1" applyAlignment="1" applyProtection="1">
      <alignment horizontal="right" vertical="center"/>
      <protection hidden="1"/>
    </xf>
    <xf numFmtId="4" fontId="1" fillId="9" borderId="0" xfId="8" applyNumberFormat="1" applyFill="1" applyProtection="1">
      <protection locked="0"/>
    </xf>
    <xf numFmtId="0" fontId="39" fillId="0" borderId="18" xfId="0" applyFont="1" applyBorder="1" applyAlignment="1" applyProtection="1">
      <alignment horizontal="left" vertical="center" wrapText="1"/>
      <protection locked="0"/>
    </xf>
    <xf numFmtId="0" fontId="11" fillId="0" borderId="0" xfId="7" applyFont="1" applyAlignment="1">
      <alignment vertical="center"/>
    </xf>
    <xf numFmtId="0" fontId="11" fillId="0" borderId="0" xfId="7" applyFont="1" applyAlignment="1">
      <alignment horizontal="center" vertical="center"/>
    </xf>
    <xf numFmtId="0" fontId="11" fillId="0" borderId="0" xfId="7" applyFont="1" applyAlignment="1">
      <alignment horizontal="left" vertical="top"/>
    </xf>
    <xf numFmtId="0" fontId="41" fillId="0" borderId="0" xfId="7" applyFont="1" applyAlignment="1">
      <alignment vertical="center"/>
    </xf>
    <xf numFmtId="0" fontId="42" fillId="0" borderId="0" xfId="7" applyFont="1" applyAlignment="1">
      <alignment horizontal="center" vertical="center"/>
    </xf>
    <xf numFmtId="49" fontId="11" fillId="0" borderId="0" xfId="7" applyNumberFormat="1" applyFont="1" applyAlignment="1">
      <alignment horizontal="center" vertical="center"/>
    </xf>
    <xf numFmtId="0" fontId="10" fillId="4" borderId="0" xfId="7" applyFont="1" applyFill="1" applyAlignment="1">
      <alignment horizontal="left"/>
    </xf>
    <xf numFmtId="0" fontId="42" fillId="0" borderId="0" xfId="7" applyFont="1" applyAlignment="1">
      <alignment horizontal="left" vertical="top"/>
    </xf>
    <xf numFmtId="0" fontId="42" fillId="0" borderId="0" xfId="7" applyFont="1" applyAlignment="1">
      <alignment vertical="center"/>
    </xf>
    <xf numFmtId="0" fontId="38" fillId="0" borderId="0" xfId="7" applyFont="1" applyAlignment="1">
      <alignment vertical="center"/>
    </xf>
    <xf numFmtId="0" fontId="10" fillId="8" borderId="0" xfId="7" applyFont="1" applyFill="1" applyAlignment="1">
      <alignment horizontal="left"/>
    </xf>
    <xf numFmtId="0" fontId="10" fillId="11" borderId="18" xfId="0" applyFont="1" applyFill="1" applyBorder="1" applyAlignment="1">
      <alignment horizontal="left" vertical="center" wrapText="1"/>
    </xf>
    <xf numFmtId="0" fontId="10" fillId="11" borderId="18" xfId="0" applyFont="1" applyFill="1" applyBorder="1" applyAlignment="1">
      <alignment horizontal="center" vertical="center" wrapText="1"/>
    </xf>
    <xf numFmtId="0" fontId="10" fillId="11" borderId="18" xfId="0" applyFont="1" applyFill="1" applyBorder="1" applyAlignment="1">
      <alignment horizontal="left" vertical="top" wrapText="1"/>
    </xf>
    <xf numFmtId="0" fontId="11"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1" fontId="11" fillId="0" borderId="18" xfId="0" applyNumberFormat="1" applyFont="1" applyBorder="1" applyAlignment="1">
      <alignment horizontal="center" vertical="center" wrapText="1"/>
    </xf>
    <xf numFmtId="1" fontId="11" fillId="0" borderId="18" xfId="0" applyNumberFormat="1" applyFont="1" applyBorder="1" applyAlignment="1">
      <alignment horizontal="center" vertical="center"/>
    </xf>
    <xf numFmtId="1" fontId="10" fillId="0" borderId="18" xfId="0" applyNumberFormat="1"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left" vertical="top"/>
    </xf>
    <xf numFmtId="0" fontId="11" fillId="9" borderId="18" xfId="0" applyFont="1" applyFill="1" applyBorder="1" applyAlignment="1">
      <alignment horizontal="left" vertical="top" wrapText="1"/>
    </xf>
    <xf numFmtId="0" fontId="11" fillId="9" borderId="18" xfId="0" applyFont="1" applyFill="1" applyBorder="1" applyAlignment="1">
      <alignment horizontal="left" vertical="center" wrapText="1"/>
    </xf>
    <xf numFmtId="0" fontId="11" fillId="9" borderId="18" xfId="0" applyFont="1" applyFill="1" applyBorder="1" applyAlignment="1">
      <alignment horizontal="center" vertical="center" wrapText="1"/>
    </xf>
    <xf numFmtId="1" fontId="11" fillId="9" borderId="18" xfId="0" applyNumberFormat="1" applyFont="1" applyFill="1" applyBorder="1" applyAlignment="1">
      <alignment horizontal="center" vertical="center"/>
    </xf>
    <xf numFmtId="1" fontId="10" fillId="9" borderId="18" xfId="0" applyNumberFormat="1" applyFont="1" applyFill="1" applyBorder="1" applyAlignment="1">
      <alignment horizontal="center" vertical="center"/>
    </xf>
    <xf numFmtId="0" fontId="11" fillId="9" borderId="0" xfId="0" applyFont="1" applyFill="1" applyAlignment="1">
      <alignment vertical="center"/>
    </xf>
    <xf numFmtId="0" fontId="43" fillId="0" borderId="18" xfId="0" applyFont="1" applyBorder="1" applyAlignment="1">
      <alignment horizontal="left" vertical="center" wrapText="1"/>
    </xf>
    <xf numFmtId="0" fontId="43" fillId="0" borderId="18" xfId="0" applyFont="1" applyBorder="1" applyAlignment="1">
      <alignment horizontal="left" vertical="top" wrapText="1"/>
    </xf>
    <xf numFmtId="0" fontId="38" fillId="0" borderId="18" xfId="0" applyFont="1" applyBorder="1" applyAlignment="1" applyProtection="1">
      <alignment horizontal="left" vertical="center" wrapText="1"/>
      <protection locked="0"/>
    </xf>
    <xf numFmtId="1" fontId="38" fillId="0" borderId="18" xfId="0" applyNumberFormat="1" applyFont="1" applyBorder="1" applyAlignment="1" applyProtection="1">
      <alignment horizontal="center" vertical="center" wrapText="1"/>
      <protection locked="0"/>
    </xf>
    <xf numFmtId="1" fontId="38" fillId="0" borderId="18" xfId="0" applyNumberFormat="1" applyFont="1" applyBorder="1" applyAlignment="1" applyProtection="1">
      <alignment horizontal="center" vertical="center"/>
      <protection locked="0"/>
    </xf>
    <xf numFmtId="0" fontId="11" fillId="0" borderId="18" xfId="0" applyFont="1" applyBorder="1" applyAlignment="1" applyProtection="1">
      <alignment horizontal="left" vertical="center" wrapText="1"/>
      <protection locked="0"/>
    </xf>
    <xf numFmtId="1" fontId="11" fillId="0" borderId="18" xfId="0" applyNumberFormat="1" applyFont="1" applyBorder="1" applyAlignment="1" applyProtection="1">
      <alignment horizontal="center" vertical="center" wrapText="1"/>
      <protection locked="0"/>
    </xf>
    <xf numFmtId="0" fontId="38" fillId="9" borderId="18" xfId="0" applyFont="1" applyFill="1" applyBorder="1" applyAlignment="1">
      <alignment horizontal="left" vertical="center" wrapText="1"/>
    </xf>
    <xf numFmtId="0" fontId="38" fillId="41" borderId="18" xfId="0" applyFont="1" applyFill="1" applyBorder="1" applyAlignment="1">
      <alignment horizontal="left" vertical="center" wrapText="1"/>
    </xf>
    <xf numFmtId="1" fontId="38" fillId="0" borderId="18" xfId="0" applyNumberFormat="1" applyFont="1" applyBorder="1" applyAlignment="1" applyProtection="1">
      <alignment horizontal="left" vertical="center" wrapText="1"/>
      <protection locked="0"/>
    </xf>
    <xf numFmtId="0" fontId="38" fillId="9" borderId="23" xfId="0" applyFont="1" applyFill="1" applyBorder="1" applyAlignment="1">
      <alignment horizontal="left" vertical="center" wrapText="1"/>
    </xf>
    <xf numFmtId="1" fontId="38" fillId="0" borderId="18" xfId="0" applyNumberFormat="1" applyFont="1" applyBorder="1" applyAlignment="1" applyProtection="1">
      <alignment horizontal="left" vertical="center"/>
      <protection locked="0"/>
    </xf>
    <xf numFmtId="0" fontId="11" fillId="9" borderId="18" xfId="0" applyFont="1" applyFill="1" applyBorder="1" applyAlignment="1">
      <alignment horizontal="left" vertical="top"/>
    </xf>
    <xf numFmtId="0" fontId="43" fillId="0" borderId="18" xfId="0" applyFont="1" applyBorder="1" applyAlignment="1">
      <alignment horizontal="left" vertical="top"/>
    </xf>
    <xf numFmtId="0" fontId="38" fillId="0" borderId="18" xfId="0" applyFont="1" applyBorder="1" applyAlignment="1">
      <alignment horizontal="center" vertical="center" wrapText="1"/>
    </xf>
    <xf numFmtId="0" fontId="11" fillId="9" borderId="18" xfId="0" applyFont="1" applyFill="1" applyBorder="1" applyAlignment="1">
      <alignment horizontal="center" vertical="center"/>
    </xf>
    <xf numFmtId="0" fontId="41" fillId="9" borderId="0" xfId="0" applyFont="1" applyFill="1" applyAlignment="1">
      <alignment vertical="center"/>
    </xf>
    <xf numFmtId="0" fontId="42" fillId="9" borderId="0" xfId="0" applyFont="1" applyFill="1" applyAlignment="1">
      <alignment vertical="center"/>
    </xf>
    <xf numFmtId="0" fontId="38" fillId="0" borderId="18" xfId="0" applyFont="1" applyBorder="1" applyAlignment="1">
      <alignment horizontal="center" vertical="center"/>
    </xf>
    <xf numFmtId="0" fontId="38" fillId="0" borderId="18" xfId="0" applyFont="1" applyBorder="1" applyAlignment="1">
      <alignment horizontal="left" vertical="top" wrapText="1"/>
    </xf>
    <xf numFmtId="0" fontId="45" fillId="0" borderId="18" xfId="0" applyFont="1" applyBorder="1" applyAlignment="1">
      <alignment horizontal="left" vertical="center" wrapText="1"/>
    </xf>
    <xf numFmtId="0" fontId="45" fillId="0" borderId="18" xfId="0" applyFont="1" applyBorder="1" applyAlignment="1">
      <alignment horizontal="left" vertical="center"/>
    </xf>
    <xf numFmtId="0" fontId="45" fillId="0" borderId="18" xfId="0" applyFont="1" applyBorder="1" applyAlignment="1">
      <alignment horizontal="center" vertical="center"/>
    </xf>
    <xf numFmtId="0" fontId="45" fillId="0" borderId="18" xfId="0" applyFont="1" applyBorder="1" applyAlignment="1">
      <alignment horizontal="left" vertical="top" wrapText="1"/>
    </xf>
    <xf numFmtId="0" fontId="45" fillId="0" borderId="18" xfId="0" applyFont="1" applyBorder="1" applyAlignment="1">
      <alignment horizontal="left" vertical="top"/>
    </xf>
    <xf numFmtId="0" fontId="1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top"/>
    </xf>
    <xf numFmtId="0" fontId="42" fillId="0" borderId="0" xfId="7" applyFont="1" applyAlignment="1">
      <alignment horizontal="left" vertical="center"/>
    </xf>
    <xf numFmtId="0" fontId="38" fillId="0" borderId="0" xfId="7" applyFont="1" applyAlignment="1">
      <alignment horizontal="left" vertical="center"/>
    </xf>
    <xf numFmtId="0" fontId="38" fillId="0" borderId="0" xfId="7" applyFont="1" applyAlignment="1">
      <alignment horizontal="center" vertical="center"/>
    </xf>
    <xf numFmtId="0" fontId="38" fillId="9" borderId="28" xfId="0" applyFont="1" applyFill="1" applyBorder="1" applyAlignment="1">
      <alignment horizontal="left" vertical="center" wrapText="1"/>
    </xf>
    <xf numFmtId="0" fontId="11" fillId="0" borderId="0" xfId="0" applyFont="1" applyAlignment="1">
      <alignment horizontal="left" vertical="center" wrapText="1"/>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4" borderId="0" xfId="0" applyFont="1" applyFill="1" applyAlignment="1" applyProtection="1">
      <alignment horizontal="center"/>
      <protection locked="0"/>
    </xf>
    <xf numFmtId="0" fontId="8" fillId="4" borderId="3" xfId="0" applyFont="1" applyFill="1" applyBorder="1" applyAlignment="1" applyProtection="1">
      <alignment horizontal="center"/>
      <protection locked="0"/>
    </xf>
    <xf numFmtId="0" fontId="8" fillId="10" borderId="0" xfId="0" applyFont="1" applyFill="1" applyAlignment="1" applyProtection="1">
      <alignment horizontal="center"/>
      <protection locked="0"/>
    </xf>
    <xf numFmtId="0" fontId="8" fillId="10"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10" fillId="8" borderId="0" xfId="7" applyFont="1" applyFill="1"/>
    <xf numFmtId="0" fontId="11" fillId="0" borderId="0" xfId="7" applyFont="1" applyAlignment="1">
      <alignment vertical="center"/>
    </xf>
    <xf numFmtId="0" fontId="10" fillId="0" borderId="0" xfId="7" applyFont="1" applyAlignment="1">
      <alignment horizontal="center" vertical="center"/>
    </xf>
    <xf numFmtId="0" fontId="10" fillId="0" borderId="0" xfId="7" applyFont="1" applyAlignment="1">
      <alignment vertical="center"/>
    </xf>
    <xf numFmtId="0" fontId="10" fillId="4" borderId="0" xfId="7" applyFont="1" applyFill="1"/>
    <xf numFmtId="0" fontId="28" fillId="9" borderId="0" xfId="7" applyFont="1" applyFill="1" applyAlignment="1">
      <alignment horizontal="center"/>
    </xf>
    <xf numFmtId="0" fontId="29" fillId="9" borderId="0" xfId="7" applyFont="1" applyFill="1" applyAlignment="1">
      <alignment horizontal="center"/>
    </xf>
    <xf numFmtId="0" fontId="8" fillId="9" borderId="0" xfId="7" applyFont="1" applyFill="1" applyAlignment="1">
      <alignment horizontal="center"/>
    </xf>
    <xf numFmtId="0" fontId="35" fillId="9" borderId="0" xfId="0" applyFont="1" applyFill="1" applyAlignment="1">
      <alignment horizontal="center"/>
    </xf>
    <xf numFmtId="0" fontId="8" fillId="4" borderId="2" xfId="0" applyFont="1" applyFill="1" applyBorder="1" applyAlignment="1">
      <alignment horizontal="left" vertical="top" wrapText="1"/>
    </xf>
    <xf numFmtId="0" fontId="8" fillId="10" borderId="14" xfId="0" applyFont="1" applyFill="1" applyBorder="1" applyAlignment="1">
      <alignment horizontal="left"/>
    </xf>
    <xf numFmtId="0" fontId="16" fillId="0" borderId="4" xfId="0" applyFont="1" applyBorder="1" applyAlignment="1">
      <alignment horizontal="center"/>
    </xf>
    <xf numFmtId="0" fontId="16" fillId="0" borderId="0" xfId="0" applyFont="1" applyAlignment="1">
      <alignment horizontal="center"/>
    </xf>
    <xf numFmtId="0" fontId="28" fillId="0" borderId="4" xfId="0" applyFont="1" applyBorder="1" applyAlignment="1">
      <alignment horizontal="center"/>
    </xf>
    <xf numFmtId="0" fontId="28"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4" borderId="0" xfId="0" applyFont="1" applyFill="1" applyAlignment="1">
      <alignment horizontal="left"/>
    </xf>
    <xf numFmtId="0" fontId="20" fillId="11" borderId="5" xfId="8" applyFont="1" applyFill="1" applyBorder="1" applyAlignment="1">
      <alignment horizontal="center" vertical="center"/>
    </xf>
    <xf numFmtId="0" fontId="13" fillId="11" borderId="5" xfId="0" applyFont="1" applyFill="1" applyBorder="1" applyAlignment="1">
      <alignment horizontal="center" vertical="center" wrapText="1"/>
    </xf>
    <xf numFmtId="0" fontId="20" fillId="11" borderId="6" xfId="8" applyFont="1" applyFill="1" applyBorder="1" applyAlignment="1">
      <alignment horizontal="center" vertical="center" wrapText="1"/>
    </xf>
    <xf numFmtId="0" fontId="20" fillId="11" borderId="13" xfId="8" applyFont="1" applyFill="1" applyBorder="1" applyAlignment="1">
      <alignment horizontal="center" vertical="center" wrapText="1"/>
    </xf>
    <xf numFmtId="0" fontId="8" fillId="10" borderId="0" xfId="0" applyFont="1" applyFill="1" applyAlignment="1">
      <alignment horizontal="left"/>
    </xf>
    <xf numFmtId="0" fontId="8" fillId="10" borderId="12" xfId="0" applyFont="1" applyFill="1" applyBorder="1" applyAlignment="1">
      <alignment horizontal="left"/>
    </xf>
    <xf numFmtId="0" fontId="20" fillId="11" borderId="6" xfId="8" applyFont="1" applyFill="1" applyBorder="1" applyAlignment="1">
      <alignment horizontal="center" vertical="center"/>
    </xf>
    <xf numFmtId="0" fontId="20" fillId="11" borderId="13" xfId="8" applyFont="1" applyFill="1" applyBorder="1" applyAlignment="1">
      <alignment horizontal="center" vertical="center"/>
    </xf>
    <xf numFmtId="0" fontId="13" fillId="11" borderId="5" xfId="0" applyFont="1" applyFill="1" applyBorder="1" applyAlignment="1">
      <alignment horizontal="center" vertical="center"/>
    </xf>
    <xf numFmtId="0" fontId="20" fillId="11" borderId="5" xfId="8" applyFont="1" applyFill="1" applyBorder="1" applyAlignment="1">
      <alignment horizontal="center" textRotation="90"/>
    </xf>
    <xf numFmtId="0" fontId="8" fillId="4" borderId="12" xfId="0" applyFont="1" applyFill="1" applyBorder="1" applyAlignment="1">
      <alignment horizontal="left"/>
    </xf>
    <xf numFmtId="0" fontId="16" fillId="0" borderId="9" xfId="0" applyFont="1" applyBorder="1" applyAlignment="1">
      <alignment horizontal="center"/>
    </xf>
    <xf numFmtId="0" fontId="16" fillId="0" borderId="10" xfId="0" applyFont="1" applyBorder="1" applyAlignment="1">
      <alignment horizontal="center"/>
    </xf>
    <xf numFmtId="0" fontId="16" fillId="0" borderId="16" xfId="0" applyFont="1" applyBorder="1" applyAlignment="1">
      <alignment horizontal="center"/>
    </xf>
    <xf numFmtId="0" fontId="28" fillId="0" borderId="11" xfId="0" applyFont="1" applyBorder="1" applyAlignment="1">
      <alignment horizontal="center"/>
    </xf>
    <xf numFmtId="0" fontId="28" fillId="0" borderId="12"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8" fillId="0" borderId="12" xfId="0" applyFont="1" applyBorder="1" applyAlignment="1">
      <alignment horizontal="center"/>
    </xf>
  </cellXfs>
  <cellStyles count="10">
    <cellStyle name="Millares 2" xfId="1"/>
    <cellStyle name="Millares 2 2" xfId="9"/>
    <cellStyle name="Millares 3" xfId="5"/>
    <cellStyle name="Normal" xfId="0" builtinId="0"/>
    <cellStyle name="Normal 2" xfId="2"/>
    <cellStyle name="Normal 2 2" xfId="3"/>
    <cellStyle name="Normal 2 2 2" xfId="8"/>
    <cellStyle name="Normal 3" xfId="4"/>
    <cellStyle name="Normal 4" xfId="6"/>
    <cellStyle name="Normal 4 2" xfId="7"/>
  </cellStyles>
  <dxfs count="32">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indexed="65"/>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28575</xdr:rowOff>
    </xdr:to>
    <xdr:pic>
      <xdr:nvPicPr>
        <xdr:cNvPr id="2" name="Imagen 1">
          <a:extLst>
            <a:ext uri="{FF2B5EF4-FFF2-40B4-BE49-F238E27FC236}">
              <a16:creationId xmlns:a16="http://schemas.microsoft.com/office/drawing/2014/main" id="{834D80E6-0C2A-460C-9158-2E73B5AB3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8575"/>
          <a:ext cx="18192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628650</xdr:colOff>
      <xdr:row>5</xdr:row>
      <xdr:rowOff>15339</xdr:rowOff>
    </xdr:to>
    <xdr:pic>
      <xdr:nvPicPr>
        <xdr:cNvPr id="2" name="Imagen 1">
          <a:extLst>
            <a:ext uri="{FF2B5EF4-FFF2-40B4-BE49-F238E27FC236}">
              <a16:creationId xmlns:a16="http://schemas.microsoft.com/office/drawing/2014/main" id="{0F299E29-286B-40C3-BB9D-88F81A944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0"/>
          <a:ext cx="1590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3" name="2 Imagen">
          <a:extLst>
            <a:ext uri="{FF2B5EF4-FFF2-40B4-BE49-F238E27FC236}">
              <a16:creationId xmlns:a16="http://schemas.microsoft.com/office/drawing/2014/main" id="{01077355-D1E7-4E0A-B953-88E1BFF5B2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4" name="2 Imagen">
          <a:extLst>
            <a:ext uri="{FF2B5EF4-FFF2-40B4-BE49-F238E27FC236}">
              <a16:creationId xmlns:a16="http://schemas.microsoft.com/office/drawing/2014/main" id="{F12464AD-277D-4347-9BCC-786B5DED9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5" name="2 Imagen">
          <a:extLst>
            <a:ext uri="{FF2B5EF4-FFF2-40B4-BE49-F238E27FC236}">
              <a16:creationId xmlns:a16="http://schemas.microsoft.com/office/drawing/2014/main" id="{DC69C2BC-0204-420A-AA92-CDACE18D7D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6" name="2 Imagen">
          <a:extLst>
            <a:ext uri="{FF2B5EF4-FFF2-40B4-BE49-F238E27FC236}">
              <a16:creationId xmlns:a16="http://schemas.microsoft.com/office/drawing/2014/main" id="{D96A3AF4-C99D-48E7-9A0F-1767BA70D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7" name="2 Imagen">
          <a:extLst>
            <a:ext uri="{FF2B5EF4-FFF2-40B4-BE49-F238E27FC236}">
              <a16:creationId xmlns:a16="http://schemas.microsoft.com/office/drawing/2014/main" id="{63965D99-DCDC-4C7A-9A43-6C2F10F8F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8" name="2 Imagen">
          <a:extLst>
            <a:ext uri="{FF2B5EF4-FFF2-40B4-BE49-F238E27FC236}">
              <a16:creationId xmlns:a16="http://schemas.microsoft.com/office/drawing/2014/main" id="{5FB303F4-0DBA-4B42-8970-3A9E5F594E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9" name="2 Imagen">
          <a:extLst>
            <a:ext uri="{FF2B5EF4-FFF2-40B4-BE49-F238E27FC236}">
              <a16:creationId xmlns:a16="http://schemas.microsoft.com/office/drawing/2014/main" id="{E3C09960-2B10-45F7-B927-8C37F9E989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0" name="2 Imagen">
          <a:extLst>
            <a:ext uri="{FF2B5EF4-FFF2-40B4-BE49-F238E27FC236}">
              <a16:creationId xmlns:a16="http://schemas.microsoft.com/office/drawing/2014/main" id="{AB66E183-240F-4E18-AF7E-5A8A01A96E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1" name="2 Imagen">
          <a:extLst>
            <a:ext uri="{FF2B5EF4-FFF2-40B4-BE49-F238E27FC236}">
              <a16:creationId xmlns:a16="http://schemas.microsoft.com/office/drawing/2014/main" id="{B6A5B5B9-EA55-491B-90BF-BC3811CF98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2" name="2 Imagen">
          <a:extLst>
            <a:ext uri="{FF2B5EF4-FFF2-40B4-BE49-F238E27FC236}">
              <a16:creationId xmlns:a16="http://schemas.microsoft.com/office/drawing/2014/main" id="{8BA3EDF5-1BC5-4A35-9FF8-328069CE9E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3" name="2 Imagen">
          <a:extLst>
            <a:ext uri="{FF2B5EF4-FFF2-40B4-BE49-F238E27FC236}">
              <a16:creationId xmlns:a16="http://schemas.microsoft.com/office/drawing/2014/main" id="{3BBEF41D-920A-40D4-BB8E-01AE3106B2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11</xdr:row>
      <xdr:rowOff>0</xdr:rowOff>
    </xdr:from>
    <xdr:to>
      <xdr:col>3</xdr:col>
      <xdr:colOff>267795</xdr:colOff>
      <xdr:row>11</xdr:row>
      <xdr:rowOff>0</xdr:rowOff>
    </xdr:to>
    <xdr:pic>
      <xdr:nvPicPr>
        <xdr:cNvPr id="14" name="2 Imagen">
          <a:extLst>
            <a:ext uri="{FF2B5EF4-FFF2-40B4-BE49-F238E27FC236}">
              <a16:creationId xmlns:a16="http://schemas.microsoft.com/office/drawing/2014/main" id="{0AFA29C8-59A4-4583-BA4D-5BD4E392E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50768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5" name="2 Imagen">
          <a:extLst>
            <a:ext uri="{FF2B5EF4-FFF2-40B4-BE49-F238E27FC236}">
              <a16:creationId xmlns:a16="http://schemas.microsoft.com/office/drawing/2014/main" id="{61242D6F-04F6-42C8-8892-D779923A6E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6" name="2 Imagen">
          <a:extLst>
            <a:ext uri="{FF2B5EF4-FFF2-40B4-BE49-F238E27FC236}">
              <a16:creationId xmlns:a16="http://schemas.microsoft.com/office/drawing/2014/main" id="{F1ED3893-7E1E-4659-B677-3412DB206F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7" name="2 Imagen">
          <a:extLst>
            <a:ext uri="{FF2B5EF4-FFF2-40B4-BE49-F238E27FC236}">
              <a16:creationId xmlns:a16="http://schemas.microsoft.com/office/drawing/2014/main" id="{0A718043-8C74-44E2-A37D-B11AB69F3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8" name="2 Imagen">
          <a:extLst>
            <a:ext uri="{FF2B5EF4-FFF2-40B4-BE49-F238E27FC236}">
              <a16:creationId xmlns:a16="http://schemas.microsoft.com/office/drawing/2014/main" id="{0F60D73E-9598-4FB9-8E9F-F3A9F42ED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19" name="2 Imagen">
          <a:extLst>
            <a:ext uri="{FF2B5EF4-FFF2-40B4-BE49-F238E27FC236}">
              <a16:creationId xmlns:a16="http://schemas.microsoft.com/office/drawing/2014/main" id="{B26BB90E-8AD5-42FD-BFD5-23F4F483FC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0" name="2 Imagen">
          <a:extLst>
            <a:ext uri="{FF2B5EF4-FFF2-40B4-BE49-F238E27FC236}">
              <a16:creationId xmlns:a16="http://schemas.microsoft.com/office/drawing/2014/main" id="{224D9629-3DF0-4791-9DF7-5F93FBE648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1" name="2 Imagen">
          <a:extLst>
            <a:ext uri="{FF2B5EF4-FFF2-40B4-BE49-F238E27FC236}">
              <a16:creationId xmlns:a16="http://schemas.microsoft.com/office/drawing/2014/main" id="{46C7E522-4C3C-413C-9DFD-FAA83321A6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2" name="2 Imagen">
          <a:extLst>
            <a:ext uri="{FF2B5EF4-FFF2-40B4-BE49-F238E27FC236}">
              <a16:creationId xmlns:a16="http://schemas.microsoft.com/office/drawing/2014/main" id="{49EDD31F-AA53-4758-BA0A-D455068B01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3" name="2 Imagen">
          <a:extLst>
            <a:ext uri="{FF2B5EF4-FFF2-40B4-BE49-F238E27FC236}">
              <a16:creationId xmlns:a16="http://schemas.microsoft.com/office/drawing/2014/main" id="{7DD1092E-4694-453F-8E78-20B8E42305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4" name="2 Imagen">
          <a:extLst>
            <a:ext uri="{FF2B5EF4-FFF2-40B4-BE49-F238E27FC236}">
              <a16:creationId xmlns:a16="http://schemas.microsoft.com/office/drawing/2014/main" id="{79178D52-483F-430D-9294-CA2E00314D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647700</xdr:colOff>
      <xdr:row>169</xdr:row>
      <xdr:rowOff>0</xdr:rowOff>
    </xdr:from>
    <xdr:to>
      <xdr:col>3</xdr:col>
      <xdr:colOff>267795</xdr:colOff>
      <xdr:row>169</xdr:row>
      <xdr:rowOff>0</xdr:rowOff>
    </xdr:to>
    <xdr:pic>
      <xdr:nvPicPr>
        <xdr:cNvPr id="25" name="2 Imagen">
          <a:extLst>
            <a:ext uri="{FF2B5EF4-FFF2-40B4-BE49-F238E27FC236}">
              <a16:creationId xmlns:a16="http://schemas.microsoft.com/office/drawing/2014/main" id="{F807C0DC-CEC2-4405-B2A9-7CA7DDF24E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1422654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152400</xdr:rowOff>
    </xdr:to>
    <xdr:pic>
      <xdr:nvPicPr>
        <xdr:cNvPr id="2" name="Imagen 3">
          <a:extLst>
            <a:ext uri="{FF2B5EF4-FFF2-40B4-BE49-F238E27FC236}">
              <a16:creationId xmlns:a16="http://schemas.microsoft.com/office/drawing/2014/main" id="{B839D630-D107-49D0-88DE-F8BE3D995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1828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2" name="2 Imagen">
          <a:extLst>
            <a:ext uri="{FF2B5EF4-FFF2-40B4-BE49-F238E27FC236}">
              <a16:creationId xmlns:a16="http://schemas.microsoft.com/office/drawing/2014/main" id="{A342BA1B-3577-4104-B285-AC2EDF221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120015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0</xdr:rowOff>
    </xdr:to>
    <xdr:pic>
      <xdr:nvPicPr>
        <xdr:cNvPr id="3" name="Imagen 2">
          <a:extLst>
            <a:ext uri="{FF2B5EF4-FFF2-40B4-BE49-F238E27FC236}">
              <a16:creationId xmlns:a16="http://schemas.microsoft.com/office/drawing/2014/main" id="{68AC21D9-9C27-440C-AA97-062C09D8EC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192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2" name="Text Box 6">
          <a:extLst>
            <a:ext uri="{FF2B5EF4-FFF2-40B4-BE49-F238E27FC236}">
              <a16:creationId xmlns:a16="http://schemas.microsoft.com/office/drawing/2014/main" id="{831C6651-592B-4052-B7A9-50BFD1F9B410}"/>
            </a:ext>
          </a:extLst>
        </xdr:cNvPr>
        <xdr:cNvSpPr txBox="1">
          <a:spLocks noChangeArrowheads="1"/>
        </xdr:cNvSpPr>
      </xdr:nvSpPr>
      <xdr:spPr bwMode="auto">
        <a:xfrm>
          <a:off x="1986280"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3" name="Text Box 3">
          <a:extLst>
            <a:ext uri="{FF2B5EF4-FFF2-40B4-BE49-F238E27FC236}">
              <a16:creationId xmlns:a16="http://schemas.microsoft.com/office/drawing/2014/main" id="{B52DE7C0-0AFF-4030-B1F8-ECB377A12AE1}"/>
            </a:ext>
          </a:extLst>
        </xdr:cNvPr>
        <xdr:cNvSpPr txBox="1">
          <a:spLocks noChangeArrowheads="1"/>
        </xdr:cNvSpPr>
      </xdr:nvSpPr>
      <xdr:spPr bwMode="auto">
        <a:xfrm>
          <a:off x="1984375"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4" name="Text Box 6">
          <a:extLst>
            <a:ext uri="{FF2B5EF4-FFF2-40B4-BE49-F238E27FC236}">
              <a16:creationId xmlns:a16="http://schemas.microsoft.com/office/drawing/2014/main" id="{4438E74C-A3D3-4875-9330-A16F532AE251}"/>
            </a:ext>
          </a:extLst>
        </xdr:cNvPr>
        <xdr:cNvSpPr txBox="1">
          <a:spLocks noChangeArrowheads="1"/>
        </xdr:cNvSpPr>
      </xdr:nvSpPr>
      <xdr:spPr bwMode="auto">
        <a:xfrm>
          <a:off x="1986280"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5" name="Text Box 3">
          <a:extLst>
            <a:ext uri="{FF2B5EF4-FFF2-40B4-BE49-F238E27FC236}">
              <a16:creationId xmlns:a16="http://schemas.microsoft.com/office/drawing/2014/main" id="{8E9480A8-6187-436D-B2D3-FB17DE172581}"/>
            </a:ext>
          </a:extLst>
        </xdr:cNvPr>
        <xdr:cNvSpPr txBox="1">
          <a:spLocks noChangeArrowheads="1"/>
        </xdr:cNvSpPr>
      </xdr:nvSpPr>
      <xdr:spPr bwMode="auto">
        <a:xfrm>
          <a:off x="1984375"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id="{5ABC13E0-4EB6-4299-A7D3-259ECEB06E21}"/>
            </a:ext>
          </a:extLst>
        </xdr:cNvPr>
        <xdr:cNvSpPr txBox="1">
          <a:spLocks noChangeArrowheads="1"/>
        </xdr:cNvSpPr>
      </xdr:nvSpPr>
      <xdr:spPr bwMode="auto">
        <a:xfrm>
          <a:off x="1986280"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id="{222CA4AE-C9AC-4337-92C8-EB9A6095F1E7}"/>
            </a:ext>
          </a:extLst>
        </xdr:cNvPr>
        <xdr:cNvSpPr txBox="1">
          <a:spLocks noChangeArrowheads="1"/>
        </xdr:cNvSpPr>
      </xdr:nvSpPr>
      <xdr:spPr bwMode="auto">
        <a:xfrm>
          <a:off x="1984375"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id="{F7C38BB4-0398-4667-B670-5A6354B0EA59}"/>
            </a:ext>
          </a:extLst>
        </xdr:cNvPr>
        <xdr:cNvSpPr txBox="1">
          <a:spLocks noChangeArrowheads="1"/>
        </xdr:cNvSpPr>
      </xdr:nvSpPr>
      <xdr:spPr bwMode="auto">
        <a:xfrm>
          <a:off x="1986280"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id="{429CF213-4EC0-4E71-AF74-E9D950EB1CDF}"/>
            </a:ext>
          </a:extLst>
        </xdr:cNvPr>
        <xdr:cNvSpPr txBox="1">
          <a:spLocks noChangeArrowheads="1"/>
        </xdr:cNvSpPr>
      </xdr:nvSpPr>
      <xdr:spPr bwMode="auto">
        <a:xfrm>
          <a:off x="1984375"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0" name="Text Box 6">
          <a:extLst>
            <a:ext uri="{FF2B5EF4-FFF2-40B4-BE49-F238E27FC236}">
              <a16:creationId xmlns:a16="http://schemas.microsoft.com/office/drawing/2014/main" id="{A17D53D2-59F2-4FCD-9C27-71F16FA77B46}"/>
            </a:ext>
          </a:extLst>
        </xdr:cNvPr>
        <xdr:cNvSpPr txBox="1">
          <a:spLocks noChangeArrowheads="1"/>
        </xdr:cNvSpPr>
      </xdr:nvSpPr>
      <xdr:spPr bwMode="auto">
        <a:xfrm>
          <a:off x="1986280"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1" name="Text Box 3">
          <a:extLst>
            <a:ext uri="{FF2B5EF4-FFF2-40B4-BE49-F238E27FC236}">
              <a16:creationId xmlns:a16="http://schemas.microsoft.com/office/drawing/2014/main" id="{F8A13CE5-C6BE-4941-BAE4-2B2EB4AB0C5E}"/>
            </a:ext>
          </a:extLst>
        </xdr:cNvPr>
        <xdr:cNvSpPr txBox="1">
          <a:spLocks noChangeArrowheads="1"/>
        </xdr:cNvSpPr>
      </xdr:nvSpPr>
      <xdr:spPr bwMode="auto">
        <a:xfrm>
          <a:off x="1984375"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2" name="Text Box 6">
          <a:extLst>
            <a:ext uri="{FF2B5EF4-FFF2-40B4-BE49-F238E27FC236}">
              <a16:creationId xmlns:a16="http://schemas.microsoft.com/office/drawing/2014/main" id="{76EFF205-0131-4A55-92E5-07B298013D57}"/>
            </a:ext>
          </a:extLst>
        </xdr:cNvPr>
        <xdr:cNvSpPr txBox="1">
          <a:spLocks noChangeArrowheads="1"/>
        </xdr:cNvSpPr>
      </xdr:nvSpPr>
      <xdr:spPr bwMode="auto">
        <a:xfrm>
          <a:off x="1986280"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3" name="Text Box 3">
          <a:extLst>
            <a:ext uri="{FF2B5EF4-FFF2-40B4-BE49-F238E27FC236}">
              <a16:creationId xmlns:a16="http://schemas.microsoft.com/office/drawing/2014/main" id="{51ED8277-EDE4-4F87-B1DB-B2159CBBCD68}"/>
            </a:ext>
          </a:extLst>
        </xdr:cNvPr>
        <xdr:cNvSpPr txBox="1">
          <a:spLocks noChangeArrowheads="1"/>
        </xdr:cNvSpPr>
      </xdr:nvSpPr>
      <xdr:spPr bwMode="auto">
        <a:xfrm>
          <a:off x="1984375"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id="{F5ED2E1D-0A11-408D-99ED-A4A379B803DE}"/>
            </a:ext>
          </a:extLst>
        </xdr:cNvPr>
        <xdr:cNvSpPr txBox="1">
          <a:spLocks noChangeArrowheads="1"/>
        </xdr:cNvSpPr>
      </xdr:nvSpPr>
      <xdr:spPr bwMode="auto">
        <a:xfrm>
          <a:off x="1986280"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id="{DEAEF3D9-4910-454A-8F96-5ED03B1BE51F}"/>
            </a:ext>
          </a:extLst>
        </xdr:cNvPr>
        <xdr:cNvSpPr txBox="1">
          <a:spLocks noChangeArrowheads="1"/>
        </xdr:cNvSpPr>
      </xdr:nvSpPr>
      <xdr:spPr bwMode="auto">
        <a:xfrm>
          <a:off x="1984375"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id="{29060F75-3FF4-4C18-ACD4-C777F67F2807}"/>
            </a:ext>
          </a:extLst>
        </xdr:cNvPr>
        <xdr:cNvSpPr txBox="1">
          <a:spLocks noChangeArrowheads="1"/>
        </xdr:cNvSpPr>
      </xdr:nvSpPr>
      <xdr:spPr bwMode="auto">
        <a:xfrm>
          <a:off x="1986280"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id="{3FCFB615-15BB-4CF5-8101-17919FF6B979}"/>
            </a:ext>
          </a:extLst>
        </xdr:cNvPr>
        <xdr:cNvSpPr txBox="1">
          <a:spLocks noChangeArrowheads="1"/>
        </xdr:cNvSpPr>
      </xdr:nvSpPr>
      <xdr:spPr bwMode="auto">
        <a:xfrm>
          <a:off x="1984375"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18" name="Imagen 17">
          <a:extLst>
            <a:ext uri="{FF2B5EF4-FFF2-40B4-BE49-F238E27FC236}">
              <a16:creationId xmlns:a16="http://schemas.microsoft.com/office/drawing/2014/main" id="{E89E3153-E3B3-40A8-B2C3-320AEE2348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19" name="Text Box 3">
          <a:extLst>
            <a:ext uri="{FF2B5EF4-FFF2-40B4-BE49-F238E27FC236}">
              <a16:creationId xmlns:a16="http://schemas.microsoft.com/office/drawing/2014/main" id="{6098EC57-F628-4D4B-982D-DEF2C353AD9F}"/>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id="{039010BA-1BA0-4745-8D5E-E2827D3CC3F8}"/>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id="{137B75FB-332D-44B1-9C9E-DE9D110C04B6}"/>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id="{D608D340-00C1-4364-A286-8DDDCEF2066A}"/>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3" name="Text Box 6">
          <a:extLst>
            <a:ext uri="{FF2B5EF4-FFF2-40B4-BE49-F238E27FC236}">
              <a16:creationId xmlns:a16="http://schemas.microsoft.com/office/drawing/2014/main" id="{5DD888FB-F66B-46DA-98B9-908C333E6C67}"/>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4" name="Text Box 3">
          <a:extLst>
            <a:ext uri="{FF2B5EF4-FFF2-40B4-BE49-F238E27FC236}">
              <a16:creationId xmlns:a16="http://schemas.microsoft.com/office/drawing/2014/main" id="{28194496-C87E-41A8-BF37-946E3A7760A7}"/>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5" name="Text Box 6">
          <a:extLst>
            <a:ext uri="{FF2B5EF4-FFF2-40B4-BE49-F238E27FC236}">
              <a16:creationId xmlns:a16="http://schemas.microsoft.com/office/drawing/2014/main" id="{C605A79B-9AD2-4FC0-9E4D-66BC3763B902}"/>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6" name="Text Box 3">
          <a:extLst>
            <a:ext uri="{FF2B5EF4-FFF2-40B4-BE49-F238E27FC236}">
              <a16:creationId xmlns:a16="http://schemas.microsoft.com/office/drawing/2014/main" id="{EAA8FF85-8236-4C64-8896-E292F1BDBA77}"/>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id="{9DD000CF-6774-4FF9-A03E-C2E70D969582}"/>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id="{5A4E9209-6590-46FD-956C-93ACB8310876}"/>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id="{74EBDC8E-2C9E-408F-B708-317EB6EC26B2}"/>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id="{E781FCAB-01D0-427E-9545-329F009EEDB8}"/>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1" name="Text Box 3">
          <a:extLst>
            <a:ext uri="{FF2B5EF4-FFF2-40B4-BE49-F238E27FC236}">
              <a16:creationId xmlns:a16="http://schemas.microsoft.com/office/drawing/2014/main" id="{E98601C6-EE72-4D38-B591-78734A28DE90}"/>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2" name="Text Box 3">
          <a:extLst>
            <a:ext uri="{FF2B5EF4-FFF2-40B4-BE49-F238E27FC236}">
              <a16:creationId xmlns:a16="http://schemas.microsoft.com/office/drawing/2014/main" id="{FC14FE5A-6910-4F7A-95DD-AAA43A8856BA}"/>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3" name="Text Box 3">
          <a:extLst>
            <a:ext uri="{FF2B5EF4-FFF2-40B4-BE49-F238E27FC236}">
              <a16:creationId xmlns:a16="http://schemas.microsoft.com/office/drawing/2014/main" id="{E458C737-5998-4AF3-A11F-A3AC1F612AAE}"/>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4" name="Text Box 3">
          <a:extLst>
            <a:ext uri="{FF2B5EF4-FFF2-40B4-BE49-F238E27FC236}">
              <a16:creationId xmlns:a16="http://schemas.microsoft.com/office/drawing/2014/main" id="{DD735D9F-5367-4D2D-8B74-E7FC0037927A}"/>
            </a:ext>
          </a:extLst>
        </xdr:cNvPr>
        <xdr:cNvSpPr txBox="1">
          <a:spLocks noChangeArrowheads="1"/>
        </xdr:cNvSpPr>
      </xdr:nvSpPr>
      <xdr:spPr bwMode="auto">
        <a:xfrm>
          <a:off x="1984375" y="2680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5" name="Text Box 6">
          <a:extLst>
            <a:ext uri="{FF2B5EF4-FFF2-40B4-BE49-F238E27FC236}">
              <a16:creationId xmlns:a16="http://schemas.microsoft.com/office/drawing/2014/main" id="{B494AF04-82D7-4CBE-A9A9-4DB776126553}"/>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6" name="Text Box 3">
          <a:extLst>
            <a:ext uri="{FF2B5EF4-FFF2-40B4-BE49-F238E27FC236}">
              <a16:creationId xmlns:a16="http://schemas.microsoft.com/office/drawing/2014/main" id="{3FE45102-0732-4585-9445-96718CA17007}"/>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7" name="Text Box 6">
          <a:extLst>
            <a:ext uri="{FF2B5EF4-FFF2-40B4-BE49-F238E27FC236}">
              <a16:creationId xmlns:a16="http://schemas.microsoft.com/office/drawing/2014/main" id="{9F968EDE-1B6D-4FA4-9931-21E8F940CEF5}"/>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8" name="Text Box 3">
          <a:extLst>
            <a:ext uri="{FF2B5EF4-FFF2-40B4-BE49-F238E27FC236}">
              <a16:creationId xmlns:a16="http://schemas.microsoft.com/office/drawing/2014/main" id="{88A555CB-7509-4977-922D-6865B6B998B6}"/>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id="{BB0D036E-0ACF-4075-9399-BCAA58F8AD91}"/>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id="{52B6DBEF-47C2-4498-A8AA-9672F1DF1D28}"/>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id="{5138A1DA-4C59-4119-B760-D59ED6D4BA87}"/>
            </a:ext>
          </a:extLst>
        </xdr:cNvPr>
        <xdr:cNvSpPr txBox="1">
          <a:spLocks noChangeArrowheads="1"/>
        </xdr:cNvSpPr>
      </xdr:nvSpPr>
      <xdr:spPr bwMode="auto">
        <a:xfrm>
          <a:off x="1986280" y="196786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id="{B2590219-1A01-4C44-BD88-C75511F12CFD}"/>
            </a:ext>
          </a:extLst>
        </xdr:cNvPr>
        <xdr:cNvSpPr txBox="1">
          <a:spLocks noChangeArrowheads="1"/>
        </xdr:cNvSpPr>
      </xdr:nvSpPr>
      <xdr:spPr bwMode="auto">
        <a:xfrm>
          <a:off x="1984375" y="289064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2" name="Text Box 6">
          <a:extLst>
            <a:ext uri="{FF2B5EF4-FFF2-40B4-BE49-F238E27FC236}">
              <a16:creationId xmlns:a16="http://schemas.microsoft.com/office/drawing/2014/main" id="{FCEBDDC5-7DE2-449F-8C31-1852EB360352}"/>
            </a:ext>
          </a:extLst>
        </xdr:cNvPr>
        <xdr:cNvSpPr txBox="1">
          <a:spLocks noChangeArrowheads="1"/>
        </xdr:cNvSpPr>
      </xdr:nvSpPr>
      <xdr:spPr bwMode="auto">
        <a:xfrm>
          <a:off x="1748155" y="240601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3" name="Text Box 3">
          <a:extLst>
            <a:ext uri="{FF2B5EF4-FFF2-40B4-BE49-F238E27FC236}">
              <a16:creationId xmlns:a16="http://schemas.microsoft.com/office/drawing/2014/main" id="{716989EE-A403-48B3-A6B0-169C4CCB2A3F}"/>
            </a:ext>
          </a:extLst>
        </xdr:cNvPr>
        <xdr:cNvSpPr txBox="1">
          <a:spLocks noChangeArrowheads="1"/>
        </xdr:cNvSpPr>
      </xdr:nvSpPr>
      <xdr:spPr bwMode="auto">
        <a:xfrm>
          <a:off x="1746250" y="3442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4" name="Text Box 6">
          <a:extLst>
            <a:ext uri="{FF2B5EF4-FFF2-40B4-BE49-F238E27FC236}">
              <a16:creationId xmlns:a16="http://schemas.microsoft.com/office/drawing/2014/main" id="{7D79AA18-87E5-427F-87DD-D9BF6826CCCE}"/>
            </a:ext>
          </a:extLst>
        </xdr:cNvPr>
        <xdr:cNvSpPr txBox="1">
          <a:spLocks noChangeArrowheads="1"/>
        </xdr:cNvSpPr>
      </xdr:nvSpPr>
      <xdr:spPr bwMode="auto">
        <a:xfrm>
          <a:off x="1748155" y="240601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5" name="Text Box 3">
          <a:extLst>
            <a:ext uri="{FF2B5EF4-FFF2-40B4-BE49-F238E27FC236}">
              <a16:creationId xmlns:a16="http://schemas.microsoft.com/office/drawing/2014/main" id="{885A9660-6306-4CC7-85AF-37F5A677F7C9}"/>
            </a:ext>
          </a:extLst>
        </xdr:cNvPr>
        <xdr:cNvSpPr txBox="1">
          <a:spLocks noChangeArrowheads="1"/>
        </xdr:cNvSpPr>
      </xdr:nvSpPr>
      <xdr:spPr bwMode="auto">
        <a:xfrm>
          <a:off x="1746250" y="3442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id="{DD0D711F-EDAD-419F-9400-DF0217CC55F2}"/>
            </a:ext>
          </a:extLst>
        </xdr:cNvPr>
        <xdr:cNvSpPr txBox="1">
          <a:spLocks noChangeArrowheads="1"/>
        </xdr:cNvSpPr>
      </xdr:nvSpPr>
      <xdr:spPr bwMode="auto">
        <a:xfrm>
          <a:off x="1748155" y="240601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id="{270C04D8-2745-4B6E-B452-6637B0FEB636}"/>
            </a:ext>
          </a:extLst>
        </xdr:cNvPr>
        <xdr:cNvSpPr txBox="1">
          <a:spLocks noChangeArrowheads="1"/>
        </xdr:cNvSpPr>
      </xdr:nvSpPr>
      <xdr:spPr bwMode="auto">
        <a:xfrm>
          <a:off x="1746250" y="3442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id="{1EE6997F-3592-4FF2-B798-B2628A572406}"/>
            </a:ext>
          </a:extLst>
        </xdr:cNvPr>
        <xdr:cNvSpPr txBox="1">
          <a:spLocks noChangeArrowheads="1"/>
        </xdr:cNvSpPr>
      </xdr:nvSpPr>
      <xdr:spPr bwMode="auto">
        <a:xfrm>
          <a:off x="1748155" y="240601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id="{04C87F65-2A69-46F5-8CE7-1A7041DDD2D7}"/>
            </a:ext>
          </a:extLst>
        </xdr:cNvPr>
        <xdr:cNvSpPr txBox="1">
          <a:spLocks noChangeArrowheads="1"/>
        </xdr:cNvSpPr>
      </xdr:nvSpPr>
      <xdr:spPr bwMode="auto">
        <a:xfrm>
          <a:off x="1746250" y="34421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0" name="Text Box 6">
          <a:extLst>
            <a:ext uri="{FF2B5EF4-FFF2-40B4-BE49-F238E27FC236}">
              <a16:creationId xmlns:a16="http://schemas.microsoft.com/office/drawing/2014/main" id="{0144E6C6-68AF-4944-9AA7-E49D18F0CECA}"/>
            </a:ext>
          </a:extLst>
        </xdr:cNvPr>
        <xdr:cNvSpPr txBox="1">
          <a:spLocks noChangeArrowheads="1"/>
        </xdr:cNvSpPr>
      </xdr:nvSpPr>
      <xdr:spPr bwMode="auto">
        <a:xfrm>
          <a:off x="1748155" y="25031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1" name="Text Box 3">
          <a:extLst>
            <a:ext uri="{FF2B5EF4-FFF2-40B4-BE49-F238E27FC236}">
              <a16:creationId xmlns:a16="http://schemas.microsoft.com/office/drawing/2014/main" id="{B9501527-BD9A-4C1B-819C-D532938C6F1B}"/>
            </a:ext>
          </a:extLst>
        </xdr:cNvPr>
        <xdr:cNvSpPr txBox="1">
          <a:spLocks noChangeArrowheads="1"/>
        </xdr:cNvSpPr>
      </xdr:nvSpPr>
      <xdr:spPr bwMode="auto">
        <a:xfrm>
          <a:off x="1746250" y="37012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2" name="Text Box 6">
          <a:extLst>
            <a:ext uri="{FF2B5EF4-FFF2-40B4-BE49-F238E27FC236}">
              <a16:creationId xmlns:a16="http://schemas.microsoft.com/office/drawing/2014/main" id="{A75BC1FD-574C-44E0-A87D-E547BBF240B0}"/>
            </a:ext>
          </a:extLst>
        </xdr:cNvPr>
        <xdr:cNvSpPr txBox="1">
          <a:spLocks noChangeArrowheads="1"/>
        </xdr:cNvSpPr>
      </xdr:nvSpPr>
      <xdr:spPr bwMode="auto">
        <a:xfrm>
          <a:off x="1748155" y="25031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3" name="Text Box 3">
          <a:extLst>
            <a:ext uri="{FF2B5EF4-FFF2-40B4-BE49-F238E27FC236}">
              <a16:creationId xmlns:a16="http://schemas.microsoft.com/office/drawing/2014/main" id="{DCDD90A8-6F8C-46C6-B554-4F4F36988720}"/>
            </a:ext>
          </a:extLst>
        </xdr:cNvPr>
        <xdr:cNvSpPr txBox="1">
          <a:spLocks noChangeArrowheads="1"/>
        </xdr:cNvSpPr>
      </xdr:nvSpPr>
      <xdr:spPr bwMode="auto">
        <a:xfrm>
          <a:off x="1746250" y="37012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id="{8EC79C5E-96F9-41D5-93D7-4F0FE573A6EF}"/>
            </a:ext>
          </a:extLst>
        </xdr:cNvPr>
        <xdr:cNvSpPr txBox="1">
          <a:spLocks noChangeArrowheads="1"/>
        </xdr:cNvSpPr>
      </xdr:nvSpPr>
      <xdr:spPr bwMode="auto">
        <a:xfrm>
          <a:off x="1748155" y="25031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id="{90F6FFFE-B85F-413E-983A-081FB3CD0649}"/>
            </a:ext>
          </a:extLst>
        </xdr:cNvPr>
        <xdr:cNvSpPr txBox="1">
          <a:spLocks noChangeArrowheads="1"/>
        </xdr:cNvSpPr>
      </xdr:nvSpPr>
      <xdr:spPr bwMode="auto">
        <a:xfrm>
          <a:off x="1746250" y="37012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id="{57824E6E-3B97-4BF8-BCAC-C65E1B3B902B}"/>
            </a:ext>
          </a:extLst>
        </xdr:cNvPr>
        <xdr:cNvSpPr txBox="1">
          <a:spLocks noChangeArrowheads="1"/>
        </xdr:cNvSpPr>
      </xdr:nvSpPr>
      <xdr:spPr bwMode="auto">
        <a:xfrm>
          <a:off x="1748155" y="250317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id="{45FBCCAD-0163-4A8C-AAEB-B81FCB4A6FBC}"/>
            </a:ext>
          </a:extLst>
        </xdr:cNvPr>
        <xdr:cNvSpPr txBox="1">
          <a:spLocks noChangeArrowheads="1"/>
        </xdr:cNvSpPr>
      </xdr:nvSpPr>
      <xdr:spPr bwMode="auto">
        <a:xfrm>
          <a:off x="1746250" y="370122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8" name="Imagen 17">
          <a:extLst>
            <a:ext uri="{FF2B5EF4-FFF2-40B4-BE49-F238E27FC236}">
              <a16:creationId xmlns:a16="http://schemas.microsoft.com/office/drawing/2014/main" id="{75337F1A-C014-49A9-8247-943C225170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2131" cy="866948"/>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19" name="Text Box 3">
          <a:extLst>
            <a:ext uri="{FF2B5EF4-FFF2-40B4-BE49-F238E27FC236}">
              <a16:creationId xmlns:a16="http://schemas.microsoft.com/office/drawing/2014/main" id="{3AB33E66-E56C-4C8C-B910-15718168F7C9}"/>
            </a:ext>
          </a:extLst>
        </xdr:cNvPr>
        <xdr:cNvSpPr txBox="1">
          <a:spLocks noChangeArrowheads="1"/>
        </xdr:cNvSpPr>
      </xdr:nvSpPr>
      <xdr:spPr bwMode="auto">
        <a:xfrm>
          <a:off x="1746250" y="272967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id="{2C4E72BB-AD25-47BD-B246-2FC69D9D9BFC}"/>
            </a:ext>
          </a:extLst>
        </xdr:cNvPr>
        <xdr:cNvSpPr txBox="1">
          <a:spLocks noChangeArrowheads="1"/>
        </xdr:cNvSpPr>
      </xdr:nvSpPr>
      <xdr:spPr bwMode="auto">
        <a:xfrm>
          <a:off x="1746250" y="272967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id="{859E28CB-EB15-4CFB-8703-1AAA4864BEAE}"/>
            </a:ext>
          </a:extLst>
        </xdr:cNvPr>
        <xdr:cNvSpPr txBox="1">
          <a:spLocks noChangeArrowheads="1"/>
        </xdr:cNvSpPr>
      </xdr:nvSpPr>
      <xdr:spPr bwMode="auto">
        <a:xfrm>
          <a:off x="1746250" y="272967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id="{AC59F77B-71B1-4F00-837C-C8775E5438AF}"/>
            </a:ext>
          </a:extLst>
        </xdr:cNvPr>
        <xdr:cNvSpPr txBox="1">
          <a:spLocks noChangeArrowheads="1"/>
        </xdr:cNvSpPr>
      </xdr:nvSpPr>
      <xdr:spPr bwMode="auto">
        <a:xfrm>
          <a:off x="1746250" y="272967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3" name="Text Box 6">
          <a:extLst>
            <a:ext uri="{FF2B5EF4-FFF2-40B4-BE49-F238E27FC236}">
              <a16:creationId xmlns:a16="http://schemas.microsoft.com/office/drawing/2014/main" id="{CCFA5BA1-7342-429D-BEFE-63DF024FE79A}"/>
            </a:ext>
          </a:extLst>
        </xdr:cNvPr>
        <xdr:cNvSpPr txBox="1">
          <a:spLocks noChangeArrowheads="1"/>
        </xdr:cNvSpPr>
      </xdr:nvSpPr>
      <xdr:spPr bwMode="auto">
        <a:xfrm>
          <a:off x="1748155" y="198024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4" name="Text Box 3">
          <a:extLst>
            <a:ext uri="{FF2B5EF4-FFF2-40B4-BE49-F238E27FC236}">
              <a16:creationId xmlns:a16="http://schemas.microsoft.com/office/drawing/2014/main" id="{DC35845B-E8A6-43A4-A054-6B4B1565D292}"/>
            </a:ext>
          </a:extLst>
        </xdr:cNvPr>
        <xdr:cNvSpPr txBox="1">
          <a:spLocks noChangeArrowheads="1"/>
        </xdr:cNvSpPr>
      </xdr:nvSpPr>
      <xdr:spPr bwMode="auto">
        <a:xfrm>
          <a:off x="1746250" y="292398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5" name="Text Box 6">
          <a:extLst>
            <a:ext uri="{FF2B5EF4-FFF2-40B4-BE49-F238E27FC236}">
              <a16:creationId xmlns:a16="http://schemas.microsoft.com/office/drawing/2014/main" id="{68BC0A66-2A3A-49D1-A9AD-C094516D8424}"/>
            </a:ext>
          </a:extLst>
        </xdr:cNvPr>
        <xdr:cNvSpPr txBox="1">
          <a:spLocks noChangeArrowheads="1"/>
        </xdr:cNvSpPr>
      </xdr:nvSpPr>
      <xdr:spPr bwMode="auto">
        <a:xfrm>
          <a:off x="1748155" y="198024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6" name="Text Box 3">
          <a:extLst>
            <a:ext uri="{FF2B5EF4-FFF2-40B4-BE49-F238E27FC236}">
              <a16:creationId xmlns:a16="http://schemas.microsoft.com/office/drawing/2014/main" id="{659D1ADF-4BDE-4185-8253-178B03921596}"/>
            </a:ext>
          </a:extLst>
        </xdr:cNvPr>
        <xdr:cNvSpPr txBox="1">
          <a:spLocks noChangeArrowheads="1"/>
        </xdr:cNvSpPr>
      </xdr:nvSpPr>
      <xdr:spPr bwMode="auto">
        <a:xfrm>
          <a:off x="1746250" y="292398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id="{6BD448BD-BD12-4105-955F-448D4CF2412F}"/>
            </a:ext>
          </a:extLst>
        </xdr:cNvPr>
        <xdr:cNvSpPr txBox="1">
          <a:spLocks noChangeArrowheads="1"/>
        </xdr:cNvSpPr>
      </xdr:nvSpPr>
      <xdr:spPr bwMode="auto">
        <a:xfrm>
          <a:off x="1748155" y="198024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8" name="Text Box 3">
          <a:extLst>
            <a:ext uri="{FF2B5EF4-FFF2-40B4-BE49-F238E27FC236}">
              <a16:creationId xmlns:a16="http://schemas.microsoft.com/office/drawing/2014/main" id="{3E30AFAC-63C8-4E67-92AB-98C09AB4319D}"/>
            </a:ext>
          </a:extLst>
        </xdr:cNvPr>
        <xdr:cNvSpPr txBox="1">
          <a:spLocks noChangeArrowheads="1"/>
        </xdr:cNvSpPr>
      </xdr:nvSpPr>
      <xdr:spPr bwMode="auto">
        <a:xfrm>
          <a:off x="1746250" y="292398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id="{931F6607-E0C1-40D2-AD65-2B742BC5B7B4}"/>
            </a:ext>
          </a:extLst>
        </xdr:cNvPr>
        <xdr:cNvSpPr txBox="1">
          <a:spLocks noChangeArrowheads="1"/>
        </xdr:cNvSpPr>
      </xdr:nvSpPr>
      <xdr:spPr bwMode="auto">
        <a:xfrm>
          <a:off x="1748155" y="198024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0" name="Text Box 3">
          <a:extLst>
            <a:ext uri="{FF2B5EF4-FFF2-40B4-BE49-F238E27FC236}">
              <a16:creationId xmlns:a16="http://schemas.microsoft.com/office/drawing/2014/main" id="{5A49E60E-FC9C-4F60-B013-790EDF3E422A}"/>
            </a:ext>
          </a:extLst>
        </xdr:cNvPr>
        <xdr:cNvSpPr txBox="1">
          <a:spLocks noChangeArrowheads="1"/>
        </xdr:cNvSpPr>
      </xdr:nvSpPr>
      <xdr:spPr bwMode="auto">
        <a:xfrm>
          <a:off x="1746250" y="292398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RECCION-PC1\Users\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nsrd-my.sharepoint.com/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nsrd-my.sharepoint.com/Users/Dell%20Inspiron/Desktop/POA/POA2018/Matriz%20Presupuesto%20PO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RECCION-PC1\Users\Users\joelka\Desktop\2.%20POA%20Estandar%20Hosp.%20Regionales%20y%20Especializados%202024%20Rev.%20IG%2010082023%20COMPLE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RECCION-PC1\Users\Users\joelka\Downloads\2.%20POA%20Estandar%20Hosp.%20Regionales%20y%20Especializados%202024%20Rev.%20IG%2010082023%20(2),%20desbloqueado%20copia%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nsrd-my.sharepoint.com/Users/sns2/Desktop/Carpeta%20Taller%20POA%202019%20SRS-GAS-CEAS/Matriz%20POA%202019%20SRS-SN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CION-PC1\Users\Users\joelka\Downloads\Matriz%20POA%20corregido.xlsx%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 val="Datos Estand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sheetData sheetId="1"/>
      <sheetData sheetId="2"/>
      <sheetData sheetId="3"/>
      <sheetData sheetId="4">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 val="Sheet1"/>
      <sheetName val="Datos Estand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PPNE2.1"/>
      <sheetName val="PPNE3"/>
      <sheetName val="PPNE4"/>
      <sheetName val="PPNE5"/>
      <sheetName val="Sheet1"/>
      <sheetName val="Insumos"/>
    </sheetNames>
    <sheetDataSet>
      <sheetData sheetId="0">
        <row r="5">
          <cell r="C5">
            <v>2024</v>
          </cell>
        </row>
        <row r="6">
          <cell r="B6" t="str">
            <v>Metropolitano</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2">
          <cell r="B2" t="str">
            <v>Servicio Nacional de Salud</v>
          </cell>
        </row>
        <row r="3">
          <cell r="B3" t="str">
            <v>Dirección de Planificación y Desarrollo</v>
          </cell>
        </row>
        <row r="5">
          <cell r="C5">
            <v>2024</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PNE2"/>
      <sheetName val="Prioridades Directi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1">
          <cell r="B1">
            <v>0</v>
          </cell>
        </row>
        <row r="5">
          <cell r="C5">
            <v>2024</v>
          </cell>
        </row>
        <row r="6">
          <cell r="B6" t="str">
            <v>Metropolitano</v>
          </cell>
        </row>
      </sheetData>
      <sheetData sheetId="1"/>
      <sheetData sheetId="2"/>
      <sheetData sheetId="3"/>
      <sheetData sheetId="4">
        <row r="18">
          <cell r="F18">
            <v>0</v>
          </cell>
        </row>
      </sheetData>
      <sheetData sheetId="5"/>
      <sheetData sheetId="6"/>
      <sheetData sheetId="7"/>
    </sheetDataSet>
  </externalBook>
</externalLink>
</file>

<file path=xl/tables/table1.xml><?xml version="1.0" encoding="utf-8"?>
<table xmlns="http://schemas.openxmlformats.org/spreadsheetml/2006/main" id="1" name="Tabla1" displayName="Tabla1" ref="B7:N100" headerRowDxfId="28" dataDxfId="27" totalsRowDxfId="26">
  <autoFilter ref="B7:N100"/>
  <tableColumns count="13">
    <tableColumn id="13" name="ID_Dependendencia" dataDxfId="25" totalsRowDxfId="24">
      <calculatedColumnFormula>IF(PPNE2.1!$G8="","",CONCATENATE(PPNE2.1!$C8,".",PPNE2.1!$D8,".",PPNE2.1!$E8,".",PPNE2.1!$F8))</calculatedColumnFormula>
    </tableColumn>
    <tableColumn id="14" name="POA" dataDxfId="23" totalsRowDxfId="22">
      <calculatedColumnFormula>IF(PPNE2.1!$G8="","",'[6]Formulario PPGR1'!#REF!)</calculatedColumnFormula>
    </tableColumn>
    <tableColumn id="15" name="SRS" dataDxfId="21" totalsRowDxfId="20">
      <calculatedColumnFormula>IF(PPNE2.1!$G8="","",'[6]Formulario PPGR1'!#REF!)</calculatedColumnFormula>
    </tableColumn>
    <tableColumn id="16" name="AREA" dataDxfId="19" totalsRowDxfId="18"/>
    <tableColumn id="17" name="TIPO" dataDxfId="17" totalsRowDxfId="16">
      <calculatedColumnFormula>IF(PPNE2.1!$G8="","",'[6]Formulario PPGR1'!#REF!)</calculatedColumnFormula>
    </tableColumn>
    <tableColumn id="1" name="Código_Actividad" totalsRowLabel="Total" dataDxfId="15" totalsRowDxfId="14"/>
    <tableColumn id="3" name="Insumos" dataDxfId="13" totalsRowDxfId="12"/>
    <tableColumn id="4" name="Unidad de Medida" dataDxfId="11" totalsRowDxfId="10"/>
    <tableColumn id="5" name="Cantidad de Insumos" dataDxfId="9" totalsRowDxfId="8"/>
    <tableColumn id="6" name="Precio Unitario" dataDxfId="7" totalsRowDxfId="6"/>
    <tableColumn id="7" name="Valor Total" totalsRowFunction="sum" dataDxfId="5" totalsRowDxfId="4">
      <calculatedColumnFormula>+PPNE2.1!$K8*PPNE2.1!$J8</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8"/>
  <sheetViews>
    <sheetView showGridLines="0" zoomScaleNormal="100" workbookViewId="0">
      <selection activeCell="D8" sqref="D8:D9"/>
    </sheetView>
  </sheetViews>
  <sheetFormatPr baseColWidth="10" defaultRowHeight="13.8" x14ac:dyDescent="0.3"/>
  <cols>
    <col min="1" max="1" width="33.44140625" style="14" customWidth="1"/>
    <col min="2" max="3" width="13.5546875" style="14" customWidth="1"/>
    <col min="4" max="4" width="16.109375" style="14" customWidth="1"/>
    <col min="5" max="5" width="15.33203125" style="14" customWidth="1"/>
    <col min="6" max="6" width="13.33203125" style="14" customWidth="1"/>
    <col min="7" max="8" width="13.6640625" style="14" customWidth="1"/>
    <col min="9" max="9" width="13.5546875" style="14" customWidth="1"/>
    <col min="10" max="10" width="11.44140625" style="42" customWidth="1"/>
    <col min="11" max="11" width="13.88671875" style="42" customWidth="1"/>
    <col min="12" max="71" width="11.44140625" style="42" customWidth="1"/>
    <col min="257" max="257" width="33.44140625" customWidth="1"/>
    <col min="258" max="259" width="13.5546875" customWidth="1"/>
    <col min="260" max="260" width="16.109375" customWidth="1"/>
    <col min="261" max="261" width="15.33203125" customWidth="1"/>
    <col min="262" max="262" width="13.33203125" customWidth="1"/>
    <col min="263" max="264" width="13.6640625" customWidth="1"/>
    <col min="265" max="265" width="13.5546875" customWidth="1"/>
    <col min="267" max="267" width="13.88671875" customWidth="1"/>
    <col min="513" max="513" width="33.44140625" customWidth="1"/>
    <col min="514" max="515" width="13.5546875" customWidth="1"/>
    <col min="516" max="516" width="16.109375" customWidth="1"/>
    <col min="517" max="517" width="15.33203125" customWidth="1"/>
    <col min="518" max="518" width="13.33203125" customWidth="1"/>
    <col min="519" max="520" width="13.6640625" customWidth="1"/>
    <col min="521" max="521" width="13.5546875" customWidth="1"/>
    <col min="523" max="523" width="13.88671875" customWidth="1"/>
    <col min="769" max="769" width="33.44140625" customWidth="1"/>
    <col min="770" max="771" width="13.5546875" customWidth="1"/>
    <col min="772" max="772" width="16.109375" customWidth="1"/>
    <col min="773" max="773" width="15.33203125" customWidth="1"/>
    <col min="774" max="774" width="13.33203125" customWidth="1"/>
    <col min="775" max="776" width="13.6640625" customWidth="1"/>
    <col min="777" max="777" width="13.5546875" customWidth="1"/>
    <col min="779" max="779" width="13.88671875" customWidth="1"/>
    <col min="1025" max="1025" width="33.44140625" customWidth="1"/>
    <col min="1026" max="1027" width="13.5546875" customWidth="1"/>
    <col min="1028" max="1028" width="16.109375" customWidth="1"/>
    <col min="1029" max="1029" width="15.33203125" customWidth="1"/>
    <col min="1030" max="1030" width="13.33203125" customWidth="1"/>
    <col min="1031" max="1032" width="13.6640625" customWidth="1"/>
    <col min="1033" max="1033" width="13.5546875" customWidth="1"/>
    <col min="1035" max="1035" width="13.88671875" customWidth="1"/>
    <col min="1281" max="1281" width="33.44140625" customWidth="1"/>
    <col min="1282" max="1283" width="13.5546875" customWidth="1"/>
    <col min="1284" max="1284" width="16.109375" customWidth="1"/>
    <col min="1285" max="1285" width="15.33203125" customWidth="1"/>
    <col min="1286" max="1286" width="13.33203125" customWidth="1"/>
    <col min="1287" max="1288" width="13.6640625" customWidth="1"/>
    <col min="1289" max="1289" width="13.5546875" customWidth="1"/>
    <col min="1291" max="1291" width="13.88671875" customWidth="1"/>
    <col min="1537" max="1537" width="33.44140625" customWidth="1"/>
    <col min="1538" max="1539" width="13.5546875" customWidth="1"/>
    <col min="1540" max="1540" width="16.109375" customWidth="1"/>
    <col min="1541" max="1541" width="15.33203125" customWidth="1"/>
    <col min="1542" max="1542" width="13.33203125" customWidth="1"/>
    <col min="1543" max="1544" width="13.6640625" customWidth="1"/>
    <col min="1545" max="1545" width="13.5546875" customWidth="1"/>
    <col min="1547" max="1547" width="13.88671875" customWidth="1"/>
    <col min="1793" max="1793" width="33.44140625" customWidth="1"/>
    <col min="1794" max="1795" width="13.5546875" customWidth="1"/>
    <col min="1796" max="1796" width="16.109375" customWidth="1"/>
    <col min="1797" max="1797" width="15.33203125" customWidth="1"/>
    <col min="1798" max="1798" width="13.33203125" customWidth="1"/>
    <col min="1799" max="1800" width="13.6640625" customWidth="1"/>
    <col min="1801" max="1801" width="13.5546875" customWidth="1"/>
    <col min="1803" max="1803" width="13.88671875" customWidth="1"/>
    <col min="2049" max="2049" width="33.44140625" customWidth="1"/>
    <col min="2050" max="2051" width="13.5546875" customWidth="1"/>
    <col min="2052" max="2052" width="16.109375" customWidth="1"/>
    <col min="2053" max="2053" width="15.33203125" customWidth="1"/>
    <col min="2054" max="2054" width="13.33203125" customWidth="1"/>
    <col min="2055" max="2056" width="13.6640625" customWidth="1"/>
    <col min="2057" max="2057" width="13.5546875" customWidth="1"/>
    <col min="2059" max="2059" width="13.88671875" customWidth="1"/>
    <col min="2305" max="2305" width="33.44140625" customWidth="1"/>
    <col min="2306" max="2307" width="13.5546875" customWidth="1"/>
    <col min="2308" max="2308" width="16.109375" customWidth="1"/>
    <col min="2309" max="2309" width="15.33203125" customWidth="1"/>
    <col min="2310" max="2310" width="13.33203125" customWidth="1"/>
    <col min="2311" max="2312" width="13.6640625" customWidth="1"/>
    <col min="2313" max="2313" width="13.5546875" customWidth="1"/>
    <col min="2315" max="2315" width="13.88671875" customWidth="1"/>
    <col min="2561" max="2561" width="33.44140625" customWidth="1"/>
    <col min="2562" max="2563" width="13.5546875" customWidth="1"/>
    <col min="2564" max="2564" width="16.109375" customWidth="1"/>
    <col min="2565" max="2565" width="15.33203125" customWidth="1"/>
    <col min="2566" max="2566" width="13.33203125" customWidth="1"/>
    <col min="2567" max="2568" width="13.6640625" customWidth="1"/>
    <col min="2569" max="2569" width="13.5546875" customWidth="1"/>
    <col min="2571" max="2571" width="13.88671875" customWidth="1"/>
    <col min="2817" max="2817" width="33.44140625" customWidth="1"/>
    <col min="2818" max="2819" width="13.5546875" customWidth="1"/>
    <col min="2820" max="2820" width="16.109375" customWidth="1"/>
    <col min="2821" max="2821" width="15.33203125" customWidth="1"/>
    <col min="2822" max="2822" width="13.33203125" customWidth="1"/>
    <col min="2823" max="2824" width="13.6640625" customWidth="1"/>
    <col min="2825" max="2825" width="13.5546875" customWidth="1"/>
    <col min="2827" max="2827" width="13.88671875" customWidth="1"/>
    <col min="3073" max="3073" width="33.44140625" customWidth="1"/>
    <col min="3074" max="3075" width="13.5546875" customWidth="1"/>
    <col min="3076" max="3076" width="16.109375" customWidth="1"/>
    <col min="3077" max="3077" width="15.33203125" customWidth="1"/>
    <col min="3078" max="3078" width="13.33203125" customWidth="1"/>
    <col min="3079" max="3080" width="13.6640625" customWidth="1"/>
    <col min="3081" max="3081" width="13.5546875" customWidth="1"/>
    <col min="3083" max="3083" width="13.88671875" customWidth="1"/>
    <col min="3329" max="3329" width="33.44140625" customWidth="1"/>
    <col min="3330" max="3331" width="13.5546875" customWidth="1"/>
    <col min="3332" max="3332" width="16.109375" customWidth="1"/>
    <col min="3333" max="3333" width="15.33203125" customWidth="1"/>
    <col min="3334" max="3334" width="13.33203125" customWidth="1"/>
    <col min="3335" max="3336" width="13.6640625" customWidth="1"/>
    <col min="3337" max="3337" width="13.5546875" customWidth="1"/>
    <col min="3339" max="3339" width="13.88671875" customWidth="1"/>
    <col min="3585" max="3585" width="33.44140625" customWidth="1"/>
    <col min="3586" max="3587" width="13.5546875" customWidth="1"/>
    <col min="3588" max="3588" width="16.109375" customWidth="1"/>
    <col min="3589" max="3589" width="15.33203125" customWidth="1"/>
    <col min="3590" max="3590" width="13.33203125" customWidth="1"/>
    <col min="3591" max="3592" width="13.6640625" customWidth="1"/>
    <col min="3593" max="3593" width="13.5546875" customWidth="1"/>
    <col min="3595" max="3595" width="13.88671875" customWidth="1"/>
    <col min="3841" max="3841" width="33.44140625" customWidth="1"/>
    <col min="3842" max="3843" width="13.5546875" customWidth="1"/>
    <col min="3844" max="3844" width="16.109375" customWidth="1"/>
    <col min="3845" max="3845" width="15.33203125" customWidth="1"/>
    <col min="3846" max="3846" width="13.33203125" customWidth="1"/>
    <col min="3847" max="3848" width="13.6640625" customWidth="1"/>
    <col min="3849" max="3849" width="13.5546875" customWidth="1"/>
    <col min="3851" max="3851" width="13.88671875" customWidth="1"/>
    <col min="4097" max="4097" width="33.44140625" customWidth="1"/>
    <col min="4098" max="4099" width="13.5546875" customWidth="1"/>
    <col min="4100" max="4100" width="16.109375" customWidth="1"/>
    <col min="4101" max="4101" width="15.33203125" customWidth="1"/>
    <col min="4102" max="4102" width="13.33203125" customWidth="1"/>
    <col min="4103" max="4104" width="13.6640625" customWidth="1"/>
    <col min="4105" max="4105" width="13.5546875" customWidth="1"/>
    <col min="4107" max="4107" width="13.88671875" customWidth="1"/>
    <col min="4353" max="4353" width="33.44140625" customWidth="1"/>
    <col min="4354" max="4355" width="13.5546875" customWidth="1"/>
    <col min="4356" max="4356" width="16.109375" customWidth="1"/>
    <col min="4357" max="4357" width="15.33203125" customWidth="1"/>
    <col min="4358" max="4358" width="13.33203125" customWidth="1"/>
    <col min="4359" max="4360" width="13.6640625" customWidth="1"/>
    <col min="4361" max="4361" width="13.5546875" customWidth="1"/>
    <col min="4363" max="4363" width="13.88671875" customWidth="1"/>
    <col min="4609" max="4609" width="33.44140625" customWidth="1"/>
    <col min="4610" max="4611" width="13.5546875" customWidth="1"/>
    <col min="4612" max="4612" width="16.109375" customWidth="1"/>
    <col min="4613" max="4613" width="15.33203125" customWidth="1"/>
    <col min="4614" max="4614" width="13.33203125" customWidth="1"/>
    <col min="4615" max="4616" width="13.6640625" customWidth="1"/>
    <col min="4617" max="4617" width="13.5546875" customWidth="1"/>
    <col min="4619" max="4619" width="13.88671875" customWidth="1"/>
    <col min="4865" max="4865" width="33.44140625" customWidth="1"/>
    <col min="4866" max="4867" width="13.5546875" customWidth="1"/>
    <col min="4868" max="4868" width="16.109375" customWidth="1"/>
    <col min="4869" max="4869" width="15.33203125" customWidth="1"/>
    <col min="4870" max="4870" width="13.33203125" customWidth="1"/>
    <col min="4871" max="4872" width="13.6640625" customWidth="1"/>
    <col min="4873" max="4873" width="13.5546875" customWidth="1"/>
    <col min="4875" max="4875" width="13.88671875" customWidth="1"/>
    <col min="5121" max="5121" width="33.44140625" customWidth="1"/>
    <col min="5122" max="5123" width="13.5546875" customWidth="1"/>
    <col min="5124" max="5124" width="16.109375" customWidth="1"/>
    <col min="5125" max="5125" width="15.33203125" customWidth="1"/>
    <col min="5126" max="5126" width="13.33203125" customWidth="1"/>
    <col min="5127" max="5128" width="13.6640625" customWidth="1"/>
    <col min="5129" max="5129" width="13.5546875" customWidth="1"/>
    <col min="5131" max="5131" width="13.88671875" customWidth="1"/>
    <col min="5377" max="5377" width="33.44140625" customWidth="1"/>
    <col min="5378" max="5379" width="13.5546875" customWidth="1"/>
    <col min="5380" max="5380" width="16.109375" customWidth="1"/>
    <col min="5381" max="5381" width="15.33203125" customWidth="1"/>
    <col min="5382" max="5382" width="13.33203125" customWidth="1"/>
    <col min="5383" max="5384" width="13.6640625" customWidth="1"/>
    <col min="5385" max="5385" width="13.5546875" customWidth="1"/>
    <col min="5387" max="5387" width="13.88671875" customWidth="1"/>
    <col min="5633" max="5633" width="33.44140625" customWidth="1"/>
    <col min="5634" max="5635" width="13.5546875" customWidth="1"/>
    <col min="5636" max="5636" width="16.109375" customWidth="1"/>
    <col min="5637" max="5637" width="15.33203125" customWidth="1"/>
    <col min="5638" max="5638" width="13.33203125" customWidth="1"/>
    <col min="5639" max="5640" width="13.6640625" customWidth="1"/>
    <col min="5641" max="5641" width="13.5546875" customWidth="1"/>
    <col min="5643" max="5643" width="13.88671875" customWidth="1"/>
    <col min="5889" max="5889" width="33.44140625" customWidth="1"/>
    <col min="5890" max="5891" width="13.5546875" customWidth="1"/>
    <col min="5892" max="5892" width="16.109375" customWidth="1"/>
    <col min="5893" max="5893" width="15.33203125" customWidth="1"/>
    <col min="5894" max="5894" width="13.33203125" customWidth="1"/>
    <col min="5895" max="5896" width="13.6640625" customWidth="1"/>
    <col min="5897" max="5897" width="13.5546875" customWidth="1"/>
    <col min="5899" max="5899" width="13.88671875" customWidth="1"/>
    <col min="6145" max="6145" width="33.44140625" customWidth="1"/>
    <col min="6146" max="6147" width="13.5546875" customWidth="1"/>
    <col min="6148" max="6148" width="16.109375" customWidth="1"/>
    <col min="6149" max="6149" width="15.33203125" customWidth="1"/>
    <col min="6150" max="6150" width="13.33203125" customWidth="1"/>
    <col min="6151" max="6152" width="13.6640625" customWidth="1"/>
    <col min="6153" max="6153" width="13.5546875" customWidth="1"/>
    <col min="6155" max="6155" width="13.88671875" customWidth="1"/>
    <col min="6401" max="6401" width="33.44140625" customWidth="1"/>
    <col min="6402" max="6403" width="13.5546875" customWidth="1"/>
    <col min="6404" max="6404" width="16.109375" customWidth="1"/>
    <col min="6405" max="6405" width="15.33203125" customWidth="1"/>
    <col min="6406" max="6406" width="13.33203125" customWidth="1"/>
    <col min="6407" max="6408" width="13.6640625" customWidth="1"/>
    <col min="6409" max="6409" width="13.5546875" customWidth="1"/>
    <col min="6411" max="6411" width="13.88671875" customWidth="1"/>
    <col min="6657" max="6657" width="33.44140625" customWidth="1"/>
    <col min="6658" max="6659" width="13.5546875" customWidth="1"/>
    <col min="6660" max="6660" width="16.109375" customWidth="1"/>
    <col min="6661" max="6661" width="15.33203125" customWidth="1"/>
    <col min="6662" max="6662" width="13.33203125" customWidth="1"/>
    <col min="6663" max="6664" width="13.6640625" customWidth="1"/>
    <col min="6665" max="6665" width="13.5546875" customWidth="1"/>
    <col min="6667" max="6667" width="13.88671875" customWidth="1"/>
    <col min="6913" max="6913" width="33.44140625" customWidth="1"/>
    <col min="6914" max="6915" width="13.5546875" customWidth="1"/>
    <col min="6916" max="6916" width="16.109375" customWidth="1"/>
    <col min="6917" max="6917" width="15.33203125" customWidth="1"/>
    <col min="6918" max="6918" width="13.33203125" customWidth="1"/>
    <col min="6919" max="6920" width="13.6640625" customWidth="1"/>
    <col min="6921" max="6921" width="13.5546875" customWidth="1"/>
    <col min="6923" max="6923" width="13.88671875" customWidth="1"/>
    <col min="7169" max="7169" width="33.44140625" customWidth="1"/>
    <col min="7170" max="7171" width="13.5546875" customWidth="1"/>
    <col min="7172" max="7172" width="16.109375" customWidth="1"/>
    <col min="7173" max="7173" width="15.33203125" customWidth="1"/>
    <col min="7174" max="7174" width="13.33203125" customWidth="1"/>
    <col min="7175" max="7176" width="13.6640625" customWidth="1"/>
    <col min="7177" max="7177" width="13.5546875" customWidth="1"/>
    <col min="7179" max="7179" width="13.88671875" customWidth="1"/>
    <col min="7425" max="7425" width="33.44140625" customWidth="1"/>
    <col min="7426" max="7427" width="13.5546875" customWidth="1"/>
    <col min="7428" max="7428" width="16.109375" customWidth="1"/>
    <col min="7429" max="7429" width="15.33203125" customWidth="1"/>
    <col min="7430" max="7430" width="13.33203125" customWidth="1"/>
    <col min="7431" max="7432" width="13.6640625" customWidth="1"/>
    <col min="7433" max="7433" width="13.5546875" customWidth="1"/>
    <col min="7435" max="7435" width="13.88671875" customWidth="1"/>
    <col min="7681" max="7681" width="33.44140625" customWidth="1"/>
    <col min="7682" max="7683" width="13.5546875" customWidth="1"/>
    <col min="7684" max="7684" width="16.109375" customWidth="1"/>
    <col min="7685" max="7685" width="15.33203125" customWidth="1"/>
    <col min="7686" max="7686" width="13.33203125" customWidth="1"/>
    <col min="7687" max="7688" width="13.6640625" customWidth="1"/>
    <col min="7689" max="7689" width="13.5546875" customWidth="1"/>
    <col min="7691" max="7691" width="13.88671875" customWidth="1"/>
    <col min="7937" max="7937" width="33.44140625" customWidth="1"/>
    <col min="7938" max="7939" width="13.5546875" customWidth="1"/>
    <col min="7940" max="7940" width="16.109375" customWidth="1"/>
    <col min="7941" max="7941" width="15.33203125" customWidth="1"/>
    <col min="7942" max="7942" width="13.33203125" customWidth="1"/>
    <col min="7943" max="7944" width="13.6640625" customWidth="1"/>
    <col min="7945" max="7945" width="13.5546875" customWidth="1"/>
    <col min="7947" max="7947" width="13.88671875" customWidth="1"/>
    <col min="8193" max="8193" width="33.44140625" customWidth="1"/>
    <col min="8194" max="8195" width="13.5546875" customWidth="1"/>
    <col min="8196" max="8196" width="16.109375" customWidth="1"/>
    <col min="8197" max="8197" width="15.33203125" customWidth="1"/>
    <col min="8198" max="8198" width="13.33203125" customWidth="1"/>
    <col min="8199" max="8200" width="13.6640625" customWidth="1"/>
    <col min="8201" max="8201" width="13.5546875" customWidth="1"/>
    <col min="8203" max="8203" width="13.88671875" customWidth="1"/>
    <col min="8449" max="8449" width="33.44140625" customWidth="1"/>
    <col min="8450" max="8451" width="13.5546875" customWidth="1"/>
    <col min="8452" max="8452" width="16.109375" customWidth="1"/>
    <col min="8453" max="8453" width="15.33203125" customWidth="1"/>
    <col min="8454" max="8454" width="13.33203125" customWidth="1"/>
    <col min="8455" max="8456" width="13.6640625" customWidth="1"/>
    <col min="8457" max="8457" width="13.5546875" customWidth="1"/>
    <col min="8459" max="8459" width="13.88671875" customWidth="1"/>
    <col min="8705" max="8705" width="33.44140625" customWidth="1"/>
    <col min="8706" max="8707" width="13.5546875" customWidth="1"/>
    <col min="8708" max="8708" width="16.109375" customWidth="1"/>
    <col min="8709" max="8709" width="15.33203125" customWidth="1"/>
    <col min="8710" max="8710" width="13.33203125" customWidth="1"/>
    <col min="8711" max="8712" width="13.6640625" customWidth="1"/>
    <col min="8713" max="8713" width="13.5546875" customWidth="1"/>
    <col min="8715" max="8715" width="13.88671875" customWidth="1"/>
    <col min="8961" max="8961" width="33.44140625" customWidth="1"/>
    <col min="8962" max="8963" width="13.5546875" customWidth="1"/>
    <col min="8964" max="8964" width="16.109375" customWidth="1"/>
    <col min="8965" max="8965" width="15.33203125" customWidth="1"/>
    <col min="8966" max="8966" width="13.33203125" customWidth="1"/>
    <col min="8967" max="8968" width="13.6640625" customWidth="1"/>
    <col min="8969" max="8969" width="13.5546875" customWidth="1"/>
    <col min="8971" max="8971" width="13.88671875" customWidth="1"/>
    <col min="9217" max="9217" width="33.44140625" customWidth="1"/>
    <col min="9218" max="9219" width="13.5546875" customWidth="1"/>
    <col min="9220" max="9220" width="16.109375" customWidth="1"/>
    <col min="9221" max="9221" width="15.33203125" customWidth="1"/>
    <col min="9222" max="9222" width="13.33203125" customWidth="1"/>
    <col min="9223" max="9224" width="13.6640625" customWidth="1"/>
    <col min="9225" max="9225" width="13.5546875" customWidth="1"/>
    <col min="9227" max="9227" width="13.88671875" customWidth="1"/>
    <col min="9473" max="9473" width="33.44140625" customWidth="1"/>
    <col min="9474" max="9475" width="13.5546875" customWidth="1"/>
    <col min="9476" max="9476" width="16.109375" customWidth="1"/>
    <col min="9477" max="9477" width="15.33203125" customWidth="1"/>
    <col min="9478" max="9478" width="13.33203125" customWidth="1"/>
    <col min="9479" max="9480" width="13.6640625" customWidth="1"/>
    <col min="9481" max="9481" width="13.5546875" customWidth="1"/>
    <col min="9483" max="9483" width="13.88671875" customWidth="1"/>
    <col min="9729" max="9729" width="33.44140625" customWidth="1"/>
    <col min="9730" max="9731" width="13.5546875" customWidth="1"/>
    <col min="9732" max="9732" width="16.109375" customWidth="1"/>
    <col min="9733" max="9733" width="15.33203125" customWidth="1"/>
    <col min="9734" max="9734" width="13.33203125" customWidth="1"/>
    <col min="9735" max="9736" width="13.6640625" customWidth="1"/>
    <col min="9737" max="9737" width="13.5546875" customWidth="1"/>
    <col min="9739" max="9739" width="13.88671875" customWidth="1"/>
    <col min="9985" max="9985" width="33.44140625" customWidth="1"/>
    <col min="9986" max="9987" width="13.5546875" customWidth="1"/>
    <col min="9988" max="9988" width="16.109375" customWidth="1"/>
    <col min="9989" max="9989" width="15.33203125" customWidth="1"/>
    <col min="9990" max="9990" width="13.33203125" customWidth="1"/>
    <col min="9991" max="9992" width="13.6640625" customWidth="1"/>
    <col min="9993" max="9993" width="13.5546875" customWidth="1"/>
    <col min="9995" max="9995" width="13.88671875" customWidth="1"/>
    <col min="10241" max="10241" width="33.44140625" customWidth="1"/>
    <col min="10242" max="10243" width="13.5546875" customWidth="1"/>
    <col min="10244" max="10244" width="16.109375" customWidth="1"/>
    <col min="10245" max="10245" width="15.33203125" customWidth="1"/>
    <col min="10246" max="10246" width="13.33203125" customWidth="1"/>
    <col min="10247" max="10248" width="13.6640625" customWidth="1"/>
    <col min="10249" max="10249" width="13.5546875" customWidth="1"/>
    <col min="10251" max="10251" width="13.88671875" customWidth="1"/>
    <col min="10497" max="10497" width="33.44140625" customWidth="1"/>
    <col min="10498" max="10499" width="13.5546875" customWidth="1"/>
    <col min="10500" max="10500" width="16.109375" customWidth="1"/>
    <col min="10501" max="10501" width="15.33203125" customWidth="1"/>
    <col min="10502" max="10502" width="13.33203125" customWidth="1"/>
    <col min="10503" max="10504" width="13.6640625" customWidth="1"/>
    <col min="10505" max="10505" width="13.5546875" customWidth="1"/>
    <col min="10507" max="10507" width="13.88671875" customWidth="1"/>
    <col min="10753" max="10753" width="33.44140625" customWidth="1"/>
    <col min="10754" max="10755" width="13.5546875" customWidth="1"/>
    <col min="10756" max="10756" width="16.109375" customWidth="1"/>
    <col min="10757" max="10757" width="15.33203125" customWidth="1"/>
    <col min="10758" max="10758" width="13.33203125" customWidth="1"/>
    <col min="10759" max="10760" width="13.6640625" customWidth="1"/>
    <col min="10761" max="10761" width="13.5546875" customWidth="1"/>
    <col min="10763" max="10763" width="13.88671875" customWidth="1"/>
    <col min="11009" max="11009" width="33.44140625" customWidth="1"/>
    <col min="11010" max="11011" width="13.5546875" customWidth="1"/>
    <col min="11012" max="11012" width="16.109375" customWidth="1"/>
    <col min="11013" max="11013" width="15.33203125" customWidth="1"/>
    <col min="11014" max="11014" width="13.33203125" customWidth="1"/>
    <col min="11015" max="11016" width="13.6640625" customWidth="1"/>
    <col min="11017" max="11017" width="13.5546875" customWidth="1"/>
    <col min="11019" max="11019" width="13.88671875" customWidth="1"/>
    <col min="11265" max="11265" width="33.44140625" customWidth="1"/>
    <col min="11266" max="11267" width="13.5546875" customWidth="1"/>
    <col min="11268" max="11268" width="16.109375" customWidth="1"/>
    <col min="11269" max="11269" width="15.33203125" customWidth="1"/>
    <col min="11270" max="11270" width="13.33203125" customWidth="1"/>
    <col min="11271" max="11272" width="13.6640625" customWidth="1"/>
    <col min="11273" max="11273" width="13.5546875" customWidth="1"/>
    <col min="11275" max="11275" width="13.88671875" customWidth="1"/>
    <col min="11521" max="11521" width="33.44140625" customWidth="1"/>
    <col min="11522" max="11523" width="13.5546875" customWidth="1"/>
    <col min="11524" max="11524" width="16.109375" customWidth="1"/>
    <col min="11525" max="11525" width="15.33203125" customWidth="1"/>
    <col min="11526" max="11526" width="13.33203125" customWidth="1"/>
    <col min="11527" max="11528" width="13.6640625" customWidth="1"/>
    <col min="11529" max="11529" width="13.5546875" customWidth="1"/>
    <col min="11531" max="11531" width="13.88671875" customWidth="1"/>
    <col min="11777" max="11777" width="33.44140625" customWidth="1"/>
    <col min="11778" max="11779" width="13.5546875" customWidth="1"/>
    <col min="11780" max="11780" width="16.109375" customWidth="1"/>
    <col min="11781" max="11781" width="15.33203125" customWidth="1"/>
    <col min="11782" max="11782" width="13.33203125" customWidth="1"/>
    <col min="11783" max="11784" width="13.6640625" customWidth="1"/>
    <col min="11785" max="11785" width="13.5546875" customWidth="1"/>
    <col min="11787" max="11787" width="13.88671875" customWidth="1"/>
    <col min="12033" max="12033" width="33.44140625" customWidth="1"/>
    <col min="12034" max="12035" width="13.5546875" customWidth="1"/>
    <col min="12036" max="12036" width="16.109375" customWidth="1"/>
    <col min="12037" max="12037" width="15.33203125" customWidth="1"/>
    <col min="12038" max="12038" width="13.33203125" customWidth="1"/>
    <col min="12039" max="12040" width="13.6640625" customWidth="1"/>
    <col min="12041" max="12041" width="13.5546875" customWidth="1"/>
    <col min="12043" max="12043" width="13.88671875" customWidth="1"/>
    <col min="12289" max="12289" width="33.44140625" customWidth="1"/>
    <col min="12290" max="12291" width="13.5546875" customWidth="1"/>
    <col min="12292" max="12292" width="16.109375" customWidth="1"/>
    <col min="12293" max="12293" width="15.33203125" customWidth="1"/>
    <col min="12294" max="12294" width="13.33203125" customWidth="1"/>
    <col min="12295" max="12296" width="13.6640625" customWidth="1"/>
    <col min="12297" max="12297" width="13.5546875" customWidth="1"/>
    <col min="12299" max="12299" width="13.88671875" customWidth="1"/>
    <col min="12545" max="12545" width="33.44140625" customWidth="1"/>
    <col min="12546" max="12547" width="13.5546875" customWidth="1"/>
    <col min="12548" max="12548" width="16.109375" customWidth="1"/>
    <col min="12549" max="12549" width="15.33203125" customWidth="1"/>
    <col min="12550" max="12550" width="13.33203125" customWidth="1"/>
    <col min="12551" max="12552" width="13.6640625" customWidth="1"/>
    <col min="12553" max="12553" width="13.5546875" customWidth="1"/>
    <col min="12555" max="12555" width="13.88671875" customWidth="1"/>
    <col min="12801" max="12801" width="33.44140625" customWidth="1"/>
    <col min="12802" max="12803" width="13.5546875" customWidth="1"/>
    <col min="12804" max="12804" width="16.109375" customWidth="1"/>
    <col min="12805" max="12805" width="15.33203125" customWidth="1"/>
    <col min="12806" max="12806" width="13.33203125" customWidth="1"/>
    <col min="12807" max="12808" width="13.6640625" customWidth="1"/>
    <col min="12809" max="12809" width="13.5546875" customWidth="1"/>
    <col min="12811" max="12811" width="13.88671875" customWidth="1"/>
    <col min="13057" max="13057" width="33.44140625" customWidth="1"/>
    <col min="13058" max="13059" width="13.5546875" customWidth="1"/>
    <col min="13060" max="13060" width="16.109375" customWidth="1"/>
    <col min="13061" max="13061" width="15.33203125" customWidth="1"/>
    <col min="13062" max="13062" width="13.33203125" customWidth="1"/>
    <col min="13063" max="13064" width="13.6640625" customWidth="1"/>
    <col min="13065" max="13065" width="13.5546875" customWidth="1"/>
    <col min="13067" max="13067" width="13.88671875" customWidth="1"/>
    <col min="13313" max="13313" width="33.44140625" customWidth="1"/>
    <col min="13314" max="13315" width="13.5546875" customWidth="1"/>
    <col min="13316" max="13316" width="16.109375" customWidth="1"/>
    <col min="13317" max="13317" width="15.33203125" customWidth="1"/>
    <col min="13318" max="13318" width="13.33203125" customWidth="1"/>
    <col min="13319" max="13320" width="13.6640625" customWidth="1"/>
    <col min="13321" max="13321" width="13.5546875" customWidth="1"/>
    <col min="13323" max="13323" width="13.88671875" customWidth="1"/>
    <col min="13569" max="13569" width="33.44140625" customWidth="1"/>
    <col min="13570" max="13571" width="13.5546875" customWidth="1"/>
    <col min="13572" max="13572" width="16.109375" customWidth="1"/>
    <col min="13573" max="13573" width="15.33203125" customWidth="1"/>
    <col min="13574" max="13574" width="13.33203125" customWidth="1"/>
    <col min="13575" max="13576" width="13.6640625" customWidth="1"/>
    <col min="13577" max="13577" width="13.5546875" customWidth="1"/>
    <col min="13579" max="13579" width="13.88671875" customWidth="1"/>
    <col min="13825" max="13825" width="33.44140625" customWidth="1"/>
    <col min="13826" max="13827" width="13.5546875" customWidth="1"/>
    <col min="13828" max="13828" width="16.109375" customWidth="1"/>
    <col min="13829" max="13829" width="15.33203125" customWidth="1"/>
    <col min="13830" max="13830" width="13.33203125" customWidth="1"/>
    <col min="13831" max="13832" width="13.6640625" customWidth="1"/>
    <col min="13833" max="13833" width="13.5546875" customWidth="1"/>
    <col min="13835" max="13835" width="13.88671875" customWidth="1"/>
    <col min="14081" max="14081" width="33.44140625" customWidth="1"/>
    <col min="14082" max="14083" width="13.5546875" customWidth="1"/>
    <col min="14084" max="14084" width="16.109375" customWidth="1"/>
    <col min="14085" max="14085" width="15.33203125" customWidth="1"/>
    <col min="14086" max="14086" width="13.33203125" customWidth="1"/>
    <col min="14087" max="14088" width="13.6640625" customWidth="1"/>
    <col min="14089" max="14089" width="13.5546875" customWidth="1"/>
    <col min="14091" max="14091" width="13.88671875" customWidth="1"/>
    <col min="14337" max="14337" width="33.44140625" customWidth="1"/>
    <col min="14338" max="14339" width="13.5546875" customWidth="1"/>
    <col min="14340" max="14340" width="16.109375" customWidth="1"/>
    <col min="14341" max="14341" width="15.33203125" customWidth="1"/>
    <col min="14342" max="14342" width="13.33203125" customWidth="1"/>
    <col min="14343" max="14344" width="13.6640625" customWidth="1"/>
    <col min="14345" max="14345" width="13.5546875" customWidth="1"/>
    <col min="14347" max="14347" width="13.88671875" customWidth="1"/>
    <col min="14593" max="14593" width="33.44140625" customWidth="1"/>
    <col min="14594" max="14595" width="13.5546875" customWidth="1"/>
    <col min="14596" max="14596" width="16.109375" customWidth="1"/>
    <col min="14597" max="14597" width="15.33203125" customWidth="1"/>
    <col min="14598" max="14598" width="13.33203125" customWidth="1"/>
    <col min="14599" max="14600" width="13.6640625" customWidth="1"/>
    <col min="14601" max="14601" width="13.5546875" customWidth="1"/>
    <col min="14603" max="14603" width="13.88671875" customWidth="1"/>
    <col min="14849" max="14849" width="33.44140625" customWidth="1"/>
    <col min="14850" max="14851" width="13.5546875" customWidth="1"/>
    <col min="14852" max="14852" width="16.109375" customWidth="1"/>
    <col min="14853" max="14853" width="15.33203125" customWidth="1"/>
    <col min="14854" max="14854" width="13.33203125" customWidth="1"/>
    <col min="14855" max="14856" width="13.6640625" customWidth="1"/>
    <col min="14857" max="14857" width="13.5546875" customWidth="1"/>
    <col min="14859" max="14859" width="13.88671875" customWidth="1"/>
    <col min="15105" max="15105" width="33.44140625" customWidth="1"/>
    <col min="15106" max="15107" width="13.5546875" customWidth="1"/>
    <col min="15108" max="15108" width="16.109375" customWidth="1"/>
    <col min="15109" max="15109" width="15.33203125" customWidth="1"/>
    <col min="15110" max="15110" width="13.33203125" customWidth="1"/>
    <col min="15111" max="15112" width="13.6640625" customWidth="1"/>
    <col min="15113" max="15113" width="13.5546875" customWidth="1"/>
    <col min="15115" max="15115" width="13.88671875" customWidth="1"/>
    <col min="15361" max="15361" width="33.44140625" customWidth="1"/>
    <col min="15362" max="15363" width="13.5546875" customWidth="1"/>
    <col min="15364" max="15364" width="16.109375" customWidth="1"/>
    <col min="15365" max="15365" width="15.33203125" customWidth="1"/>
    <col min="15366" max="15366" width="13.33203125" customWidth="1"/>
    <col min="15367" max="15368" width="13.6640625" customWidth="1"/>
    <col min="15369" max="15369" width="13.5546875" customWidth="1"/>
    <col min="15371" max="15371" width="13.88671875" customWidth="1"/>
    <col min="15617" max="15617" width="33.44140625" customWidth="1"/>
    <col min="15618" max="15619" width="13.5546875" customWidth="1"/>
    <col min="15620" max="15620" width="16.109375" customWidth="1"/>
    <col min="15621" max="15621" width="15.33203125" customWidth="1"/>
    <col min="15622" max="15622" width="13.33203125" customWidth="1"/>
    <col min="15623" max="15624" width="13.6640625" customWidth="1"/>
    <col min="15625" max="15625" width="13.5546875" customWidth="1"/>
    <col min="15627" max="15627" width="13.88671875" customWidth="1"/>
    <col min="15873" max="15873" width="33.44140625" customWidth="1"/>
    <col min="15874" max="15875" width="13.5546875" customWidth="1"/>
    <col min="15876" max="15876" width="16.109375" customWidth="1"/>
    <col min="15877" max="15877" width="15.33203125" customWidth="1"/>
    <col min="15878" max="15878" width="13.33203125" customWidth="1"/>
    <col min="15879" max="15880" width="13.6640625" customWidth="1"/>
    <col min="15881" max="15881" width="13.5546875" customWidth="1"/>
    <col min="15883" max="15883" width="13.88671875" customWidth="1"/>
    <col min="16129" max="16129" width="33.44140625" customWidth="1"/>
    <col min="16130" max="16131" width="13.5546875" customWidth="1"/>
    <col min="16132" max="16132" width="16.109375" customWidth="1"/>
    <col min="16133" max="16133" width="15.33203125" customWidth="1"/>
    <col min="16134" max="16134" width="13.33203125" customWidth="1"/>
    <col min="16135" max="16136" width="13.6640625" customWidth="1"/>
    <col min="16137" max="16137" width="13.5546875" customWidth="1"/>
    <col min="16139" max="16139" width="13.88671875" customWidth="1"/>
  </cols>
  <sheetData>
    <row r="1" spans="1:19" x14ac:dyDescent="0.3">
      <c r="B1" s="62"/>
      <c r="C1" s="62"/>
      <c r="D1" s="62"/>
      <c r="E1" s="62"/>
      <c r="F1" s="62"/>
      <c r="G1" s="62"/>
      <c r="H1" s="62"/>
      <c r="I1" s="62"/>
    </row>
    <row r="2" spans="1:19" ht="15.6" x14ac:dyDescent="0.3">
      <c r="B2" s="63" t="s">
        <v>270</v>
      </c>
      <c r="C2" s="63"/>
      <c r="D2" s="63"/>
      <c r="E2" s="63"/>
      <c r="F2" s="63"/>
      <c r="G2" s="63"/>
      <c r="H2" s="63"/>
      <c r="I2" s="63"/>
    </row>
    <row r="3" spans="1:19" ht="14.4" x14ac:dyDescent="0.3">
      <c r="B3" s="64" t="s">
        <v>271</v>
      </c>
      <c r="C3" s="64"/>
      <c r="D3" s="64"/>
      <c r="E3" s="64"/>
      <c r="F3" s="64"/>
      <c r="G3" s="64"/>
      <c r="H3" s="64"/>
      <c r="I3" s="64"/>
      <c r="K3" s="42">
        <v>2022</v>
      </c>
      <c r="L3" s="42">
        <v>2023</v>
      </c>
      <c r="M3" s="42">
        <v>2024</v>
      </c>
    </row>
    <row r="4" spans="1:19" x14ac:dyDescent="0.3">
      <c r="B4" s="65" t="s">
        <v>47</v>
      </c>
      <c r="C4" s="65"/>
      <c r="D4" s="65"/>
      <c r="E4" s="65"/>
      <c r="F4" s="65"/>
      <c r="G4" s="65"/>
      <c r="H4" s="65"/>
      <c r="I4" s="65"/>
      <c r="K4" s="42" t="s">
        <v>272</v>
      </c>
      <c r="L4" s="42" t="s">
        <v>273</v>
      </c>
      <c r="M4" s="42" t="s">
        <v>274</v>
      </c>
      <c r="N4" s="42" t="s">
        <v>275</v>
      </c>
      <c r="O4" s="42" t="s">
        <v>276</v>
      </c>
      <c r="P4" s="42" t="s">
        <v>277</v>
      </c>
      <c r="Q4" s="42" t="s">
        <v>278</v>
      </c>
      <c r="R4" s="42" t="s">
        <v>279</v>
      </c>
      <c r="S4" s="42" t="s">
        <v>280</v>
      </c>
    </row>
    <row r="5" spans="1:19" x14ac:dyDescent="0.3">
      <c r="A5" s="67"/>
      <c r="B5" s="65" t="s">
        <v>281</v>
      </c>
      <c r="C5" s="66">
        <v>2024</v>
      </c>
      <c r="D5" s="65"/>
      <c r="F5" s="65"/>
      <c r="G5" s="67"/>
      <c r="H5" s="67"/>
    </row>
    <row r="6" spans="1:19" x14ac:dyDescent="0.3">
      <c r="A6" s="4" t="s">
        <v>214</v>
      </c>
      <c r="B6" s="456" t="s">
        <v>272</v>
      </c>
      <c r="C6" s="456"/>
      <c r="D6" s="456"/>
      <c r="E6" s="456"/>
      <c r="F6" s="456"/>
      <c r="G6" s="456"/>
      <c r="H6" s="456"/>
      <c r="I6" s="457"/>
    </row>
    <row r="7" spans="1:19" x14ac:dyDescent="0.3">
      <c r="A7" s="40" t="s">
        <v>924</v>
      </c>
      <c r="B7" s="458" t="s">
        <v>1094</v>
      </c>
      <c r="C7" s="458"/>
      <c r="D7" s="458"/>
      <c r="E7" s="458"/>
      <c r="F7" s="458"/>
      <c r="G7" s="458"/>
      <c r="H7" s="458"/>
      <c r="I7" s="459"/>
    </row>
    <row r="8" spans="1:19" ht="12.75" customHeight="1" x14ac:dyDescent="0.3">
      <c r="A8" s="460" t="s">
        <v>36</v>
      </c>
      <c r="B8" s="454" t="s">
        <v>1</v>
      </c>
      <c r="C8" s="454" t="s">
        <v>1076</v>
      </c>
      <c r="D8" s="454" t="s">
        <v>1077</v>
      </c>
      <c r="E8" s="454" t="s">
        <v>1078</v>
      </c>
      <c r="F8" s="462" t="s">
        <v>43</v>
      </c>
      <c r="G8" s="462"/>
      <c r="H8" s="462"/>
      <c r="I8" s="462"/>
      <c r="K8" s="454" t="s">
        <v>1079</v>
      </c>
    </row>
    <row r="9" spans="1:19" ht="31.5" customHeight="1" x14ac:dyDescent="0.25">
      <c r="A9" s="461"/>
      <c r="B9" s="455"/>
      <c r="C9" s="455"/>
      <c r="D9" s="455"/>
      <c r="E9" s="455"/>
      <c r="F9" s="6" t="s">
        <v>5</v>
      </c>
      <c r="G9" s="6" t="s">
        <v>6</v>
      </c>
      <c r="H9" s="6" t="s">
        <v>7</v>
      </c>
      <c r="I9" s="6" t="s">
        <v>8</v>
      </c>
      <c r="K9" s="455"/>
    </row>
    <row r="10" spans="1:19" x14ac:dyDescent="0.3">
      <c r="A10" s="7" t="s">
        <v>12</v>
      </c>
      <c r="B10" s="8" t="s">
        <v>13</v>
      </c>
      <c r="C10" s="52">
        <v>73730</v>
      </c>
      <c r="D10" s="50">
        <v>92160</v>
      </c>
      <c r="E10" s="50">
        <v>115216.17482287837</v>
      </c>
      <c r="F10" s="50">
        <v>27575</v>
      </c>
      <c r="G10" s="50">
        <v>29025</v>
      </c>
      <c r="H10" s="50">
        <v>29732</v>
      </c>
      <c r="I10" s="50">
        <v>28884</v>
      </c>
      <c r="K10" s="50">
        <v>38400</v>
      </c>
    </row>
    <row r="11" spans="1:19" x14ac:dyDescent="0.3">
      <c r="A11" s="9" t="s">
        <v>14</v>
      </c>
      <c r="B11" s="60"/>
      <c r="C11" s="61">
        <v>30238</v>
      </c>
      <c r="D11" s="49">
        <v>38383.199999999997</v>
      </c>
      <c r="E11" s="234">
        <v>48722.469814141135</v>
      </c>
      <c r="F11" s="61">
        <v>11175</v>
      </c>
      <c r="G11" s="61">
        <v>12285</v>
      </c>
      <c r="H11" s="61">
        <v>12877</v>
      </c>
      <c r="I11" s="61">
        <v>12385</v>
      </c>
      <c r="K11" s="61">
        <v>15993</v>
      </c>
    </row>
    <row r="12" spans="1:19" x14ac:dyDescent="0.3">
      <c r="A12" s="9" t="s">
        <v>15</v>
      </c>
      <c r="B12" s="60"/>
      <c r="C12" s="61">
        <v>43492</v>
      </c>
      <c r="D12" s="49">
        <v>53776.799999999996</v>
      </c>
      <c r="E12" s="234">
        <v>66493.705008737234</v>
      </c>
      <c r="F12" s="53">
        <v>16400</v>
      </c>
      <c r="G12" s="53">
        <v>16740</v>
      </c>
      <c r="H12" s="53">
        <v>16855</v>
      </c>
      <c r="I12" s="53">
        <v>16499</v>
      </c>
      <c r="K12" s="53">
        <v>22407</v>
      </c>
    </row>
    <row r="13" spans="1:19" ht="15" customHeight="1" x14ac:dyDescent="0.3">
      <c r="A13" s="7" t="s">
        <v>16</v>
      </c>
      <c r="B13" s="8" t="s">
        <v>13</v>
      </c>
      <c r="C13" s="52">
        <v>23720</v>
      </c>
      <c r="D13" s="51">
        <v>24434.400000000001</v>
      </c>
      <c r="E13" s="50">
        <v>25170.316330522768</v>
      </c>
      <c r="F13" s="51">
        <v>6085</v>
      </c>
      <c r="G13" s="51">
        <v>6292</v>
      </c>
      <c r="H13" s="51">
        <v>6458</v>
      </c>
      <c r="I13" s="50">
        <v>6335</v>
      </c>
      <c r="K13" s="50">
        <v>10181</v>
      </c>
    </row>
    <row r="14" spans="1:19" x14ac:dyDescent="0.3">
      <c r="A14" s="9" t="s">
        <v>56</v>
      </c>
      <c r="B14" s="60"/>
      <c r="C14" s="61">
        <v>23720</v>
      </c>
      <c r="D14" s="49">
        <v>24434.400000000001</v>
      </c>
      <c r="E14" s="234">
        <v>25170.316330522768</v>
      </c>
      <c r="F14" s="54">
        <v>6085</v>
      </c>
      <c r="G14" s="54">
        <v>6292</v>
      </c>
      <c r="H14" s="54">
        <v>6458</v>
      </c>
      <c r="I14" s="54">
        <v>6335</v>
      </c>
      <c r="K14" s="54">
        <v>10181</v>
      </c>
    </row>
    <row r="15" spans="1:19" x14ac:dyDescent="0.3">
      <c r="A15" s="7" t="s">
        <v>9</v>
      </c>
      <c r="B15" s="8" t="s">
        <v>10</v>
      </c>
      <c r="C15" s="52">
        <v>14306</v>
      </c>
      <c r="D15" s="50">
        <v>14541.600000000002</v>
      </c>
      <c r="E15" s="50">
        <v>14831.608630012652</v>
      </c>
      <c r="F15" s="50">
        <v>3617</v>
      </c>
      <c r="G15" s="50">
        <v>3668</v>
      </c>
      <c r="H15" s="50">
        <v>3832</v>
      </c>
      <c r="I15" s="50">
        <v>3714</v>
      </c>
      <c r="K15" s="50">
        <v>6059</v>
      </c>
    </row>
    <row r="16" spans="1:19" x14ac:dyDescent="0.3">
      <c r="A16" s="10" t="s">
        <v>1081</v>
      </c>
      <c r="B16" s="60"/>
      <c r="C16" s="61"/>
      <c r="D16" s="49">
        <v>0</v>
      </c>
      <c r="E16" s="234">
        <v>0</v>
      </c>
      <c r="F16" s="53"/>
      <c r="G16" s="53"/>
      <c r="H16" s="53"/>
      <c r="I16" s="53"/>
      <c r="K16" s="53"/>
    </row>
    <row r="17" spans="1:11" x14ac:dyDescent="0.3">
      <c r="A17" s="10" t="s">
        <v>1082</v>
      </c>
      <c r="B17" s="60"/>
      <c r="C17" s="61"/>
      <c r="D17" s="49">
        <v>0</v>
      </c>
      <c r="E17" s="234">
        <v>0</v>
      </c>
      <c r="F17" s="53"/>
      <c r="G17" s="53"/>
      <c r="H17" s="53"/>
      <c r="I17" s="53"/>
      <c r="K17" s="53"/>
    </row>
    <row r="18" spans="1:11" x14ac:dyDescent="0.3">
      <c r="A18" s="10" t="s">
        <v>1083</v>
      </c>
      <c r="B18" s="60"/>
      <c r="C18" s="61">
        <v>855</v>
      </c>
      <c r="D18" s="49">
        <v>684</v>
      </c>
      <c r="E18" s="234">
        <v>547.20000000000005</v>
      </c>
      <c r="F18" s="53">
        <v>122</v>
      </c>
      <c r="G18" s="53">
        <v>132</v>
      </c>
      <c r="H18" s="53">
        <v>153</v>
      </c>
      <c r="I18" s="53">
        <v>140</v>
      </c>
      <c r="K18" s="53">
        <v>285</v>
      </c>
    </row>
    <row r="19" spans="1:11" x14ac:dyDescent="0.3">
      <c r="A19" s="10" t="s">
        <v>1084</v>
      </c>
      <c r="B19" s="60"/>
      <c r="C19" s="61">
        <v>11346</v>
      </c>
      <c r="D19" s="49">
        <v>11570.400000000001</v>
      </c>
      <c r="E19" s="234">
        <v>11799.238159703864</v>
      </c>
      <c r="F19" s="53">
        <v>2895</v>
      </c>
      <c r="G19" s="53">
        <v>2917</v>
      </c>
      <c r="H19" s="53">
        <v>3038</v>
      </c>
      <c r="I19" s="53">
        <v>2949</v>
      </c>
      <c r="K19" s="53">
        <v>4821</v>
      </c>
    </row>
    <row r="20" spans="1:11" x14ac:dyDescent="0.3">
      <c r="A20" s="10" t="s">
        <v>1085</v>
      </c>
      <c r="B20" s="60"/>
      <c r="C20" s="61">
        <v>2105</v>
      </c>
      <c r="D20" s="49">
        <v>2287.1999999999998</v>
      </c>
      <c r="E20" s="234">
        <v>2485.170470308788</v>
      </c>
      <c r="F20" s="53">
        <v>600</v>
      </c>
      <c r="G20" s="53">
        <v>619</v>
      </c>
      <c r="H20" s="53">
        <v>641</v>
      </c>
      <c r="I20" s="53">
        <v>625</v>
      </c>
      <c r="K20" s="53">
        <v>953</v>
      </c>
    </row>
    <row r="21" spans="1:11" x14ac:dyDescent="0.3">
      <c r="A21" s="10" t="s">
        <v>1086</v>
      </c>
      <c r="B21" s="60"/>
      <c r="C21" s="61"/>
      <c r="D21" s="49">
        <v>0</v>
      </c>
      <c r="E21" s="234">
        <v>0</v>
      </c>
      <c r="F21" s="53"/>
      <c r="G21" s="53"/>
      <c r="H21" s="53"/>
      <c r="I21" s="53"/>
      <c r="K21" s="53"/>
    </row>
    <row r="22" spans="1:11" x14ac:dyDescent="0.3">
      <c r="A22" s="10" t="s">
        <v>1087</v>
      </c>
      <c r="B22" s="60"/>
      <c r="C22" s="61"/>
      <c r="D22" s="49">
        <v>0</v>
      </c>
      <c r="E22" s="234">
        <v>0</v>
      </c>
      <c r="F22" s="53"/>
      <c r="G22" s="53"/>
      <c r="H22" s="53"/>
      <c r="I22" s="53"/>
      <c r="K22" s="53"/>
    </row>
    <row r="23" spans="1:11" x14ac:dyDescent="0.3">
      <c r="A23" s="10" t="s">
        <v>1088</v>
      </c>
      <c r="B23" s="60"/>
      <c r="C23" s="61"/>
      <c r="D23" s="49">
        <v>0</v>
      </c>
      <c r="E23" s="234">
        <v>0</v>
      </c>
      <c r="F23" s="53"/>
      <c r="G23" s="53"/>
      <c r="H23" s="53"/>
      <c r="I23" s="53"/>
      <c r="K23" s="53"/>
    </row>
    <row r="24" spans="1:11" x14ac:dyDescent="0.3">
      <c r="A24" s="10" t="s">
        <v>1089</v>
      </c>
      <c r="B24" s="60"/>
      <c r="C24" s="61"/>
      <c r="D24" s="49">
        <v>0</v>
      </c>
      <c r="E24" s="234">
        <v>0</v>
      </c>
      <c r="F24" s="53"/>
      <c r="G24" s="53"/>
      <c r="H24" s="53"/>
      <c r="I24" s="53"/>
      <c r="K24" s="53"/>
    </row>
    <row r="25" spans="1:11" x14ac:dyDescent="0.3">
      <c r="A25" s="10" t="s">
        <v>1090</v>
      </c>
      <c r="B25" s="60"/>
      <c r="C25" s="61"/>
      <c r="D25" s="49">
        <v>0</v>
      </c>
      <c r="E25" s="234">
        <v>0</v>
      </c>
      <c r="F25" s="53"/>
      <c r="G25" s="53"/>
      <c r="H25" s="53"/>
      <c r="I25" s="53"/>
      <c r="K25" s="53"/>
    </row>
    <row r="26" spans="1:11" x14ac:dyDescent="0.3">
      <c r="A26" s="10" t="s">
        <v>1091</v>
      </c>
      <c r="B26" s="60"/>
      <c r="C26" s="61"/>
      <c r="D26" s="49">
        <v>0</v>
      </c>
      <c r="E26" s="234">
        <v>0</v>
      </c>
      <c r="F26" s="53"/>
      <c r="G26" s="53"/>
      <c r="H26" s="53"/>
      <c r="I26" s="53"/>
      <c r="K26" s="53"/>
    </row>
    <row r="27" spans="1:11" x14ac:dyDescent="0.3">
      <c r="A27" s="10" t="s">
        <v>1092</v>
      </c>
      <c r="B27" s="60"/>
      <c r="C27" s="61"/>
      <c r="D27" s="49">
        <v>0</v>
      </c>
      <c r="E27" s="234">
        <v>0</v>
      </c>
      <c r="F27" s="53"/>
      <c r="G27" s="53"/>
      <c r="H27" s="53"/>
      <c r="I27" s="53"/>
      <c r="K27" s="53"/>
    </row>
    <row r="28" spans="1:11" x14ac:dyDescent="0.3">
      <c r="A28" s="10" t="s">
        <v>1093</v>
      </c>
      <c r="B28" s="60"/>
      <c r="C28" s="61"/>
      <c r="D28" s="49">
        <v>0</v>
      </c>
      <c r="E28" s="234">
        <v>0</v>
      </c>
      <c r="F28" s="53"/>
      <c r="G28" s="53"/>
      <c r="H28" s="53"/>
      <c r="I28" s="53"/>
      <c r="K28" s="53"/>
    </row>
    <row r="29" spans="1:11" x14ac:dyDescent="0.3">
      <c r="A29" s="10" t="s">
        <v>11</v>
      </c>
      <c r="B29" s="60"/>
      <c r="C29" s="61"/>
      <c r="D29" s="49">
        <v>0</v>
      </c>
      <c r="E29" s="234">
        <v>0</v>
      </c>
      <c r="F29" s="53"/>
      <c r="G29" s="53"/>
      <c r="H29" s="53"/>
      <c r="I29" s="53"/>
      <c r="K29" s="53"/>
    </row>
    <row r="30" spans="1:11" x14ac:dyDescent="0.3">
      <c r="A30" s="7" t="s">
        <v>37</v>
      </c>
      <c r="B30" s="8"/>
      <c r="C30" s="52">
        <v>557720</v>
      </c>
      <c r="D30" s="50">
        <v>634452</v>
      </c>
      <c r="E30" s="50">
        <v>722337.01495819911</v>
      </c>
      <c r="F30" s="50">
        <v>170283</v>
      </c>
      <c r="G30" s="50">
        <v>180393</v>
      </c>
      <c r="H30" s="50">
        <v>190871</v>
      </c>
      <c r="I30" s="50">
        <v>180790</v>
      </c>
      <c r="K30" s="50">
        <v>264355</v>
      </c>
    </row>
    <row r="31" spans="1:11" x14ac:dyDescent="0.3">
      <c r="A31" s="9" t="s">
        <v>38</v>
      </c>
      <c r="B31" s="9" t="s">
        <v>1080</v>
      </c>
      <c r="C31" s="61">
        <v>538439</v>
      </c>
      <c r="D31" s="49">
        <v>609187.19999999995</v>
      </c>
      <c r="E31" s="234">
        <v>689231.36073694506</v>
      </c>
      <c r="F31" s="53">
        <v>162307</v>
      </c>
      <c r="G31" s="53">
        <v>172268</v>
      </c>
      <c r="H31" s="53">
        <v>182348</v>
      </c>
      <c r="I31" s="53">
        <v>172308</v>
      </c>
      <c r="K31" s="53">
        <v>253828</v>
      </c>
    </row>
    <row r="32" spans="1:11" x14ac:dyDescent="0.3">
      <c r="A32" s="9" t="s">
        <v>17</v>
      </c>
      <c r="B32" s="9" t="s">
        <v>18</v>
      </c>
      <c r="C32" s="61">
        <v>19281</v>
      </c>
      <c r="D32" s="49">
        <v>25264.800000000003</v>
      </c>
      <c r="E32" s="234">
        <v>33105.654221254095</v>
      </c>
      <c r="F32" s="53">
        <v>7976</v>
      </c>
      <c r="G32" s="53">
        <v>8125</v>
      </c>
      <c r="H32" s="53">
        <v>8523</v>
      </c>
      <c r="I32" s="53">
        <v>8482</v>
      </c>
      <c r="K32" s="55">
        <v>10527</v>
      </c>
    </row>
    <row r="33" spans="1:9" x14ac:dyDescent="0.3">
      <c r="A33" s="11" t="s">
        <v>39</v>
      </c>
      <c r="B33" s="12"/>
      <c r="C33" s="12"/>
      <c r="D33" s="12"/>
      <c r="E33" s="12"/>
      <c r="F33" s="12"/>
      <c r="G33" s="12"/>
      <c r="H33" s="12"/>
      <c r="I33" s="12"/>
    </row>
    <row r="34" spans="1:9" ht="69" x14ac:dyDescent="0.25">
      <c r="A34" s="13" t="s">
        <v>220</v>
      </c>
      <c r="B34" s="48" t="s">
        <v>215</v>
      </c>
      <c r="C34" s="48" t="s">
        <v>219</v>
      </c>
      <c r="D34" s="48" t="s">
        <v>221</v>
      </c>
      <c r="E34" s="48" t="s">
        <v>216</v>
      </c>
      <c r="F34" s="48" t="s">
        <v>217</v>
      </c>
      <c r="G34" s="48" t="s">
        <v>218</v>
      </c>
      <c r="H34" s="48" t="s">
        <v>290</v>
      </c>
      <c r="I34" s="48" t="s">
        <v>289</v>
      </c>
    </row>
    <row r="35" spans="1:9" x14ac:dyDescent="0.3">
      <c r="A35" s="58">
        <v>2021</v>
      </c>
      <c r="B35" s="56">
        <v>182</v>
      </c>
      <c r="C35" s="56">
        <v>101</v>
      </c>
      <c r="D35" s="56">
        <v>66376</v>
      </c>
      <c r="E35" s="56">
        <v>59904</v>
      </c>
      <c r="F35" s="57">
        <v>3</v>
      </c>
      <c r="G35" s="56">
        <v>90</v>
      </c>
      <c r="H35" s="56">
        <v>0.12</v>
      </c>
      <c r="I35" s="56">
        <v>51</v>
      </c>
    </row>
    <row r="36" spans="1:9" x14ac:dyDescent="0.3">
      <c r="A36" s="58">
        <v>2022</v>
      </c>
      <c r="B36" s="56">
        <v>171</v>
      </c>
      <c r="C36" s="56">
        <v>84</v>
      </c>
      <c r="D36" s="56">
        <v>62029</v>
      </c>
      <c r="E36" s="56">
        <v>52442</v>
      </c>
      <c r="F36" s="57">
        <v>4</v>
      </c>
      <c r="G36" s="56">
        <v>85</v>
      </c>
      <c r="H36" s="56">
        <v>0.97</v>
      </c>
      <c r="I36" s="56">
        <v>55</v>
      </c>
    </row>
    <row r="37" spans="1:9" x14ac:dyDescent="0.3">
      <c r="A37" s="59">
        <v>2023</v>
      </c>
      <c r="B37" s="56">
        <v>165</v>
      </c>
      <c r="C37" s="56">
        <v>74</v>
      </c>
      <c r="D37" s="56">
        <v>60278</v>
      </c>
      <c r="E37" s="56">
        <v>52832</v>
      </c>
      <c r="F37" s="57">
        <v>4</v>
      </c>
      <c r="G37" s="56">
        <v>88</v>
      </c>
      <c r="H37" s="56">
        <v>1.0900000000000001</v>
      </c>
      <c r="I37" s="56">
        <v>62</v>
      </c>
    </row>
    <row r="38" spans="1:9" s="42" customFormat="1" x14ac:dyDescent="0.3">
      <c r="A38" s="43"/>
      <c r="B38" s="43"/>
      <c r="C38" s="43"/>
      <c r="D38" s="43"/>
      <c r="E38" s="43"/>
      <c r="F38" s="43"/>
      <c r="G38" s="43"/>
      <c r="H38" s="43"/>
      <c r="I38" s="43"/>
    </row>
    <row r="39" spans="1:9" s="42" customFormat="1" x14ac:dyDescent="0.3">
      <c r="A39" s="43"/>
      <c r="B39" s="43"/>
      <c r="C39" s="43"/>
      <c r="D39" s="43"/>
      <c r="E39" s="43"/>
      <c r="F39" s="43"/>
      <c r="G39" s="43"/>
      <c r="H39" s="43"/>
      <c r="I39" s="43"/>
    </row>
    <row r="40" spans="1:9" s="42" customFormat="1" x14ac:dyDescent="0.3">
      <c r="A40" s="43"/>
      <c r="B40" s="43"/>
      <c r="C40" s="43"/>
      <c r="D40" s="43"/>
      <c r="E40" s="43"/>
      <c r="F40" s="43"/>
      <c r="G40" s="43"/>
      <c r="H40" s="43"/>
      <c r="I40" s="43"/>
    </row>
    <row r="41" spans="1:9" s="42" customFormat="1" x14ac:dyDescent="0.3">
      <c r="A41" s="43"/>
      <c r="B41" s="43"/>
      <c r="C41" s="43"/>
      <c r="D41" s="43"/>
      <c r="E41" s="43"/>
      <c r="F41" s="43"/>
      <c r="G41" s="43"/>
      <c r="H41" s="43"/>
      <c r="I41" s="43"/>
    </row>
    <row r="42" spans="1:9" s="42" customFormat="1" x14ac:dyDescent="0.3">
      <c r="A42" s="43"/>
      <c r="B42" s="43"/>
      <c r="C42" s="43"/>
      <c r="D42" s="43"/>
      <c r="E42" s="43"/>
      <c r="F42" s="43"/>
      <c r="G42" s="43"/>
      <c r="H42" s="43"/>
      <c r="I42" s="43"/>
    </row>
    <row r="43" spans="1:9" s="42" customFormat="1" x14ac:dyDescent="0.3">
      <c r="A43" s="43"/>
      <c r="B43" s="43"/>
      <c r="C43" s="43"/>
      <c r="D43" s="43"/>
      <c r="E43" s="43"/>
      <c r="F43" s="43"/>
      <c r="G43" s="43"/>
      <c r="H43" s="43"/>
      <c r="I43" s="43"/>
    </row>
    <row r="44" spans="1:9" s="42" customFormat="1" x14ac:dyDescent="0.3">
      <c r="A44" s="43"/>
      <c r="B44" s="43"/>
      <c r="C44" s="43"/>
      <c r="D44" s="43"/>
      <c r="E44" s="43"/>
      <c r="F44" s="43"/>
      <c r="G44" s="43"/>
      <c r="H44" s="43"/>
      <c r="I44" s="43"/>
    </row>
    <row r="45" spans="1:9" s="42" customFormat="1" x14ac:dyDescent="0.3">
      <c r="A45" s="43"/>
      <c r="B45" s="43"/>
      <c r="C45" s="43"/>
      <c r="D45" s="43"/>
      <c r="E45" s="43"/>
      <c r="F45" s="43"/>
      <c r="G45" s="43"/>
      <c r="H45" s="43"/>
      <c r="I45" s="43"/>
    </row>
    <row r="46" spans="1:9" s="42" customFormat="1" x14ac:dyDescent="0.3">
      <c r="A46" s="43"/>
      <c r="B46" s="43"/>
      <c r="C46" s="43"/>
      <c r="D46" s="43"/>
      <c r="E46" s="43"/>
      <c r="F46" s="43"/>
      <c r="G46" s="43"/>
      <c r="H46" s="43"/>
      <c r="I46" s="43"/>
    </row>
    <row r="47" spans="1:9" s="42" customFormat="1" x14ac:dyDescent="0.3">
      <c r="A47" s="43"/>
      <c r="B47" s="43"/>
      <c r="C47" s="43"/>
      <c r="D47" s="43"/>
      <c r="E47" s="43"/>
      <c r="F47" s="43"/>
      <c r="G47" s="43"/>
      <c r="H47" s="43"/>
      <c r="I47" s="43"/>
    </row>
    <row r="48" spans="1:9" s="42" customFormat="1" x14ac:dyDescent="0.3">
      <c r="A48" s="43"/>
      <c r="B48" s="43"/>
      <c r="C48" s="43"/>
      <c r="D48" s="43"/>
      <c r="E48" s="43"/>
      <c r="F48" s="43"/>
      <c r="G48" s="43"/>
      <c r="H48" s="43"/>
      <c r="I48" s="43"/>
    </row>
    <row r="49" spans="1:9" s="42" customFormat="1" x14ac:dyDescent="0.3">
      <c r="A49" s="43"/>
      <c r="B49" s="43"/>
      <c r="C49" s="43"/>
      <c r="D49" s="43"/>
      <c r="E49" s="43"/>
      <c r="F49" s="43"/>
      <c r="G49" s="43"/>
      <c r="H49" s="43"/>
      <c r="I49" s="43"/>
    </row>
    <row r="50" spans="1:9" s="42" customFormat="1" x14ac:dyDescent="0.3">
      <c r="A50" s="43"/>
      <c r="B50" s="43"/>
      <c r="C50" s="43"/>
      <c r="D50" s="43"/>
      <c r="E50" s="43"/>
      <c r="F50" s="43"/>
      <c r="G50" s="43"/>
      <c r="H50" s="43"/>
      <c r="I50" s="43"/>
    </row>
    <row r="51" spans="1:9" s="42" customFormat="1" x14ac:dyDescent="0.3">
      <c r="A51" s="43"/>
      <c r="B51" s="43"/>
      <c r="C51" s="43"/>
      <c r="D51" s="43"/>
      <c r="E51" s="43"/>
      <c r="F51" s="43"/>
      <c r="G51" s="43"/>
      <c r="H51" s="43"/>
      <c r="I51" s="43"/>
    </row>
    <row r="52" spans="1:9" s="42" customFormat="1" x14ac:dyDescent="0.3">
      <c r="A52" s="43"/>
      <c r="B52" s="43"/>
      <c r="C52" s="43"/>
      <c r="D52" s="43"/>
      <c r="E52" s="43"/>
      <c r="F52" s="43"/>
      <c r="G52" s="43"/>
      <c r="H52" s="43"/>
      <c r="I52" s="43"/>
    </row>
    <row r="53" spans="1:9" s="42" customFormat="1" x14ac:dyDescent="0.3">
      <c r="A53" s="43"/>
      <c r="B53" s="43"/>
      <c r="C53" s="43"/>
      <c r="D53" s="43"/>
      <c r="E53" s="43"/>
      <c r="F53" s="43"/>
      <c r="G53" s="43"/>
      <c r="H53" s="43"/>
      <c r="I53" s="43"/>
    </row>
    <row r="54" spans="1:9" s="42" customFormat="1" x14ac:dyDescent="0.3">
      <c r="A54" s="43"/>
      <c r="B54" s="43"/>
      <c r="C54" s="43"/>
      <c r="D54" s="43"/>
      <c r="E54" s="43"/>
      <c r="F54" s="43"/>
      <c r="G54" s="43"/>
      <c r="H54" s="43"/>
      <c r="I54" s="43"/>
    </row>
    <row r="55" spans="1:9" s="42" customFormat="1" x14ac:dyDescent="0.3">
      <c r="A55" s="43"/>
      <c r="B55" s="43"/>
      <c r="C55" s="43"/>
      <c r="D55" s="43"/>
      <c r="E55" s="43"/>
      <c r="F55" s="43"/>
      <c r="G55" s="43"/>
      <c r="H55" s="43"/>
      <c r="I55" s="43"/>
    </row>
    <row r="56" spans="1:9" s="42" customFormat="1" x14ac:dyDescent="0.3">
      <c r="A56" s="43"/>
      <c r="B56" s="43"/>
      <c r="C56" s="43"/>
      <c r="D56" s="43"/>
      <c r="E56" s="43"/>
      <c r="F56" s="43"/>
      <c r="G56" s="43"/>
      <c r="H56" s="43"/>
      <c r="I56" s="43"/>
    </row>
    <row r="57" spans="1:9" s="42" customFormat="1" x14ac:dyDescent="0.3">
      <c r="A57" s="43"/>
      <c r="B57" s="43"/>
      <c r="C57" s="43"/>
      <c r="D57" s="43"/>
      <c r="E57" s="43"/>
      <c r="F57" s="43"/>
      <c r="G57" s="43"/>
      <c r="H57" s="43"/>
      <c r="I57" s="43"/>
    </row>
    <row r="58" spans="1:9" s="42" customFormat="1" x14ac:dyDescent="0.3">
      <c r="A58" s="43"/>
      <c r="B58" s="43"/>
      <c r="C58" s="43"/>
      <c r="D58" s="43"/>
      <c r="E58" s="43"/>
      <c r="F58" s="43"/>
      <c r="G58" s="43"/>
      <c r="H58" s="43"/>
      <c r="I58" s="43"/>
    </row>
    <row r="59" spans="1:9" s="42" customFormat="1" x14ac:dyDescent="0.3">
      <c r="A59" s="43"/>
      <c r="B59" s="43"/>
      <c r="C59" s="43"/>
      <c r="D59" s="43"/>
      <c r="E59" s="43"/>
      <c r="F59" s="43"/>
      <c r="G59" s="43"/>
      <c r="H59" s="43"/>
      <c r="I59" s="43"/>
    </row>
    <row r="60" spans="1:9" s="42" customFormat="1" x14ac:dyDescent="0.3">
      <c r="A60" s="43"/>
      <c r="B60" s="43"/>
      <c r="C60" s="43"/>
      <c r="D60" s="43"/>
      <c r="E60" s="43"/>
      <c r="F60" s="43"/>
      <c r="G60" s="43"/>
      <c r="H60" s="43"/>
      <c r="I60" s="43"/>
    </row>
    <row r="61" spans="1:9" s="42" customFormat="1" x14ac:dyDescent="0.3">
      <c r="A61" s="43"/>
      <c r="B61" s="43"/>
      <c r="C61" s="43"/>
      <c r="D61" s="43"/>
      <c r="E61" s="43"/>
      <c r="F61" s="43"/>
      <c r="G61" s="43"/>
      <c r="H61" s="43"/>
      <c r="I61" s="43"/>
    </row>
    <row r="62" spans="1:9" s="42" customFormat="1" x14ac:dyDescent="0.3">
      <c r="A62" s="43"/>
      <c r="B62" s="43"/>
      <c r="C62" s="43"/>
      <c r="D62" s="43"/>
      <c r="E62" s="43"/>
      <c r="F62" s="43"/>
      <c r="G62" s="43"/>
      <c r="H62" s="43"/>
      <c r="I62" s="43"/>
    </row>
    <row r="63" spans="1:9" s="42" customFormat="1" x14ac:dyDescent="0.3">
      <c r="A63" s="43"/>
      <c r="B63" s="43"/>
      <c r="C63" s="43"/>
      <c r="D63" s="43"/>
      <c r="E63" s="43"/>
      <c r="F63" s="43"/>
      <c r="G63" s="43"/>
      <c r="H63" s="43"/>
      <c r="I63" s="43"/>
    </row>
    <row r="64" spans="1:9" s="42" customFormat="1" x14ac:dyDescent="0.3">
      <c r="A64" s="43"/>
      <c r="B64" s="43"/>
      <c r="C64" s="43"/>
      <c r="D64" s="43"/>
      <c r="E64" s="43"/>
      <c r="F64" s="43"/>
      <c r="G64" s="43"/>
      <c r="H64" s="43"/>
      <c r="I64" s="43"/>
    </row>
    <row r="65" spans="1:9" s="42" customFormat="1" x14ac:dyDescent="0.3">
      <c r="A65" s="43"/>
      <c r="B65" s="43"/>
      <c r="C65" s="43"/>
      <c r="D65" s="43"/>
      <c r="E65" s="43"/>
      <c r="F65" s="43"/>
      <c r="G65" s="43"/>
      <c r="H65" s="43"/>
      <c r="I65" s="43"/>
    </row>
    <row r="66" spans="1:9" s="42" customFormat="1" x14ac:dyDescent="0.3">
      <c r="A66" s="43"/>
      <c r="B66" s="43"/>
      <c r="C66" s="43"/>
      <c r="D66" s="43"/>
      <c r="E66" s="43"/>
      <c r="F66" s="43"/>
      <c r="G66" s="43"/>
      <c r="H66" s="43"/>
      <c r="I66" s="43"/>
    </row>
    <row r="67" spans="1:9" s="42" customFormat="1" x14ac:dyDescent="0.3">
      <c r="A67" s="43"/>
      <c r="B67" s="43"/>
      <c r="C67" s="43"/>
      <c r="D67" s="43"/>
      <c r="E67" s="43"/>
      <c r="F67" s="43"/>
      <c r="G67" s="43"/>
      <c r="H67" s="43"/>
      <c r="I67" s="43"/>
    </row>
    <row r="68" spans="1:9" s="42" customFormat="1" x14ac:dyDescent="0.3">
      <c r="A68" s="43"/>
      <c r="B68" s="43"/>
      <c r="C68" s="43"/>
      <c r="D68" s="43"/>
      <c r="E68" s="43"/>
      <c r="F68" s="43"/>
      <c r="G68" s="43"/>
      <c r="H68" s="43"/>
      <c r="I68" s="43"/>
    </row>
    <row r="69" spans="1:9" s="42" customFormat="1" x14ac:dyDescent="0.3">
      <c r="A69" s="43"/>
      <c r="B69" s="43"/>
      <c r="C69" s="43"/>
      <c r="D69" s="43"/>
      <c r="E69" s="43"/>
      <c r="F69" s="43"/>
      <c r="G69" s="43"/>
      <c r="H69" s="43"/>
      <c r="I69" s="43"/>
    </row>
    <row r="70" spans="1:9" s="42" customFormat="1" x14ac:dyDescent="0.3">
      <c r="A70" s="43"/>
      <c r="B70" s="43"/>
      <c r="C70" s="43"/>
      <c r="D70" s="43"/>
      <c r="E70" s="43"/>
      <c r="F70" s="43"/>
      <c r="G70" s="43"/>
      <c r="H70" s="43"/>
      <c r="I70" s="43"/>
    </row>
    <row r="71" spans="1:9" s="42" customFormat="1" x14ac:dyDescent="0.3">
      <c r="A71" s="43"/>
      <c r="B71" s="43"/>
      <c r="C71" s="43"/>
      <c r="D71" s="43"/>
      <c r="E71" s="43"/>
      <c r="F71" s="43"/>
      <c r="G71" s="43"/>
      <c r="H71" s="43"/>
      <c r="I71" s="43"/>
    </row>
    <row r="72" spans="1:9" s="42" customFormat="1" x14ac:dyDescent="0.3">
      <c r="A72" s="43"/>
      <c r="B72" s="43"/>
      <c r="C72" s="43"/>
      <c r="D72" s="43"/>
      <c r="E72" s="43"/>
      <c r="F72" s="43"/>
      <c r="G72" s="43"/>
      <c r="H72" s="43"/>
      <c r="I72" s="43"/>
    </row>
    <row r="73" spans="1:9" s="42" customFormat="1" x14ac:dyDescent="0.3">
      <c r="A73" s="43"/>
      <c r="B73" s="43"/>
      <c r="C73" s="43"/>
      <c r="D73" s="43"/>
      <c r="E73" s="43"/>
      <c r="F73" s="43"/>
      <c r="G73" s="43"/>
      <c r="H73" s="43"/>
      <c r="I73" s="43"/>
    </row>
    <row r="74" spans="1:9" s="42" customFormat="1" x14ac:dyDescent="0.3">
      <c r="A74" s="43"/>
      <c r="B74" s="43"/>
      <c r="C74" s="43"/>
      <c r="D74" s="43"/>
      <c r="E74" s="43"/>
      <c r="F74" s="43"/>
      <c r="G74" s="43"/>
      <c r="H74" s="43"/>
      <c r="I74" s="43"/>
    </row>
    <row r="75" spans="1:9" s="42" customFormat="1" x14ac:dyDescent="0.3">
      <c r="A75" s="43"/>
      <c r="B75" s="43"/>
      <c r="C75" s="43"/>
      <c r="D75" s="43"/>
      <c r="E75" s="43"/>
      <c r="F75" s="43"/>
      <c r="G75" s="43"/>
      <c r="H75" s="43"/>
      <c r="I75" s="43"/>
    </row>
    <row r="76" spans="1:9" s="42" customFormat="1" x14ac:dyDescent="0.3">
      <c r="A76" s="43"/>
      <c r="B76" s="43"/>
      <c r="C76" s="43"/>
      <c r="D76" s="43"/>
      <c r="E76" s="43"/>
      <c r="F76" s="43"/>
      <c r="G76" s="43"/>
      <c r="H76" s="43"/>
      <c r="I76" s="43"/>
    </row>
    <row r="77" spans="1:9" s="42" customFormat="1" x14ac:dyDescent="0.3">
      <c r="A77" s="43"/>
      <c r="B77" s="43"/>
      <c r="C77" s="43"/>
      <c r="D77" s="43"/>
      <c r="E77" s="43"/>
      <c r="F77" s="43"/>
      <c r="G77" s="43"/>
      <c r="H77" s="43"/>
      <c r="I77" s="43"/>
    </row>
    <row r="78" spans="1:9" s="42" customFormat="1" x14ac:dyDescent="0.3">
      <c r="A78" s="43"/>
      <c r="B78" s="43"/>
      <c r="C78" s="43"/>
      <c r="D78" s="43"/>
      <c r="E78" s="43"/>
      <c r="F78" s="43"/>
      <c r="G78" s="43"/>
      <c r="H78" s="43"/>
      <c r="I78" s="43"/>
    </row>
    <row r="79" spans="1:9" s="42" customFormat="1" x14ac:dyDescent="0.3">
      <c r="A79" s="43"/>
      <c r="B79" s="43"/>
      <c r="C79" s="43"/>
      <c r="D79" s="43"/>
      <c r="E79" s="43"/>
      <c r="F79" s="43"/>
      <c r="G79" s="43"/>
      <c r="H79" s="43"/>
      <c r="I79" s="43"/>
    </row>
    <row r="80" spans="1:9" s="42" customFormat="1" x14ac:dyDescent="0.3">
      <c r="A80" s="43"/>
      <c r="B80" s="43"/>
      <c r="C80" s="43"/>
      <c r="D80" s="43"/>
      <c r="E80" s="43"/>
      <c r="F80" s="43"/>
      <c r="G80" s="43"/>
      <c r="H80" s="43"/>
      <c r="I80" s="43"/>
    </row>
    <row r="81" spans="1:9" s="42" customFormat="1" x14ac:dyDescent="0.3">
      <c r="A81" s="43"/>
      <c r="B81" s="43"/>
      <c r="C81" s="43"/>
      <c r="D81" s="43"/>
      <c r="E81" s="43"/>
      <c r="F81" s="43"/>
      <c r="G81" s="43"/>
      <c r="H81" s="43"/>
      <c r="I81" s="43"/>
    </row>
    <row r="82" spans="1:9" s="42" customFormat="1" x14ac:dyDescent="0.3">
      <c r="A82" s="43"/>
      <c r="B82" s="43"/>
      <c r="C82" s="43"/>
      <c r="D82" s="43"/>
      <c r="E82" s="43"/>
      <c r="F82" s="43"/>
      <c r="G82" s="43"/>
      <c r="H82" s="43"/>
      <c r="I82" s="43"/>
    </row>
    <row r="83" spans="1:9" s="42" customFormat="1" x14ac:dyDescent="0.3">
      <c r="A83" s="43"/>
      <c r="B83" s="43"/>
      <c r="C83" s="43"/>
      <c r="D83" s="43"/>
      <c r="E83" s="43"/>
      <c r="F83" s="43"/>
      <c r="G83" s="43"/>
      <c r="H83" s="43"/>
      <c r="I83" s="43"/>
    </row>
    <row r="84" spans="1:9" s="42" customFormat="1" x14ac:dyDescent="0.3">
      <c r="A84" s="43"/>
      <c r="B84" s="43"/>
      <c r="C84" s="43"/>
      <c r="D84" s="43"/>
      <c r="E84" s="43"/>
      <c r="F84" s="43"/>
      <c r="G84" s="43"/>
      <c r="H84" s="43"/>
      <c r="I84" s="43"/>
    </row>
    <row r="85" spans="1:9" s="42" customFormat="1" x14ac:dyDescent="0.3">
      <c r="A85" s="43"/>
      <c r="B85" s="43"/>
      <c r="C85" s="43"/>
      <c r="D85" s="43"/>
      <c r="E85" s="43"/>
      <c r="F85" s="43"/>
      <c r="G85" s="43"/>
      <c r="H85" s="43"/>
      <c r="I85" s="43"/>
    </row>
    <row r="86" spans="1:9" s="42" customFormat="1" x14ac:dyDescent="0.3">
      <c r="A86" s="43"/>
      <c r="B86" s="43"/>
      <c r="C86" s="43"/>
      <c r="D86" s="43"/>
      <c r="E86" s="43"/>
      <c r="F86" s="43"/>
      <c r="G86" s="43"/>
      <c r="H86" s="43"/>
      <c r="I86" s="43"/>
    </row>
    <row r="87" spans="1:9" s="42" customFormat="1" x14ac:dyDescent="0.3">
      <c r="A87" s="43"/>
      <c r="B87" s="43"/>
      <c r="C87" s="43"/>
      <c r="D87" s="43"/>
      <c r="E87" s="43"/>
      <c r="F87" s="43"/>
      <c r="G87" s="43"/>
      <c r="H87" s="43"/>
      <c r="I87" s="43"/>
    </row>
    <row r="88" spans="1:9" s="42" customFormat="1" x14ac:dyDescent="0.3">
      <c r="A88" s="43"/>
      <c r="B88" s="43"/>
      <c r="C88" s="43"/>
      <c r="D88" s="43"/>
      <c r="E88" s="43"/>
      <c r="F88" s="43"/>
      <c r="G88" s="43"/>
      <c r="H88" s="43"/>
      <c r="I88" s="43"/>
    </row>
    <row r="89" spans="1:9" s="42" customFormat="1" x14ac:dyDescent="0.3">
      <c r="A89" s="43"/>
      <c r="B89" s="43"/>
      <c r="C89" s="43"/>
      <c r="D89" s="43"/>
      <c r="E89" s="43"/>
      <c r="F89" s="43"/>
      <c r="G89" s="43"/>
      <c r="H89" s="43"/>
      <c r="I89" s="43"/>
    </row>
    <row r="90" spans="1:9" s="42" customFormat="1" x14ac:dyDescent="0.3">
      <c r="A90" s="43"/>
      <c r="B90" s="43"/>
      <c r="C90" s="43"/>
      <c r="D90" s="43"/>
      <c r="E90" s="43"/>
      <c r="F90" s="43"/>
      <c r="G90" s="43"/>
      <c r="H90" s="43"/>
      <c r="I90" s="43"/>
    </row>
    <row r="91" spans="1:9" s="42" customFormat="1" x14ac:dyDescent="0.3">
      <c r="A91" s="43"/>
      <c r="B91" s="43"/>
      <c r="C91" s="43"/>
      <c r="D91" s="43"/>
      <c r="E91" s="43"/>
      <c r="F91" s="43"/>
      <c r="G91" s="43"/>
      <c r="H91" s="43"/>
      <c r="I91" s="43"/>
    </row>
    <row r="92" spans="1:9" s="42" customFormat="1" x14ac:dyDescent="0.3">
      <c r="A92" s="43"/>
      <c r="B92" s="43"/>
      <c r="C92" s="43"/>
      <c r="D92" s="43"/>
      <c r="E92" s="43"/>
      <c r="F92" s="43"/>
      <c r="G92" s="43"/>
      <c r="H92" s="43"/>
      <c r="I92" s="43"/>
    </row>
    <row r="93" spans="1:9" s="42" customFormat="1" x14ac:dyDescent="0.3">
      <c r="A93" s="43"/>
      <c r="B93" s="43"/>
      <c r="C93" s="43"/>
      <c r="D93" s="43"/>
      <c r="E93" s="43"/>
      <c r="F93" s="43"/>
      <c r="G93" s="43"/>
      <c r="H93" s="43"/>
      <c r="I93" s="43"/>
    </row>
    <row r="94" spans="1:9" s="42" customFormat="1" x14ac:dyDescent="0.3">
      <c r="A94" s="43"/>
      <c r="B94" s="43"/>
      <c r="C94" s="43"/>
      <c r="D94" s="43"/>
      <c r="E94" s="43"/>
      <c r="F94" s="43"/>
      <c r="G94" s="43"/>
      <c r="H94" s="43"/>
      <c r="I94" s="43"/>
    </row>
    <row r="95" spans="1:9" s="42" customFormat="1" x14ac:dyDescent="0.3">
      <c r="A95" s="43"/>
      <c r="B95" s="43"/>
      <c r="C95" s="43"/>
      <c r="D95" s="43"/>
      <c r="E95" s="43"/>
      <c r="F95" s="43"/>
      <c r="G95" s="43"/>
      <c r="H95" s="43"/>
      <c r="I95" s="43"/>
    </row>
    <row r="96" spans="1:9" s="42" customFormat="1" x14ac:dyDescent="0.3">
      <c r="A96" s="43"/>
      <c r="B96" s="43"/>
      <c r="C96" s="43"/>
      <c r="D96" s="43"/>
      <c r="E96" s="43"/>
      <c r="F96" s="43"/>
      <c r="G96" s="43"/>
      <c r="H96" s="43"/>
      <c r="I96" s="43"/>
    </row>
    <row r="97" spans="1:9" s="42" customFormat="1" x14ac:dyDescent="0.3">
      <c r="A97" s="43"/>
      <c r="B97" s="43"/>
      <c r="C97" s="43"/>
      <c r="D97" s="43"/>
      <c r="E97" s="43"/>
      <c r="F97" s="43"/>
      <c r="G97" s="43"/>
      <c r="H97" s="43"/>
      <c r="I97" s="43"/>
    </row>
    <row r="98" spans="1:9" s="42" customFormat="1" x14ac:dyDescent="0.3">
      <c r="A98" s="43"/>
      <c r="B98" s="43"/>
      <c r="C98" s="43"/>
      <c r="D98" s="43"/>
      <c r="E98" s="43"/>
      <c r="F98" s="43"/>
      <c r="G98" s="43"/>
      <c r="H98" s="43"/>
      <c r="I98" s="43"/>
    </row>
    <row r="99" spans="1:9" s="42" customFormat="1" x14ac:dyDescent="0.3">
      <c r="A99" s="43"/>
      <c r="B99" s="43"/>
      <c r="C99" s="43"/>
      <c r="D99" s="43"/>
      <c r="E99" s="43"/>
      <c r="F99" s="43"/>
      <c r="G99" s="43"/>
      <c r="H99" s="43"/>
      <c r="I99" s="43"/>
    </row>
    <row r="100" spans="1:9" s="42" customFormat="1" x14ac:dyDescent="0.3">
      <c r="A100" s="43"/>
      <c r="B100" s="43"/>
      <c r="C100" s="43"/>
      <c r="D100" s="43"/>
      <c r="E100" s="43"/>
      <c r="F100" s="43"/>
      <c r="G100" s="43"/>
      <c r="H100" s="43"/>
      <c r="I100" s="43"/>
    </row>
    <row r="101" spans="1:9" s="42" customFormat="1" x14ac:dyDescent="0.3">
      <c r="A101" s="43"/>
      <c r="B101" s="43"/>
      <c r="C101" s="43"/>
      <c r="D101" s="43"/>
      <c r="E101" s="43"/>
      <c r="F101" s="43"/>
      <c r="G101" s="43"/>
      <c r="H101" s="43"/>
      <c r="I101" s="43"/>
    </row>
    <row r="102" spans="1:9" s="42" customFormat="1" x14ac:dyDescent="0.3">
      <c r="A102" s="43"/>
      <c r="B102" s="43"/>
      <c r="C102" s="43"/>
      <c r="D102" s="43"/>
      <c r="E102" s="43"/>
      <c r="F102" s="43"/>
      <c r="G102" s="43"/>
      <c r="H102" s="43"/>
      <c r="I102" s="43"/>
    </row>
    <row r="103" spans="1:9" s="42" customFormat="1" x14ac:dyDescent="0.3">
      <c r="A103" s="43"/>
      <c r="B103" s="43"/>
      <c r="C103" s="43"/>
      <c r="D103" s="43"/>
      <c r="E103" s="43"/>
      <c r="F103" s="43"/>
      <c r="G103" s="43"/>
      <c r="H103" s="43"/>
      <c r="I103" s="43"/>
    </row>
    <row r="104" spans="1:9" s="42" customFormat="1" x14ac:dyDescent="0.3">
      <c r="A104" s="43"/>
      <c r="B104" s="43"/>
      <c r="C104" s="43"/>
      <c r="D104" s="43"/>
      <c r="E104" s="43"/>
      <c r="F104" s="43"/>
      <c r="G104" s="43"/>
      <c r="H104" s="43"/>
      <c r="I104" s="43"/>
    </row>
    <row r="105" spans="1:9" s="42" customFormat="1" x14ac:dyDescent="0.3">
      <c r="A105" s="43"/>
      <c r="B105" s="43"/>
      <c r="C105" s="43"/>
      <c r="D105" s="43"/>
      <c r="E105" s="43"/>
      <c r="F105" s="43"/>
      <c r="G105" s="43"/>
      <c r="H105" s="43"/>
      <c r="I105" s="43"/>
    </row>
    <row r="106" spans="1:9" s="42" customFormat="1" x14ac:dyDescent="0.3">
      <c r="A106" s="43"/>
      <c r="B106" s="43"/>
      <c r="C106" s="43"/>
      <c r="D106" s="43"/>
      <c r="E106" s="43"/>
      <c r="F106" s="43"/>
      <c r="G106" s="43"/>
      <c r="H106" s="43"/>
      <c r="I106" s="43"/>
    </row>
    <row r="107" spans="1:9" s="42" customFormat="1" x14ac:dyDescent="0.3">
      <c r="A107" s="43"/>
      <c r="B107" s="43"/>
      <c r="C107" s="43"/>
      <c r="D107" s="43"/>
      <c r="E107" s="43"/>
      <c r="F107" s="43"/>
      <c r="G107" s="43"/>
      <c r="H107" s="43"/>
      <c r="I107" s="43"/>
    </row>
    <row r="108" spans="1:9" s="42" customFormat="1" x14ac:dyDescent="0.3">
      <c r="A108" s="43"/>
      <c r="B108" s="43"/>
      <c r="C108" s="43"/>
      <c r="D108" s="43"/>
      <c r="E108" s="43"/>
      <c r="F108" s="43"/>
      <c r="G108" s="43"/>
      <c r="H108" s="43"/>
      <c r="I108" s="43"/>
    </row>
    <row r="109" spans="1:9" s="42" customFormat="1" x14ac:dyDescent="0.3">
      <c r="A109" s="43"/>
      <c r="B109" s="43"/>
      <c r="C109" s="43"/>
      <c r="D109" s="43"/>
      <c r="E109" s="43"/>
      <c r="F109" s="43"/>
      <c r="G109" s="43"/>
      <c r="H109" s="43"/>
      <c r="I109" s="43"/>
    </row>
    <row r="110" spans="1:9" s="42" customFormat="1" x14ac:dyDescent="0.3">
      <c r="A110" s="43"/>
      <c r="B110" s="43"/>
      <c r="C110" s="43"/>
      <c r="D110" s="43"/>
      <c r="E110" s="43"/>
      <c r="F110" s="43"/>
      <c r="G110" s="43"/>
      <c r="H110" s="43"/>
      <c r="I110" s="43"/>
    </row>
    <row r="111" spans="1:9" s="42" customFormat="1" x14ac:dyDescent="0.3">
      <c r="A111" s="43"/>
      <c r="B111" s="43"/>
      <c r="C111" s="43"/>
      <c r="D111" s="43"/>
      <c r="E111" s="43"/>
      <c r="F111" s="43"/>
      <c r="G111" s="43"/>
      <c r="H111" s="43"/>
      <c r="I111" s="43"/>
    </row>
    <row r="112" spans="1:9" s="42" customFormat="1" x14ac:dyDescent="0.3">
      <c r="A112" s="43"/>
      <c r="B112" s="43"/>
      <c r="C112" s="43"/>
      <c r="D112" s="43"/>
      <c r="E112" s="43"/>
      <c r="F112" s="43"/>
      <c r="G112" s="43"/>
      <c r="H112" s="43"/>
      <c r="I112" s="43"/>
    </row>
    <row r="113" spans="1:9" s="42" customFormat="1" x14ac:dyDescent="0.3">
      <c r="A113" s="43"/>
      <c r="B113" s="43"/>
      <c r="C113" s="43"/>
      <c r="D113" s="43"/>
      <c r="E113" s="43"/>
      <c r="F113" s="43"/>
      <c r="G113" s="43"/>
      <c r="H113" s="43"/>
      <c r="I113" s="43"/>
    </row>
    <row r="114" spans="1:9" s="42" customFormat="1" x14ac:dyDescent="0.3">
      <c r="A114" s="43"/>
      <c r="B114" s="43"/>
      <c r="C114" s="43"/>
      <c r="D114" s="43"/>
      <c r="E114" s="43"/>
      <c r="F114" s="43"/>
      <c r="G114" s="43"/>
      <c r="H114" s="43"/>
      <c r="I114" s="43"/>
    </row>
    <row r="115" spans="1:9" s="42" customFormat="1" x14ac:dyDescent="0.3">
      <c r="A115" s="43"/>
      <c r="B115" s="43"/>
      <c r="C115" s="43"/>
      <c r="D115" s="43"/>
      <c r="E115" s="43"/>
      <c r="F115" s="43"/>
      <c r="G115" s="43"/>
      <c r="H115" s="43"/>
      <c r="I115" s="43"/>
    </row>
    <row r="116" spans="1:9" s="42" customFormat="1" x14ac:dyDescent="0.3">
      <c r="A116" s="43"/>
      <c r="B116" s="43"/>
      <c r="C116" s="43"/>
      <c r="D116" s="43"/>
      <c r="E116" s="43"/>
      <c r="F116" s="43"/>
      <c r="G116" s="43"/>
      <c r="H116" s="43"/>
      <c r="I116" s="43"/>
    </row>
    <row r="117" spans="1:9" s="42" customFormat="1" x14ac:dyDescent="0.3">
      <c r="A117" s="43"/>
      <c r="B117" s="43"/>
      <c r="C117" s="43"/>
      <c r="D117" s="43"/>
      <c r="E117" s="43"/>
      <c r="F117" s="43"/>
      <c r="G117" s="43"/>
      <c r="H117" s="43"/>
      <c r="I117" s="43"/>
    </row>
    <row r="118" spans="1:9" s="42" customFormat="1" x14ac:dyDescent="0.3">
      <c r="A118" s="43"/>
      <c r="B118" s="43"/>
      <c r="C118" s="43"/>
      <c r="D118" s="43"/>
      <c r="E118" s="43"/>
      <c r="F118" s="43"/>
      <c r="G118" s="43"/>
      <c r="H118" s="43"/>
      <c r="I118" s="43"/>
    </row>
    <row r="119" spans="1:9" s="42" customFormat="1" x14ac:dyDescent="0.3">
      <c r="A119" s="43"/>
      <c r="B119" s="43"/>
      <c r="C119" s="43"/>
      <c r="D119" s="43"/>
      <c r="E119" s="43"/>
      <c r="F119" s="43"/>
      <c r="G119" s="43"/>
      <c r="H119" s="43"/>
      <c r="I119" s="43"/>
    </row>
    <row r="120" spans="1:9" s="42" customFormat="1" x14ac:dyDescent="0.3">
      <c r="A120" s="43"/>
      <c r="B120" s="43"/>
      <c r="C120" s="43"/>
      <c r="D120" s="43"/>
      <c r="E120" s="43"/>
      <c r="F120" s="43"/>
      <c r="G120" s="43"/>
      <c r="H120" s="43"/>
      <c r="I120" s="43"/>
    </row>
    <row r="121" spans="1:9" s="42" customFormat="1" x14ac:dyDescent="0.3">
      <c r="A121" s="43"/>
      <c r="B121" s="43"/>
      <c r="C121" s="43"/>
      <c r="D121" s="43"/>
      <c r="E121" s="43"/>
      <c r="F121" s="43"/>
      <c r="G121" s="43"/>
      <c r="H121" s="43"/>
      <c r="I121" s="43"/>
    </row>
    <row r="122" spans="1:9" s="42" customFormat="1" x14ac:dyDescent="0.3">
      <c r="A122" s="43"/>
      <c r="B122" s="43"/>
      <c r="C122" s="43"/>
      <c r="D122" s="43"/>
      <c r="E122" s="43"/>
      <c r="F122" s="43"/>
      <c r="G122" s="43"/>
      <c r="H122" s="43"/>
      <c r="I122" s="43"/>
    </row>
    <row r="123" spans="1:9" s="42" customFormat="1" x14ac:dyDescent="0.3">
      <c r="A123" s="43"/>
      <c r="B123" s="43"/>
      <c r="C123" s="43"/>
      <c r="D123" s="43"/>
      <c r="E123" s="43"/>
      <c r="F123" s="43"/>
      <c r="G123" s="43"/>
      <c r="H123" s="43"/>
      <c r="I123" s="43"/>
    </row>
    <row r="124" spans="1:9" s="42" customFormat="1" x14ac:dyDescent="0.3">
      <c r="A124" s="43"/>
      <c r="B124" s="43"/>
      <c r="C124" s="43"/>
      <c r="D124" s="43"/>
      <c r="E124" s="43"/>
      <c r="F124" s="43"/>
      <c r="G124" s="43"/>
      <c r="H124" s="43"/>
      <c r="I124" s="43"/>
    </row>
    <row r="125" spans="1:9" s="42" customFormat="1" x14ac:dyDescent="0.3">
      <c r="A125" s="43"/>
      <c r="B125" s="43"/>
      <c r="C125" s="43"/>
      <c r="D125" s="43"/>
      <c r="E125" s="43"/>
      <c r="F125" s="43"/>
      <c r="G125" s="43"/>
      <c r="H125" s="43"/>
      <c r="I125" s="43"/>
    </row>
    <row r="126" spans="1:9" s="42" customFormat="1" x14ac:dyDescent="0.3">
      <c r="A126" s="43"/>
      <c r="B126" s="43"/>
      <c r="C126" s="43"/>
      <c r="D126" s="43"/>
      <c r="E126" s="43"/>
      <c r="F126" s="43"/>
      <c r="G126" s="43"/>
      <c r="H126" s="43"/>
      <c r="I126" s="43"/>
    </row>
    <row r="127" spans="1:9" s="42" customFormat="1" x14ac:dyDescent="0.3">
      <c r="A127" s="43"/>
      <c r="B127" s="43"/>
      <c r="C127" s="43"/>
      <c r="D127" s="43"/>
      <c r="E127" s="43"/>
      <c r="F127" s="43"/>
      <c r="G127" s="43"/>
      <c r="H127" s="43"/>
      <c r="I127" s="43"/>
    </row>
    <row r="128" spans="1:9" s="42" customFormat="1" x14ac:dyDescent="0.3">
      <c r="A128" s="43"/>
      <c r="B128" s="43"/>
      <c r="C128" s="43"/>
      <c r="D128" s="43"/>
      <c r="E128" s="43"/>
      <c r="F128" s="43"/>
      <c r="G128" s="43"/>
      <c r="H128" s="43"/>
      <c r="I128" s="43"/>
    </row>
    <row r="129" spans="1:9" s="42" customFormat="1" x14ac:dyDescent="0.3">
      <c r="A129" s="43"/>
      <c r="B129" s="43"/>
      <c r="C129" s="43"/>
      <c r="D129" s="43"/>
      <c r="E129" s="43"/>
      <c r="F129" s="43"/>
      <c r="G129" s="43"/>
      <c r="H129" s="43"/>
      <c r="I129" s="43"/>
    </row>
    <row r="130" spans="1:9" s="42" customFormat="1" x14ac:dyDescent="0.3">
      <c r="A130" s="43"/>
      <c r="B130" s="43"/>
      <c r="C130" s="43"/>
      <c r="D130" s="43"/>
      <c r="E130" s="43"/>
      <c r="F130" s="43"/>
      <c r="G130" s="43"/>
      <c r="H130" s="43"/>
      <c r="I130" s="43"/>
    </row>
    <row r="131" spans="1:9" s="42" customFormat="1" x14ac:dyDescent="0.3">
      <c r="A131" s="43"/>
      <c r="B131" s="43"/>
      <c r="C131" s="43"/>
      <c r="D131" s="43"/>
      <c r="E131" s="43"/>
      <c r="F131" s="43"/>
      <c r="G131" s="43"/>
      <c r="H131" s="43"/>
      <c r="I131" s="43"/>
    </row>
    <row r="132" spans="1:9" s="42" customFormat="1" x14ac:dyDescent="0.3">
      <c r="A132" s="43"/>
      <c r="B132" s="43"/>
      <c r="C132" s="43"/>
      <c r="D132" s="43"/>
      <c r="E132" s="43"/>
      <c r="F132" s="43"/>
      <c r="G132" s="43"/>
      <c r="H132" s="43"/>
      <c r="I132" s="43"/>
    </row>
    <row r="133" spans="1:9" s="42" customFormat="1" x14ac:dyDescent="0.3">
      <c r="A133" s="43"/>
      <c r="B133" s="43"/>
      <c r="C133" s="43"/>
      <c r="D133" s="43"/>
      <c r="E133" s="43"/>
      <c r="F133" s="43"/>
      <c r="G133" s="43"/>
      <c r="H133" s="43"/>
      <c r="I133" s="43"/>
    </row>
    <row r="134" spans="1:9" s="42" customFormat="1" x14ac:dyDescent="0.3">
      <c r="A134" s="43"/>
      <c r="B134" s="43"/>
      <c r="C134" s="43"/>
      <c r="D134" s="43"/>
      <c r="E134" s="43"/>
      <c r="F134" s="43"/>
      <c r="G134" s="43"/>
      <c r="H134" s="43"/>
      <c r="I134" s="43"/>
    </row>
    <row r="135" spans="1:9" s="42" customFormat="1" x14ac:dyDescent="0.3">
      <c r="A135" s="43"/>
      <c r="B135" s="43"/>
      <c r="C135" s="43"/>
      <c r="D135" s="43"/>
      <c r="E135" s="43"/>
      <c r="F135" s="43"/>
      <c r="G135" s="43"/>
      <c r="H135" s="43"/>
      <c r="I135" s="43"/>
    </row>
    <row r="136" spans="1:9" s="42" customFormat="1" x14ac:dyDescent="0.3">
      <c r="A136" s="43"/>
      <c r="B136" s="43"/>
      <c r="C136" s="43"/>
      <c r="D136" s="43"/>
      <c r="E136" s="43"/>
      <c r="F136" s="43"/>
      <c r="G136" s="43"/>
      <c r="H136" s="43"/>
      <c r="I136" s="43"/>
    </row>
    <row r="137" spans="1:9" s="42" customFormat="1" x14ac:dyDescent="0.3">
      <c r="A137" s="43"/>
      <c r="B137" s="43"/>
      <c r="C137" s="43"/>
      <c r="D137" s="43"/>
      <c r="E137" s="43"/>
      <c r="F137" s="43"/>
      <c r="G137" s="43"/>
      <c r="H137" s="43"/>
      <c r="I137" s="43"/>
    </row>
    <row r="138" spans="1:9" s="42" customFormat="1" x14ac:dyDescent="0.3">
      <c r="A138" s="43"/>
      <c r="B138" s="43"/>
      <c r="C138" s="43"/>
      <c r="D138" s="43"/>
      <c r="E138" s="43"/>
      <c r="F138" s="43"/>
      <c r="G138" s="43"/>
      <c r="H138" s="43"/>
      <c r="I138" s="43"/>
    </row>
    <row r="139" spans="1:9" s="42" customFormat="1" x14ac:dyDescent="0.3">
      <c r="A139" s="43"/>
      <c r="B139" s="43"/>
      <c r="C139" s="43"/>
      <c r="D139" s="43"/>
      <c r="E139" s="43"/>
      <c r="F139" s="43"/>
      <c r="G139" s="43"/>
      <c r="H139" s="43"/>
      <c r="I139" s="43"/>
    </row>
    <row r="140" spans="1:9" s="42" customFormat="1" x14ac:dyDescent="0.3">
      <c r="A140" s="43"/>
      <c r="B140" s="43"/>
      <c r="C140" s="43"/>
      <c r="D140" s="43"/>
      <c r="E140" s="43"/>
      <c r="F140" s="43"/>
      <c r="G140" s="43"/>
      <c r="H140" s="43"/>
      <c r="I140" s="43"/>
    </row>
    <row r="141" spans="1:9" s="42" customFormat="1" x14ac:dyDescent="0.3">
      <c r="A141" s="43"/>
      <c r="B141" s="43"/>
      <c r="C141" s="43"/>
      <c r="D141" s="43"/>
      <c r="E141" s="43"/>
      <c r="F141" s="43"/>
      <c r="G141" s="43"/>
      <c r="H141" s="43"/>
      <c r="I141" s="43"/>
    </row>
    <row r="142" spans="1:9" s="42" customFormat="1" x14ac:dyDescent="0.3">
      <c r="A142" s="43"/>
      <c r="B142" s="43"/>
      <c r="C142" s="43"/>
      <c r="D142" s="43"/>
      <c r="E142" s="43"/>
      <c r="F142" s="43"/>
      <c r="G142" s="43"/>
      <c r="H142" s="43"/>
      <c r="I142" s="43"/>
    </row>
    <row r="143" spans="1:9" s="42" customFormat="1" x14ac:dyDescent="0.3">
      <c r="A143" s="43"/>
      <c r="B143" s="43"/>
      <c r="C143" s="43"/>
      <c r="D143" s="43"/>
      <c r="E143" s="43"/>
      <c r="F143" s="43"/>
      <c r="G143" s="43"/>
      <c r="H143" s="43"/>
      <c r="I143" s="43"/>
    </row>
    <row r="144" spans="1:9" s="42" customFormat="1" x14ac:dyDescent="0.3">
      <c r="A144" s="43"/>
      <c r="B144" s="43"/>
      <c r="C144" s="43"/>
      <c r="D144" s="43"/>
      <c r="E144" s="43"/>
      <c r="F144" s="43"/>
      <c r="G144" s="43"/>
      <c r="H144" s="43"/>
      <c r="I144" s="43"/>
    </row>
    <row r="145" spans="1:9" s="42" customFormat="1" x14ac:dyDescent="0.3">
      <c r="A145" s="43"/>
      <c r="B145" s="43"/>
      <c r="C145" s="43"/>
      <c r="D145" s="43"/>
      <c r="E145" s="43"/>
      <c r="F145" s="43"/>
      <c r="G145" s="43"/>
      <c r="H145" s="43"/>
      <c r="I145" s="43"/>
    </row>
    <row r="146" spans="1:9" s="42" customFormat="1" x14ac:dyDescent="0.3">
      <c r="A146" s="43"/>
      <c r="B146" s="43"/>
      <c r="C146" s="43"/>
      <c r="D146" s="43"/>
      <c r="E146" s="43"/>
      <c r="F146" s="43"/>
      <c r="G146" s="43"/>
      <c r="H146" s="43"/>
      <c r="I146" s="43"/>
    </row>
    <row r="147" spans="1:9" s="42" customFormat="1" x14ac:dyDescent="0.3">
      <c r="A147" s="43"/>
      <c r="B147" s="43"/>
      <c r="C147" s="43"/>
      <c r="D147" s="43"/>
      <c r="E147" s="43"/>
      <c r="F147" s="43"/>
      <c r="G147" s="43"/>
      <c r="H147" s="43"/>
      <c r="I147" s="43"/>
    </row>
    <row r="148" spans="1:9" s="42" customFormat="1" x14ac:dyDescent="0.3">
      <c r="A148" s="43"/>
      <c r="B148" s="43"/>
      <c r="C148" s="43"/>
      <c r="D148" s="43"/>
      <c r="E148" s="43"/>
      <c r="F148" s="43"/>
      <c r="G148" s="43"/>
      <c r="H148" s="43"/>
      <c r="I148" s="43"/>
    </row>
    <row r="149" spans="1:9" s="42" customFormat="1" x14ac:dyDescent="0.3">
      <c r="A149" s="43"/>
      <c r="B149" s="43"/>
      <c r="C149" s="43"/>
      <c r="D149" s="43"/>
      <c r="E149" s="43"/>
      <c r="F149" s="43"/>
      <c r="G149" s="43"/>
      <c r="H149" s="43"/>
      <c r="I149" s="43"/>
    </row>
    <row r="150" spans="1:9" s="42" customFormat="1" x14ac:dyDescent="0.3">
      <c r="A150" s="43"/>
      <c r="B150" s="43"/>
      <c r="C150" s="43"/>
      <c r="D150" s="43"/>
      <c r="E150" s="43"/>
      <c r="F150" s="43"/>
      <c r="G150" s="43"/>
      <c r="H150" s="43"/>
      <c r="I150" s="43"/>
    </row>
    <row r="151" spans="1:9" s="42" customFormat="1" x14ac:dyDescent="0.3">
      <c r="A151" s="43"/>
      <c r="B151" s="43"/>
      <c r="C151" s="43"/>
      <c r="D151" s="43"/>
      <c r="E151" s="43"/>
      <c r="F151" s="43"/>
      <c r="G151" s="43"/>
      <c r="H151" s="43"/>
      <c r="I151" s="43"/>
    </row>
    <row r="152" spans="1:9" s="42" customFormat="1" x14ac:dyDescent="0.3">
      <c r="A152" s="43"/>
      <c r="B152" s="43"/>
      <c r="C152" s="43"/>
      <c r="D152" s="43"/>
      <c r="E152" s="43"/>
      <c r="F152" s="43"/>
      <c r="G152" s="43"/>
      <c r="H152" s="43"/>
      <c r="I152" s="43"/>
    </row>
    <row r="153" spans="1:9" s="42" customFormat="1" x14ac:dyDescent="0.3">
      <c r="A153" s="43"/>
      <c r="B153" s="43"/>
      <c r="C153" s="43"/>
      <c r="D153" s="43"/>
      <c r="E153" s="43"/>
      <c r="F153" s="43"/>
      <c r="G153" s="43"/>
      <c r="H153" s="43"/>
      <c r="I153" s="43"/>
    </row>
    <row r="154" spans="1:9" s="42" customFormat="1" x14ac:dyDescent="0.3">
      <c r="A154" s="43"/>
      <c r="B154" s="43"/>
      <c r="C154" s="43"/>
      <c r="D154" s="43"/>
      <c r="E154" s="43"/>
      <c r="F154" s="43"/>
      <c r="G154" s="43"/>
      <c r="H154" s="43"/>
      <c r="I154" s="43"/>
    </row>
    <row r="155" spans="1:9" s="42" customFormat="1" x14ac:dyDescent="0.3">
      <c r="A155" s="43"/>
      <c r="B155" s="43"/>
      <c r="C155" s="43"/>
      <c r="D155" s="43"/>
      <c r="E155" s="43"/>
      <c r="F155" s="43"/>
      <c r="G155" s="43"/>
      <c r="H155" s="43"/>
      <c r="I155" s="43"/>
    </row>
    <row r="156" spans="1:9" s="42" customFormat="1" x14ac:dyDescent="0.3">
      <c r="A156" s="43"/>
      <c r="B156" s="43"/>
      <c r="C156" s="43"/>
      <c r="D156" s="43"/>
      <c r="E156" s="43"/>
      <c r="F156" s="43"/>
      <c r="G156" s="43"/>
      <c r="H156" s="43"/>
      <c r="I156" s="43"/>
    </row>
    <row r="157" spans="1:9" s="42" customFormat="1" x14ac:dyDescent="0.3">
      <c r="A157" s="43"/>
      <c r="B157" s="43"/>
      <c r="C157" s="43"/>
      <c r="D157" s="43"/>
      <c r="E157" s="43"/>
      <c r="F157" s="43"/>
      <c r="G157" s="43"/>
      <c r="H157" s="43"/>
      <c r="I157" s="43"/>
    </row>
    <row r="158" spans="1:9" s="42" customFormat="1" x14ac:dyDescent="0.3">
      <c r="A158" s="43"/>
      <c r="B158" s="43"/>
      <c r="C158" s="43"/>
      <c r="D158" s="43"/>
      <c r="E158" s="43"/>
      <c r="F158" s="43"/>
      <c r="G158" s="43"/>
      <c r="H158" s="43"/>
      <c r="I158" s="43"/>
    </row>
    <row r="159" spans="1:9" s="42" customFormat="1" x14ac:dyDescent="0.3">
      <c r="A159" s="43"/>
      <c r="B159" s="43"/>
      <c r="C159" s="43"/>
      <c r="D159" s="43"/>
      <c r="E159" s="43"/>
      <c r="F159" s="43"/>
      <c r="G159" s="43"/>
      <c r="H159" s="43"/>
      <c r="I159" s="43"/>
    </row>
    <row r="160" spans="1:9" s="42" customFormat="1" x14ac:dyDescent="0.3">
      <c r="A160" s="43"/>
      <c r="B160" s="43"/>
      <c r="C160" s="43"/>
      <c r="D160" s="43"/>
      <c r="E160" s="43"/>
      <c r="F160" s="43"/>
      <c r="G160" s="43"/>
      <c r="H160" s="43"/>
      <c r="I160" s="43"/>
    </row>
    <row r="161" spans="1:9" s="42" customFormat="1" x14ac:dyDescent="0.3">
      <c r="A161" s="43"/>
      <c r="B161" s="43"/>
      <c r="C161" s="43"/>
      <c r="D161" s="43"/>
      <c r="E161" s="43"/>
      <c r="F161" s="43"/>
      <c r="G161" s="43"/>
      <c r="H161" s="43"/>
      <c r="I161" s="43"/>
    </row>
    <row r="162" spans="1:9" s="42" customFormat="1" x14ac:dyDescent="0.3">
      <c r="A162" s="43"/>
      <c r="B162" s="43"/>
      <c r="C162" s="43"/>
      <c r="D162" s="43"/>
      <c r="E162" s="43"/>
      <c r="F162" s="43"/>
      <c r="G162" s="43"/>
      <c r="H162" s="43"/>
      <c r="I162" s="43"/>
    </row>
    <row r="163" spans="1:9" s="42" customFormat="1" x14ac:dyDescent="0.3">
      <c r="A163" s="43"/>
      <c r="B163" s="43"/>
      <c r="C163" s="43"/>
      <c r="D163" s="43"/>
      <c r="E163" s="43"/>
      <c r="F163" s="43"/>
      <c r="G163" s="43"/>
      <c r="H163" s="43"/>
      <c r="I163" s="43"/>
    </row>
    <row r="164" spans="1:9" s="42" customFormat="1" x14ac:dyDescent="0.3">
      <c r="A164" s="43"/>
      <c r="B164" s="43"/>
      <c r="C164" s="43"/>
      <c r="D164" s="43"/>
      <c r="E164" s="43"/>
      <c r="F164" s="43"/>
      <c r="G164" s="43"/>
      <c r="H164" s="43"/>
      <c r="I164" s="43"/>
    </row>
    <row r="165" spans="1:9" s="42" customFormat="1" x14ac:dyDescent="0.3">
      <c r="A165" s="43"/>
      <c r="B165" s="43"/>
      <c r="C165" s="43"/>
      <c r="D165" s="43"/>
      <c r="E165" s="43"/>
      <c r="F165" s="43"/>
      <c r="G165" s="43"/>
      <c r="H165" s="43"/>
      <c r="I165" s="43"/>
    </row>
    <row r="166" spans="1:9" s="42" customFormat="1" x14ac:dyDescent="0.3">
      <c r="A166" s="43"/>
      <c r="B166" s="43"/>
      <c r="C166" s="43"/>
      <c r="D166" s="43"/>
      <c r="E166" s="43"/>
      <c r="F166" s="43"/>
      <c r="G166" s="43"/>
      <c r="H166" s="43"/>
      <c r="I166" s="43"/>
    </row>
    <row r="167" spans="1:9" s="42" customFormat="1" x14ac:dyDescent="0.3">
      <c r="A167" s="43"/>
      <c r="B167" s="43"/>
      <c r="C167" s="43"/>
      <c r="D167" s="43"/>
      <c r="E167" s="43"/>
      <c r="F167" s="43"/>
      <c r="G167" s="43"/>
      <c r="H167" s="43"/>
      <c r="I167" s="43"/>
    </row>
    <row r="168" spans="1:9" s="42" customFormat="1" x14ac:dyDescent="0.3">
      <c r="A168" s="43"/>
      <c r="B168" s="43"/>
      <c r="C168" s="43"/>
      <c r="D168" s="43"/>
      <c r="E168" s="43"/>
      <c r="F168" s="43"/>
      <c r="G168" s="43"/>
      <c r="H168" s="43"/>
      <c r="I168" s="43"/>
    </row>
    <row r="169" spans="1:9" s="42" customFormat="1" x14ac:dyDescent="0.3">
      <c r="A169" s="43"/>
      <c r="B169" s="43"/>
      <c r="C169" s="43"/>
      <c r="D169" s="43"/>
      <c r="E169" s="43"/>
      <c r="F169" s="43"/>
      <c r="G169" s="43"/>
      <c r="H169" s="43"/>
      <c r="I169" s="43"/>
    </row>
    <row r="170" spans="1:9" s="42" customFormat="1" x14ac:dyDescent="0.3">
      <c r="A170" s="43"/>
      <c r="B170" s="43"/>
      <c r="C170" s="43"/>
      <c r="D170" s="43"/>
      <c r="E170" s="43"/>
      <c r="F170" s="43"/>
      <c r="G170" s="43"/>
      <c r="H170" s="43"/>
      <c r="I170" s="43"/>
    </row>
    <row r="171" spans="1:9" s="42" customFormat="1" x14ac:dyDescent="0.3">
      <c r="A171" s="43"/>
      <c r="B171" s="43"/>
      <c r="C171" s="43"/>
      <c r="D171" s="43"/>
      <c r="E171" s="43"/>
      <c r="F171" s="43"/>
      <c r="G171" s="43"/>
      <c r="H171" s="43"/>
      <c r="I171" s="43"/>
    </row>
    <row r="172" spans="1:9" s="42" customFormat="1" x14ac:dyDescent="0.3">
      <c r="A172" s="43"/>
      <c r="B172" s="43"/>
      <c r="C172" s="43"/>
      <c r="D172" s="43"/>
      <c r="E172" s="43"/>
      <c r="F172" s="43"/>
      <c r="G172" s="43"/>
      <c r="H172" s="43"/>
      <c r="I172" s="43"/>
    </row>
    <row r="173" spans="1:9" s="42" customFormat="1" x14ac:dyDescent="0.3">
      <c r="A173" s="43"/>
      <c r="B173" s="43"/>
      <c r="C173" s="43"/>
      <c r="D173" s="43"/>
      <c r="E173" s="43"/>
      <c r="F173" s="43"/>
      <c r="G173" s="43"/>
      <c r="H173" s="43"/>
      <c r="I173" s="43"/>
    </row>
    <row r="174" spans="1:9" s="42" customFormat="1" x14ac:dyDescent="0.3">
      <c r="A174" s="43"/>
      <c r="B174" s="43"/>
      <c r="C174" s="43"/>
      <c r="D174" s="43"/>
      <c r="E174" s="43"/>
      <c r="F174" s="43"/>
      <c r="G174" s="43"/>
      <c r="H174" s="43"/>
      <c r="I174" s="43"/>
    </row>
    <row r="175" spans="1:9" s="42" customFormat="1" x14ac:dyDescent="0.3">
      <c r="A175" s="43"/>
      <c r="B175" s="43"/>
      <c r="C175" s="43"/>
      <c r="D175" s="43"/>
      <c r="E175" s="43"/>
      <c r="F175" s="43"/>
      <c r="G175" s="43"/>
      <c r="H175" s="43"/>
      <c r="I175" s="43"/>
    </row>
    <row r="176" spans="1:9" s="42" customFormat="1" x14ac:dyDescent="0.3">
      <c r="A176" s="43"/>
      <c r="B176" s="43"/>
      <c r="C176" s="43"/>
      <c r="D176" s="43"/>
      <c r="E176" s="43"/>
      <c r="F176" s="43"/>
      <c r="G176" s="43"/>
      <c r="H176" s="43"/>
      <c r="I176" s="43"/>
    </row>
    <row r="177" spans="1:9" s="42" customFormat="1" x14ac:dyDescent="0.3">
      <c r="A177" s="43"/>
      <c r="B177" s="43"/>
      <c r="C177" s="43"/>
      <c r="D177" s="43"/>
      <c r="E177" s="43"/>
      <c r="F177" s="43"/>
      <c r="G177" s="43"/>
      <c r="H177" s="43"/>
      <c r="I177" s="43"/>
    </row>
    <row r="178" spans="1:9" s="42" customFormat="1" x14ac:dyDescent="0.3">
      <c r="A178" s="43"/>
      <c r="B178" s="43"/>
      <c r="C178" s="43"/>
      <c r="D178" s="43"/>
      <c r="E178" s="43"/>
      <c r="F178" s="43"/>
      <c r="G178" s="43"/>
      <c r="H178" s="43"/>
      <c r="I178" s="43"/>
    </row>
    <row r="179" spans="1:9" s="42" customFormat="1" x14ac:dyDescent="0.3">
      <c r="A179" s="43"/>
      <c r="B179" s="43"/>
      <c r="C179" s="43"/>
      <c r="D179" s="43"/>
      <c r="E179" s="43"/>
      <c r="F179" s="43"/>
      <c r="G179" s="43"/>
      <c r="H179" s="43"/>
      <c r="I179" s="43"/>
    </row>
    <row r="180" spans="1:9" s="42" customFormat="1" x14ac:dyDescent="0.3">
      <c r="A180" s="43"/>
      <c r="B180" s="43"/>
      <c r="C180" s="43"/>
      <c r="D180" s="43"/>
      <c r="E180" s="43"/>
      <c r="F180" s="43"/>
      <c r="G180" s="43"/>
      <c r="H180" s="43"/>
      <c r="I180" s="43"/>
    </row>
    <row r="181" spans="1:9" s="42" customFormat="1" x14ac:dyDescent="0.3">
      <c r="A181" s="43"/>
      <c r="B181" s="43"/>
      <c r="C181" s="43"/>
      <c r="D181" s="43"/>
      <c r="E181" s="43"/>
      <c r="F181" s="43"/>
      <c r="G181" s="43"/>
      <c r="H181" s="43"/>
      <c r="I181" s="43"/>
    </row>
    <row r="182" spans="1:9" s="42" customFormat="1" x14ac:dyDescent="0.3">
      <c r="A182" s="43"/>
      <c r="B182" s="43"/>
      <c r="C182" s="43"/>
      <c r="D182" s="43"/>
      <c r="E182" s="43"/>
      <c r="F182" s="43"/>
      <c r="G182" s="43"/>
      <c r="H182" s="43"/>
      <c r="I182" s="43"/>
    </row>
    <row r="183" spans="1:9" s="42" customFormat="1" x14ac:dyDescent="0.3">
      <c r="A183" s="43"/>
      <c r="B183" s="43"/>
      <c r="C183" s="43"/>
      <c r="D183" s="43"/>
      <c r="E183" s="43"/>
      <c r="F183" s="43"/>
      <c r="G183" s="43"/>
      <c r="H183" s="43"/>
      <c r="I183" s="43"/>
    </row>
    <row r="184" spans="1:9" s="42" customFormat="1" x14ac:dyDescent="0.3">
      <c r="A184" s="43"/>
      <c r="B184" s="43"/>
      <c r="C184" s="43"/>
      <c r="D184" s="43"/>
      <c r="E184" s="43"/>
      <c r="F184" s="43"/>
      <c r="G184" s="43"/>
      <c r="H184" s="43"/>
      <c r="I184" s="43"/>
    </row>
    <row r="185" spans="1:9" s="42" customFormat="1" x14ac:dyDescent="0.3">
      <c r="A185" s="43"/>
      <c r="B185" s="43"/>
      <c r="C185" s="43"/>
      <c r="D185" s="43"/>
      <c r="E185" s="43"/>
      <c r="F185" s="43"/>
      <c r="G185" s="43"/>
      <c r="H185" s="43"/>
      <c r="I185" s="43"/>
    </row>
    <row r="186" spans="1:9" s="42" customFormat="1" x14ac:dyDescent="0.3">
      <c r="A186" s="43"/>
      <c r="B186" s="43"/>
      <c r="C186" s="43"/>
      <c r="D186" s="43"/>
      <c r="E186" s="43"/>
      <c r="F186" s="43"/>
      <c r="G186" s="43"/>
      <c r="H186" s="43"/>
      <c r="I186" s="43"/>
    </row>
    <row r="187" spans="1:9" s="42" customFormat="1" x14ac:dyDescent="0.3">
      <c r="A187" s="43"/>
      <c r="B187" s="43"/>
      <c r="C187" s="43"/>
      <c r="D187" s="43"/>
      <c r="E187" s="43"/>
      <c r="F187" s="43"/>
      <c r="G187" s="43"/>
      <c r="H187" s="43"/>
      <c r="I187" s="43"/>
    </row>
    <row r="188" spans="1:9" s="42" customFormat="1" x14ac:dyDescent="0.3">
      <c r="A188" s="43"/>
      <c r="B188" s="43"/>
      <c r="C188" s="43"/>
      <c r="D188" s="43"/>
      <c r="E188" s="43"/>
      <c r="F188" s="43"/>
      <c r="G188" s="43"/>
      <c r="H188" s="43"/>
      <c r="I188" s="43"/>
    </row>
    <row r="189" spans="1:9" s="42" customFormat="1" x14ac:dyDescent="0.3">
      <c r="A189" s="43"/>
      <c r="B189" s="43"/>
      <c r="C189" s="43"/>
      <c r="D189" s="43"/>
      <c r="E189" s="43"/>
      <c r="F189" s="43"/>
      <c r="G189" s="43"/>
      <c r="H189" s="43"/>
      <c r="I189" s="43"/>
    </row>
    <row r="190" spans="1:9" s="42" customFormat="1" x14ac:dyDescent="0.3">
      <c r="A190" s="43"/>
      <c r="B190" s="43"/>
      <c r="C190" s="43"/>
      <c r="D190" s="43"/>
      <c r="E190" s="43"/>
      <c r="F190" s="43"/>
      <c r="G190" s="43"/>
      <c r="H190" s="43"/>
      <c r="I190" s="43"/>
    </row>
    <row r="191" spans="1:9" s="42" customFormat="1" x14ac:dyDescent="0.3">
      <c r="A191" s="43"/>
      <c r="B191" s="43"/>
      <c r="C191" s="43"/>
      <c r="D191" s="43"/>
      <c r="E191" s="43"/>
      <c r="F191" s="43"/>
      <c r="G191" s="43"/>
      <c r="H191" s="43"/>
      <c r="I191" s="43"/>
    </row>
    <row r="192" spans="1:9" s="42" customFormat="1" x14ac:dyDescent="0.3">
      <c r="A192" s="43"/>
      <c r="B192" s="43"/>
      <c r="C192" s="43"/>
      <c r="D192" s="43"/>
      <c r="E192" s="43"/>
      <c r="F192" s="43"/>
      <c r="G192" s="43"/>
      <c r="H192" s="43"/>
      <c r="I192" s="43"/>
    </row>
    <row r="193" spans="1:9" s="42" customFormat="1" x14ac:dyDescent="0.3">
      <c r="A193" s="43"/>
      <c r="B193" s="43"/>
      <c r="C193" s="43"/>
      <c r="D193" s="43"/>
      <c r="E193" s="43"/>
      <c r="F193" s="43"/>
      <c r="G193" s="43"/>
      <c r="H193" s="43"/>
      <c r="I193" s="43"/>
    </row>
    <row r="194" spans="1:9" s="42" customFormat="1" x14ac:dyDescent="0.3">
      <c r="A194" s="43"/>
      <c r="B194" s="43"/>
      <c r="C194" s="43"/>
      <c r="D194" s="43"/>
      <c r="E194" s="43"/>
      <c r="F194" s="43"/>
      <c r="G194" s="43"/>
      <c r="H194" s="43"/>
      <c r="I194" s="43"/>
    </row>
    <row r="195" spans="1:9" s="42" customFormat="1" x14ac:dyDescent="0.3">
      <c r="A195" s="43"/>
      <c r="B195" s="43"/>
      <c r="C195" s="43"/>
      <c r="D195" s="43"/>
      <c r="E195" s="43"/>
      <c r="F195" s="43"/>
      <c r="G195" s="43"/>
      <c r="H195" s="43"/>
      <c r="I195" s="43"/>
    </row>
    <row r="196" spans="1:9" s="42" customFormat="1" x14ac:dyDescent="0.3">
      <c r="A196" s="43"/>
      <c r="B196" s="43"/>
      <c r="C196" s="43"/>
      <c r="D196" s="43"/>
      <c r="E196" s="43"/>
      <c r="F196" s="43"/>
      <c r="G196" s="43"/>
      <c r="H196" s="43"/>
      <c r="I196" s="43"/>
    </row>
    <row r="197" spans="1:9" s="42" customFormat="1" x14ac:dyDescent="0.3">
      <c r="A197" s="43"/>
      <c r="B197" s="43"/>
      <c r="C197" s="43"/>
      <c r="D197" s="43"/>
      <c r="E197" s="43"/>
      <c r="F197" s="43"/>
      <c r="G197" s="43"/>
      <c r="H197" s="43"/>
      <c r="I197" s="43"/>
    </row>
    <row r="198" spans="1:9" s="42" customFormat="1" x14ac:dyDescent="0.3">
      <c r="A198" s="43"/>
      <c r="B198" s="43"/>
      <c r="C198" s="43"/>
      <c r="D198" s="43"/>
      <c r="E198" s="43"/>
      <c r="F198" s="43"/>
      <c r="G198" s="43"/>
      <c r="H198" s="43"/>
      <c r="I198" s="43"/>
    </row>
    <row r="199" spans="1:9" s="42" customFormat="1" x14ac:dyDescent="0.3">
      <c r="A199" s="43"/>
      <c r="B199" s="43"/>
      <c r="C199" s="43"/>
      <c r="D199" s="43"/>
      <c r="E199" s="43"/>
      <c r="F199" s="43"/>
      <c r="G199" s="43"/>
      <c r="H199" s="43"/>
      <c r="I199" s="43"/>
    </row>
    <row r="200" spans="1:9" s="42" customFormat="1" x14ac:dyDescent="0.3">
      <c r="A200" s="43"/>
      <c r="B200" s="43"/>
      <c r="C200" s="43"/>
      <c r="D200" s="43"/>
      <c r="E200" s="43"/>
      <c r="F200" s="43"/>
      <c r="G200" s="43"/>
      <c r="H200" s="43"/>
      <c r="I200" s="43"/>
    </row>
    <row r="201" spans="1:9" s="42" customFormat="1" x14ac:dyDescent="0.3">
      <c r="A201" s="43"/>
      <c r="B201" s="43"/>
      <c r="C201" s="43"/>
      <c r="D201" s="43"/>
      <c r="E201" s="43"/>
      <c r="F201" s="43"/>
      <c r="G201" s="43"/>
      <c r="H201" s="43"/>
      <c r="I201" s="43"/>
    </row>
    <row r="202" spans="1:9" s="42" customFormat="1" x14ac:dyDescent="0.3">
      <c r="A202" s="43"/>
      <c r="B202" s="43"/>
      <c r="C202" s="43"/>
      <c r="D202" s="43"/>
      <c r="E202" s="43"/>
      <c r="F202" s="43"/>
      <c r="G202" s="43"/>
      <c r="H202" s="43"/>
      <c r="I202" s="43"/>
    </row>
    <row r="203" spans="1:9" s="42" customFormat="1" x14ac:dyDescent="0.3">
      <c r="A203" s="43"/>
      <c r="B203" s="43"/>
      <c r="C203" s="43"/>
      <c r="D203" s="43"/>
      <c r="E203" s="43"/>
      <c r="F203" s="43"/>
      <c r="G203" s="43"/>
      <c r="H203" s="43"/>
      <c r="I203" s="43"/>
    </row>
    <row r="204" spans="1:9" s="42" customFormat="1" x14ac:dyDescent="0.3">
      <c r="A204" s="43"/>
      <c r="B204" s="43"/>
      <c r="C204" s="43"/>
      <c r="D204" s="43"/>
      <c r="E204" s="43"/>
      <c r="F204" s="43"/>
      <c r="G204" s="43"/>
      <c r="H204" s="43"/>
      <c r="I204" s="43"/>
    </row>
    <row r="205" spans="1:9" s="42" customFormat="1" x14ac:dyDescent="0.3">
      <c r="A205" s="43"/>
      <c r="B205" s="43"/>
      <c r="C205" s="43"/>
      <c r="D205" s="43"/>
      <c r="E205" s="43"/>
      <c r="F205" s="43"/>
      <c r="G205" s="43"/>
      <c r="H205" s="43"/>
      <c r="I205" s="43"/>
    </row>
    <row r="206" spans="1:9" s="42" customFormat="1" x14ac:dyDescent="0.3">
      <c r="A206" s="43"/>
      <c r="B206" s="43"/>
      <c r="C206" s="43"/>
      <c r="D206" s="43"/>
      <c r="E206" s="43"/>
      <c r="F206" s="43"/>
      <c r="G206" s="43"/>
      <c r="H206" s="43"/>
      <c r="I206" s="43"/>
    </row>
    <row r="207" spans="1:9" s="42" customFormat="1" x14ac:dyDescent="0.3">
      <c r="A207" s="43"/>
      <c r="B207" s="43"/>
      <c r="C207" s="43"/>
      <c r="D207" s="43"/>
      <c r="E207" s="43"/>
      <c r="F207" s="43"/>
      <c r="G207" s="43"/>
      <c r="H207" s="43"/>
      <c r="I207" s="43"/>
    </row>
    <row r="208" spans="1:9" s="42" customFormat="1" x14ac:dyDescent="0.3">
      <c r="A208" s="43"/>
      <c r="B208" s="43"/>
      <c r="C208" s="43"/>
      <c r="D208" s="43"/>
      <c r="E208" s="43"/>
      <c r="F208" s="43"/>
      <c r="G208" s="43"/>
      <c r="H208" s="43"/>
      <c r="I208" s="43"/>
    </row>
    <row r="209" spans="1:9" s="42" customFormat="1" x14ac:dyDescent="0.3">
      <c r="A209" s="43"/>
      <c r="B209" s="43"/>
      <c r="C209" s="43"/>
      <c r="D209" s="43"/>
      <c r="E209" s="43"/>
      <c r="F209" s="43"/>
      <c r="G209" s="43"/>
      <c r="H209" s="43"/>
      <c r="I209" s="43"/>
    </row>
    <row r="210" spans="1:9" s="42" customFormat="1" x14ac:dyDescent="0.3">
      <c r="A210" s="43"/>
      <c r="B210" s="43"/>
      <c r="C210" s="43"/>
      <c r="D210" s="43"/>
      <c r="E210" s="43"/>
      <c r="F210" s="43"/>
      <c r="G210" s="43"/>
      <c r="H210" s="43"/>
      <c r="I210" s="43"/>
    </row>
    <row r="211" spans="1:9" s="42" customFormat="1" x14ac:dyDescent="0.3">
      <c r="A211" s="43"/>
      <c r="B211" s="43"/>
      <c r="C211" s="43"/>
      <c r="D211" s="43"/>
      <c r="E211" s="43"/>
      <c r="F211" s="43"/>
      <c r="G211" s="43"/>
      <c r="H211" s="43"/>
      <c r="I211" s="43"/>
    </row>
    <row r="212" spans="1:9" s="42" customFormat="1" x14ac:dyDescent="0.3">
      <c r="A212" s="43"/>
      <c r="B212" s="43"/>
      <c r="C212" s="43"/>
      <c r="D212" s="43"/>
      <c r="E212" s="43"/>
      <c r="F212" s="43"/>
      <c r="G212" s="43"/>
      <c r="H212" s="43"/>
      <c r="I212" s="43"/>
    </row>
    <row r="213" spans="1:9" s="42" customFormat="1" x14ac:dyDescent="0.3">
      <c r="A213" s="43"/>
      <c r="B213" s="43"/>
      <c r="C213" s="43"/>
      <c r="D213" s="43"/>
      <c r="E213" s="43"/>
      <c r="F213" s="43"/>
      <c r="G213" s="43"/>
      <c r="H213" s="43"/>
      <c r="I213" s="43"/>
    </row>
    <row r="214" spans="1:9" s="42" customFormat="1" x14ac:dyDescent="0.3">
      <c r="A214" s="43"/>
      <c r="B214" s="43"/>
      <c r="C214" s="43"/>
      <c r="D214" s="43"/>
      <c r="E214" s="43"/>
      <c r="F214" s="43"/>
      <c r="G214" s="43"/>
      <c r="H214" s="43"/>
      <c r="I214" s="43"/>
    </row>
    <row r="215" spans="1:9" s="42" customFormat="1" x14ac:dyDescent="0.3">
      <c r="A215" s="43"/>
      <c r="B215" s="43"/>
      <c r="C215" s="43"/>
      <c r="D215" s="43"/>
      <c r="E215" s="43"/>
      <c r="F215" s="43"/>
      <c r="G215" s="43"/>
      <c r="H215" s="43"/>
      <c r="I215" s="43"/>
    </row>
    <row r="216" spans="1:9" s="42" customFormat="1" x14ac:dyDescent="0.3">
      <c r="A216" s="43"/>
      <c r="B216" s="43"/>
      <c r="C216" s="43"/>
      <c r="D216" s="43"/>
      <c r="E216" s="43"/>
      <c r="F216" s="43"/>
      <c r="G216" s="43"/>
      <c r="H216" s="43"/>
      <c r="I216" s="43"/>
    </row>
    <row r="217" spans="1:9" s="42" customFormat="1" x14ac:dyDescent="0.3">
      <c r="A217" s="43"/>
      <c r="B217" s="43"/>
      <c r="C217" s="43"/>
      <c r="D217" s="43"/>
      <c r="E217" s="43"/>
      <c r="F217" s="43"/>
      <c r="G217" s="43"/>
      <c r="H217" s="43"/>
      <c r="I217" s="43"/>
    </row>
    <row r="218" spans="1:9" s="42" customFormat="1" x14ac:dyDescent="0.3">
      <c r="A218" s="43"/>
      <c r="B218" s="43"/>
      <c r="C218" s="43"/>
      <c r="D218" s="43"/>
      <c r="E218" s="43"/>
      <c r="F218" s="43"/>
      <c r="G218" s="43"/>
      <c r="H218" s="43"/>
      <c r="I218" s="43"/>
    </row>
    <row r="219" spans="1:9" s="42" customFormat="1" x14ac:dyDescent="0.3">
      <c r="A219" s="43"/>
      <c r="B219" s="43"/>
      <c r="C219" s="43"/>
      <c r="D219" s="43"/>
      <c r="E219" s="43"/>
      <c r="F219" s="43"/>
      <c r="G219" s="43"/>
      <c r="H219" s="43"/>
      <c r="I219" s="43"/>
    </row>
    <row r="220" spans="1:9" s="42" customFormat="1" x14ac:dyDescent="0.3">
      <c r="A220" s="43"/>
      <c r="B220" s="43"/>
      <c r="C220" s="43"/>
      <c r="D220" s="43"/>
      <c r="E220" s="43"/>
      <c r="F220" s="43"/>
      <c r="G220" s="43"/>
      <c r="H220" s="43"/>
      <c r="I220" s="43"/>
    </row>
    <row r="221" spans="1:9" s="42" customFormat="1" x14ac:dyDescent="0.3">
      <c r="A221" s="43"/>
      <c r="B221" s="43"/>
      <c r="C221" s="43"/>
      <c r="D221" s="43"/>
      <c r="E221" s="43"/>
      <c r="F221" s="43"/>
      <c r="G221" s="43"/>
      <c r="H221" s="43"/>
      <c r="I221" s="43"/>
    </row>
    <row r="222" spans="1:9" s="42" customFormat="1" x14ac:dyDescent="0.3">
      <c r="A222" s="43"/>
      <c r="B222" s="43"/>
      <c r="C222" s="43"/>
      <c r="D222" s="43"/>
      <c r="E222" s="43"/>
      <c r="F222" s="43"/>
      <c r="G222" s="43"/>
      <c r="H222" s="43"/>
      <c r="I222" s="43"/>
    </row>
    <row r="223" spans="1:9" s="42" customFormat="1" x14ac:dyDescent="0.3">
      <c r="A223" s="43"/>
      <c r="B223" s="43"/>
      <c r="C223" s="43"/>
      <c r="D223" s="43"/>
      <c r="E223" s="43"/>
      <c r="F223" s="43"/>
      <c r="G223" s="43"/>
      <c r="H223" s="43"/>
      <c r="I223" s="43"/>
    </row>
    <row r="224" spans="1:9" s="42" customFormat="1" x14ac:dyDescent="0.3">
      <c r="A224" s="43"/>
      <c r="B224" s="43"/>
      <c r="C224" s="43"/>
      <c r="D224" s="43"/>
      <c r="E224" s="43"/>
      <c r="F224" s="43"/>
      <c r="G224" s="43"/>
      <c r="H224" s="43"/>
      <c r="I224" s="43"/>
    </row>
    <row r="225" spans="1:9" s="42" customFormat="1" x14ac:dyDescent="0.3">
      <c r="A225" s="43"/>
      <c r="B225" s="43"/>
      <c r="C225" s="43"/>
      <c r="D225" s="43"/>
      <c r="E225" s="43"/>
      <c r="F225" s="43"/>
      <c r="G225" s="43"/>
      <c r="H225" s="43"/>
      <c r="I225" s="43"/>
    </row>
    <row r="226" spans="1:9" s="42" customFormat="1" x14ac:dyDescent="0.3">
      <c r="A226" s="43"/>
      <c r="B226" s="43"/>
      <c r="C226" s="43"/>
      <c r="D226" s="43"/>
      <c r="E226" s="43"/>
      <c r="F226" s="43"/>
      <c r="G226" s="43"/>
      <c r="H226" s="43"/>
      <c r="I226" s="43"/>
    </row>
    <row r="227" spans="1:9" s="42" customFormat="1" x14ac:dyDescent="0.3">
      <c r="A227" s="43"/>
      <c r="B227" s="43"/>
      <c r="C227" s="43"/>
      <c r="D227" s="43"/>
      <c r="E227" s="43"/>
      <c r="F227" s="43"/>
      <c r="G227" s="43"/>
      <c r="H227" s="43"/>
      <c r="I227" s="43"/>
    </row>
    <row r="228" spans="1:9" s="42" customFormat="1" x14ac:dyDescent="0.3">
      <c r="A228" s="43"/>
      <c r="B228" s="43"/>
      <c r="C228" s="43"/>
      <c r="D228" s="43"/>
      <c r="E228" s="43"/>
      <c r="F228" s="43"/>
      <c r="G228" s="43"/>
      <c r="H228" s="43"/>
      <c r="I228" s="43"/>
    </row>
    <row r="229" spans="1:9" s="42" customFormat="1" x14ac:dyDescent="0.3">
      <c r="A229" s="43"/>
      <c r="B229" s="43"/>
      <c r="C229" s="43"/>
      <c r="D229" s="43"/>
      <c r="E229" s="43"/>
      <c r="F229" s="43"/>
      <c r="G229" s="43"/>
      <c r="H229" s="43"/>
      <c r="I229" s="43"/>
    </row>
    <row r="230" spans="1:9" s="42" customFormat="1" x14ac:dyDescent="0.3">
      <c r="A230" s="43"/>
      <c r="B230" s="43"/>
      <c r="C230" s="43"/>
      <c r="D230" s="43"/>
      <c r="E230" s="43"/>
      <c r="F230" s="43"/>
      <c r="G230" s="43"/>
      <c r="H230" s="43"/>
      <c r="I230" s="43"/>
    </row>
    <row r="231" spans="1:9" s="42" customFormat="1" x14ac:dyDescent="0.3">
      <c r="A231" s="43"/>
      <c r="B231" s="43"/>
      <c r="C231" s="43"/>
      <c r="D231" s="43"/>
      <c r="E231" s="43"/>
      <c r="F231" s="43"/>
      <c r="G231" s="43"/>
      <c r="H231" s="43"/>
      <c r="I231" s="43"/>
    </row>
    <row r="232" spans="1:9" s="42" customFormat="1" x14ac:dyDescent="0.3">
      <c r="A232" s="43"/>
      <c r="B232" s="43"/>
      <c r="C232" s="43"/>
      <c r="D232" s="43"/>
      <c r="E232" s="43"/>
      <c r="F232" s="43"/>
      <c r="G232" s="43"/>
      <c r="H232" s="43"/>
      <c r="I232" s="43"/>
    </row>
    <row r="233" spans="1:9" s="42" customFormat="1" x14ac:dyDescent="0.3">
      <c r="A233" s="43"/>
      <c r="B233" s="43"/>
      <c r="C233" s="43"/>
      <c r="D233" s="43"/>
      <c r="E233" s="43"/>
      <c r="F233" s="43"/>
      <c r="G233" s="43"/>
      <c r="H233" s="43"/>
      <c r="I233" s="43"/>
    </row>
    <row r="234" spans="1:9" s="42" customFormat="1" x14ac:dyDescent="0.3">
      <c r="A234" s="43"/>
      <c r="B234" s="43"/>
      <c r="C234" s="43"/>
      <c r="D234" s="43"/>
      <c r="E234" s="43"/>
      <c r="F234" s="43"/>
      <c r="G234" s="43"/>
      <c r="H234" s="43"/>
      <c r="I234" s="43"/>
    </row>
    <row r="235" spans="1:9" s="42" customFormat="1" x14ac:dyDescent="0.3">
      <c r="A235" s="43"/>
      <c r="B235" s="43"/>
      <c r="C235" s="43"/>
      <c r="D235" s="43"/>
      <c r="E235" s="43"/>
      <c r="F235" s="43"/>
      <c r="G235" s="43"/>
      <c r="H235" s="43"/>
      <c r="I235" s="43"/>
    </row>
    <row r="236" spans="1:9" s="42" customFormat="1" x14ac:dyDescent="0.3">
      <c r="A236" s="43"/>
      <c r="B236" s="43"/>
      <c r="C236" s="43"/>
      <c r="D236" s="43"/>
      <c r="E236" s="43"/>
      <c r="F236" s="43"/>
      <c r="G236" s="43"/>
      <c r="H236" s="43"/>
      <c r="I236" s="43"/>
    </row>
    <row r="237" spans="1:9" s="42" customFormat="1" x14ac:dyDescent="0.3">
      <c r="A237" s="43"/>
      <c r="B237" s="43"/>
      <c r="C237" s="43"/>
      <c r="D237" s="43"/>
      <c r="E237" s="43"/>
      <c r="F237" s="43"/>
      <c r="G237" s="43"/>
      <c r="H237" s="43"/>
      <c r="I237" s="43"/>
    </row>
    <row r="238" spans="1:9" s="42" customFormat="1" x14ac:dyDescent="0.3">
      <c r="A238" s="43"/>
      <c r="B238" s="43"/>
      <c r="C238" s="43"/>
      <c r="D238" s="43"/>
      <c r="E238" s="43"/>
      <c r="F238" s="43"/>
      <c r="G238" s="43"/>
      <c r="H238" s="43"/>
      <c r="I238" s="43"/>
    </row>
    <row r="239" spans="1:9" s="42" customFormat="1" x14ac:dyDescent="0.3">
      <c r="A239" s="43"/>
      <c r="B239" s="43"/>
      <c r="C239" s="43"/>
      <c r="D239" s="43"/>
      <c r="E239" s="43"/>
      <c r="F239" s="43"/>
      <c r="G239" s="43"/>
      <c r="H239" s="43"/>
      <c r="I239" s="43"/>
    </row>
    <row r="240" spans="1:9" s="42" customFormat="1" x14ac:dyDescent="0.3">
      <c r="A240" s="43"/>
      <c r="B240" s="43"/>
      <c r="C240" s="43"/>
      <c r="D240" s="43"/>
      <c r="E240" s="43"/>
      <c r="F240" s="43"/>
      <c r="G240" s="43"/>
      <c r="H240" s="43"/>
      <c r="I240" s="43"/>
    </row>
    <row r="241" spans="1:9" s="42" customFormat="1" x14ac:dyDescent="0.3">
      <c r="A241" s="43"/>
      <c r="B241" s="43"/>
      <c r="C241" s="43"/>
      <c r="D241" s="43"/>
      <c r="E241" s="43"/>
      <c r="F241" s="43"/>
      <c r="G241" s="43"/>
      <c r="H241" s="43"/>
      <c r="I241" s="43"/>
    </row>
    <row r="242" spans="1:9" s="42" customFormat="1" x14ac:dyDescent="0.3">
      <c r="A242" s="43"/>
      <c r="B242" s="43"/>
      <c r="C242" s="43"/>
      <c r="D242" s="43"/>
      <c r="E242" s="43"/>
      <c r="F242" s="43"/>
      <c r="G242" s="43"/>
      <c r="H242" s="43"/>
      <c r="I242" s="43"/>
    </row>
    <row r="243" spans="1:9" s="42" customFormat="1" x14ac:dyDescent="0.3">
      <c r="A243" s="43"/>
      <c r="B243" s="43"/>
      <c r="C243" s="43"/>
      <c r="D243" s="43"/>
      <c r="E243" s="43"/>
      <c r="F243" s="43"/>
      <c r="G243" s="43"/>
      <c r="H243" s="43"/>
      <c r="I243" s="43"/>
    </row>
    <row r="244" spans="1:9" s="42" customFormat="1" x14ac:dyDescent="0.3">
      <c r="A244" s="43"/>
      <c r="B244" s="43"/>
      <c r="C244" s="43"/>
      <c r="D244" s="43"/>
      <c r="E244" s="43"/>
      <c r="F244" s="43"/>
      <c r="G244" s="43"/>
      <c r="H244" s="43"/>
      <c r="I244" s="43"/>
    </row>
    <row r="245" spans="1:9" s="42" customFormat="1" x14ac:dyDescent="0.3">
      <c r="A245" s="43"/>
      <c r="B245" s="43"/>
      <c r="C245" s="43"/>
      <c r="D245" s="43"/>
      <c r="E245" s="43"/>
      <c r="F245" s="43"/>
      <c r="G245" s="43"/>
      <c r="H245" s="43"/>
      <c r="I245" s="43"/>
    </row>
    <row r="246" spans="1:9" s="42" customFormat="1" x14ac:dyDescent="0.3">
      <c r="A246" s="43"/>
      <c r="B246" s="43"/>
      <c r="C246" s="43"/>
      <c r="D246" s="43"/>
      <c r="E246" s="43"/>
      <c r="F246" s="43"/>
      <c r="G246" s="43"/>
      <c r="H246" s="43"/>
      <c r="I246" s="43"/>
    </row>
    <row r="247" spans="1:9" s="42" customFormat="1" x14ac:dyDescent="0.3">
      <c r="A247" s="43"/>
      <c r="B247" s="43"/>
      <c r="C247" s="43"/>
      <c r="D247" s="43"/>
      <c r="E247" s="43"/>
      <c r="F247" s="43"/>
      <c r="G247" s="43"/>
      <c r="H247" s="43"/>
      <c r="I247" s="43"/>
    </row>
    <row r="248" spans="1:9" s="42" customFormat="1" x14ac:dyDescent="0.3">
      <c r="A248" s="43"/>
      <c r="B248" s="43"/>
      <c r="C248" s="43"/>
      <c r="D248" s="43"/>
      <c r="E248" s="43"/>
      <c r="F248" s="43"/>
      <c r="G248" s="43"/>
      <c r="H248" s="43"/>
      <c r="I248" s="43"/>
    </row>
    <row r="249" spans="1:9" s="42" customFormat="1" x14ac:dyDescent="0.3">
      <c r="A249" s="43"/>
      <c r="B249" s="43"/>
      <c r="C249" s="43"/>
      <c r="D249" s="43"/>
      <c r="E249" s="43"/>
      <c r="F249" s="43"/>
      <c r="G249" s="43"/>
      <c r="H249" s="43"/>
      <c r="I249" s="43"/>
    </row>
    <row r="250" spans="1:9" s="42" customFormat="1" x14ac:dyDescent="0.3">
      <c r="A250" s="43"/>
      <c r="B250" s="43"/>
      <c r="C250" s="43"/>
      <c r="D250" s="43"/>
      <c r="E250" s="43"/>
      <c r="F250" s="43"/>
      <c r="G250" s="43"/>
      <c r="H250" s="43"/>
      <c r="I250" s="43"/>
    </row>
    <row r="251" spans="1:9" s="42" customFormat="1" x14ac:dyDescent="0.3">
      <c r="A251" s="43"/>
      <c r="B251" s="43"/>
      <c r="C251" s="43"/>
      <c r="D251" s="43"/>
      <c r="E251" s="43"/>
      <c r="F251" s="43"/>
      <c r="G251" s="43"/>
      <c r="H251" s="43"/>
      <c r="I251" s="43"/>
    </row>
    <row r="252" spans="1:9" s="42" customFormat="1" x14ac:dyDescent="0.3">
      <c r="A252" s="43"/>
      <c r="B252" s="43"/>
      <c r="C252" s="43"/>
      <c r="D252" s="43"/>
      <c r="E252" s="43"/>
      <c r="F252" s="43"/>
      <c r="G252" s="43"/>
      <c r="H252" s="43"/>
      <c r="I252" s="43"/>
    </row>
    <row r="253" spans="1:9" s="42" customFormat="1" x14ac:dyDescent="0.3">
      <c r="A253" s="43"/>
      <c r="B253" s="43"/>
      <c r="C253" s="43"/>
      <c r="D253" s="43"/>
      <c r="E253" s="43"/>
      <c r="F253" s="43"/>
      <c r="G253" s="43"/>
      <c r="H253" s="43"/>
      <c r="I253" s="43"/>
    </row>
    <row r="254" spans="1:9" s="42" customFormat="1" x14ac:dyDescent="0.3">
      <c r="A254" s="43"/>
      <c r="B254" s="43"/>
      <c r="C254" s="43"/>
      <c r="D254" s="43"/>
      <c r="E254" s="43"/>
      <c r="F254" s="43"/>
      <c r="G254" s="43"/>
      <c r="H254" s="43"/>
      <c r="I254" s="43"/>
    </row>
    <row r="255" spans="1:9" s="42" customFormat="1" x14ac:dyDescent="0.3">
      <c r="A255" s="43"/>
      <c r="B255" s="43"/>
      <c r="C255" s="43"/>
      <c r="D255" s="43"/>
      <c r="E255" s="43"/>
      <c r="F255" s="43"/>
      <c r="G255" s="43"/>
      <c r="H255" s="43"/>
      <c r="I255" s="43"/>
    </row>
    <row r="256" spans="1:9" s="42" customFormat="1" x14ac:dyDescent="0.3">
      <c r="A256" s="43"/>
      <c r="B256" s="43"/>
      <c r="C256" s="43"/>
      <c r="D256" s="43"/>
      <c r="E256" s="43"/>
      <c r="F256" s="43"/>
      <c r="G256" s="43"/>
      <c r="H256" s="43"/>
      <c r="I256" s="43"/>
    </row>
    <row r="257" spans="1:9" s="42" customFormat="1" x14ac:dyDescent="0.3">
      <c r="A257" s="43"/>
      <c r="B257" s="43"/>
      <c r="C257" s="43"/>
      <c r="D257" s="43"/>
      <c r="E257" s="43"/>
      <c r="F257" s="43"/>
      <c r="G257" s="43"/>
      <c r="H257" s="43"/>
      <c r="I257" s="43"/>
    </row>
    <row r="258" spans="1:9" s="42" customFormat="1" x14ac:dyDescent="0.3">
      <c r="A258" s="43"/>
      <c r="B258" s="43"/>
      <c r="C258" s="43"/>
      <c r="D258" s="43"/>
      <c r="E258" s="43"/>
      <c r="F258" s="43"/>
      <c r="G258" s="43"/>
      <c r="H258" s="43"/>
      <c r="I258" s="43"/>
    </row>
    <row r="259" spans="1:9" s="42" customFormat="1" x14ac:dyDescent="0.3">
      <c r="A259" s="43"/>
      <c r="B259" s="43"/>
      <c r="C259" s="43"/>
      <c r="D259" s="43"/>
      <c r="E259" s="43"/>
      <c r="F259" s="43"/>
      <c r="G259" s="43"/>
      <c r="H259" s="43"/>
      <c r="I259" s="43"/>
    </row>
    <row r="260" spans="1:9" s="42" customFormat="1" x14ac:dyDescent="0.3">
      <c r="A260" s="43"/>
      <c r="B260" s="43"/>
      <c r="C260" s="43"/>
      <c r="D260" s="43"/>
      <c r="E260" s="43"/>
      <c r="F260" s="43"/>
      <c r="G260" s="43"/>
      <c r="H260" s="43"/>
      <c r="I260" s="43"/>
    </row>
    <row r="261" spans="1:9" s="42" customFormat="1" x14ac:dyDescent="0.3">
      <c r="A261" s="43"/>
      <c r="B261" s="43"/>
      <c r="C261" s="43"/>
      <c r="D261" s="43"/>
      <c r="E261" s="43"/>
      <c r="F261" s="43"/>
      <c r="G261" s="43"/>
      <c r="H261" s="43"/>
      <c r="I261" s="43"/>
    </row>
    <row r="262" spans="1:9" s="42" customFormat="1" x14ac:dyDescent="0.3">
      <c r="A262" s="43"/>
      <c r="B262" s="43"/>
      <c r="C262" s="43"/>
      <c r="D262" s="43"/>
      <c r="E262" s="43"/>
      <c r="F262" s="43"/>
      <c r="G262" s="43"/>
      <c r="H262" s="43"/>
      <c r="I262" s="43"/>
    </row>
    <row r="263" spans="1:9" s="42" customFormat="1" x14ac:dyDescent="0.3">
      <c r="A263" s="43"/>
      <c r="B263" s="43"/>
      <c r="C263" s="43"/>
      <c r="D263" s="43"/>
      <c r="E263" s="43"/>
      <c r="F263" s="43"/>
      <c r="G263" s="43"/>
      <c r="H263" s="43"/>
      <c r="I263" s="43"/>
    </row>
    <row r="264" spans="1:9" s="42" customFormat="1" x14ac:dyDescent="0.3">
      <c r="A264" s="43"/>
      <c r="B264" s="43"/>
      <c r="C264" s="43"/>
      <c r="D264" s="43"/>
      <c r="E264" s="43"/>
      <c r="F264" s="43"/>
      <c r="G264" s="43"/>
      <c r="H264" s="43"/>
      <c r="I264" s="43"/>
    </row>
    <row r="265" spans="1:9" s="42" customFormat="1" x14ac:dyDescent="0.3">
      <c r="A265" s="43"/>
      <c r="B265" s="43"/>
      <c r="C265" s="43"/>
      <c r="D265" s="43"/>
      <c r="E265" s="43"/>
      <c r="F265" s="43"/>
      <c r="G265" s="43"/>
      <c r="H265" s="43"/>
      <c r="I265" s="43"/>
    </row>
    <row r="266" spans="1:9" s="42" customFormat="1" x14ac:dyDescent="0.3">
      <c r="A266" s="43"/>
      <c r="B266" s="43"/>
      <c r="C266" s="43"/>
      <c r="D266" s="43"/>
      <c r="E266" s="43"/>
      <c r="F266" s="43"/>
      <c r="G266" s="43"/>
      <c r="H266" s="43"/>
      <c r="I266" s="43"/>
    </row>
    <row r="267" spans="1:9" s="42" customFormat="1" x14ac:dyDescent="0.3">
      <c r="A267" s="43"/>
      <c r="B267" s="43"/>
      <c r="C267" s="43"/>
      <c r="D267" s="43"/>
      <c r="E267" s="43"/>
      <c r="F267" s="43"/>
      <c r="G267" s="43"/>
      <c r="H267" s="43"/>
      <c r="I267" s="43"/>
    </row>
    <row r="268" spans="1:9" s="42" customFormat="1" x14ac:dyDescent="0.3">
      <c r="A268" s="43"/>
      <c r="B268" s="43"/>
      <c r="C268" s="43"/>
      <c r="D268" s="43"/>
      <c r="E268" s="43"/>
      <c r="F268" s="43"/>
      <c r="G268" s="43"/>
      <c r="H268" s="43"/>
      <c r="I268" s="43"/>
    </row>
    <row r="269" spans="1:9" s="42" customFormat="1" x14ac:dyDescent="0.3">
      <c r="A269" s="43"/>
      <c r="B269" s="43"/>
      <c r="C269" s="43"/>
      <c r="D269" s="43"/>
      <c r="E269" s="43"/>
      <c r="F269" s="43"/>
      <c r="G269" s="43"/>
      <c r="H269" s="43"/>
      <c r="I269" s="43"/>
    </row>
    <row r="270" spans="1:9" s="42" customFormat="1" x14ac:dyDescent="0.3">
      <c r="A270" s="43"/>
      <c r="B270" s="43"/>
      <c r="C270" s="43"/>
      <c r="D270" s="43"/>
      <c r="E270" s="43"/>
      <c r="F270" s="43"/>
      <c r="G270" s="43"/>
      <c r="H270" s="43"/>
      <c r="I270" s="43"/>
    </row>
    <row r="271" spans="1:9" s="42" customFormat="1" x14ac:dyDescent="0.3">
      <c r="A271" s="43"/>
      <c r="B271" s="43"/>
      <c r="C271" s="43"/>
      <c r="D271" s="43"/>
      <c r="E271" s="43"/>
      <c r="F271" s="43"/>
      <c r="G271" s="43"/>
      <c r="H271" s="43"/>
      <c r="I271" s="43"/>
    </row>
    <row r="272" spans="1:9" s="42" customFormat="1" x14ac:dyDescent="0.3">
      <c r="A272" s="43"/>
      <c r="B272" s="43"/>
      <c r="C272" s="43"/>
      <c r="D272" s="43"/>
      <c r="E272" s="43"/>
      <c r="F272" s="43"/>
      <c r="G272" s="43"/>
      <c r="H272" s="43"/>
      <c r="I272" s="43"/>
    </row>
    <row r="273" spans="1:9" s="42" customFormat="1" x14ac:dyDescent="0.3">
      <c r="A273" s="43"/>
      <c r="B273" s="43"/>
      <c r="C273" s="43"/>
      <c r="D273" s="43"/>
      <c r="E273" s="43"/>
      <c r="F273" s="43"/>
      <c r="G273" s="43"/>
      <c r="H273" s="43"/>
      <c r="I273" s="43"/>
    </row>
    <row r="274" spans="1:9" s="42" customFormat="1" x14ac:dyDescent="0.3">
      <c r="A274" s="43"/>
      <c r="B274" s="43"/>
      <c r="C274" s="43"/>
      <c r="D274" s="43"/>
      <c r="E274" s="43"/>
      <c r="F274" s="43"/>
      <c r="G274" s="43"/>
      <c r="H274" s="43"/>
      <c r="I274" s="43"/>
    </row>
    <row r="275" spans="1:9" s="42" customFormat="1" x14ac:dyDescent="0.3">
      <c r="A275" s="43"/>
      <c r="B275" s="43"/>
      <c r="C275" s="43"/>
      <c r="D275" s="43"/>
      <c r="E275" s="43"/>
      <c r="F275" s="43"/>
      <c r="G275" s="43"/>
      <c r="H275" s="43"/>
      <c r="I275" s="43"/>
    </row>
    <row r="276" spans="1:9" s="42" customFormat="1" x14ac:dyDescent="0.3">
      <c r="A276" s="43"/>
      <c r="B276" s="43"/>
      <c r="C276" s="43"/>
      <c r="D276" s="43"/>
      <c r="E276" s="43"/>
      <c r="F276" s="43"/>
      <c r="G276" s="43"/>
      <c r="H276" s="43"/>
      <c r="I276" s="43"/>
    </row>
    <row r="277" spans="1:9" s="42" customFormat="1" x14ac:dyDescent="0.3">
      <c r="A277" s="43"/>
      <c r="B277" s="43"/>
      <c r="C277" s="43"/>
      <c r="D277" s="43"/>
      <c r="E277" s="43"/>
      <c r="F277" s="43"/>
      <c r="G277" s="43"/>
      <c r="H277" s="43"/>
      <c r="I277" s="43"/>
    </row>
    <row r="278" spans="1:9" s="42" customFormat="1" x14ac:dyDescent="0.3">
      <c r="A278" s="43"/>
      <c r="B278" s="43"/>
      <c r="C278" s="43"/>
      <c r="D278" s="43"/>
      <c r="E278" s="43"/>
      <c r="F278" s="43"/>
      <c r="G278" s="43"/>
      <c r="H278" s="43"/>
      <c r="I278" s="43"/>
    </row>
    <row r="279" spans="1:9" s="42" customFormat="1" x14ac:dyDescent="0.3">
      <c r="A279" s="43"/>
      <c r="B279" s="43"/>
      <c r="C279" s="43"/>
      <c r="D279" s="43"/>
      <c r="E279" s="43"/>
      <c r="F279" s="43"/>
      <c r="G279" s="43"/>
      <c r="H279" s="43"/>
      <c r="I279" s="43"/>
    </row>
    <row r="280" spans="1:9" s="42" customFormat="1" x14ac:dyDescent="0.3">
      <c r="A280" s="43"/>
      <c r="B280" s="43"/>
      <c r="C280" s="43"/>
      <c r="D280" s="43"/>
      <c r="E280" s="43"/>
      <c r="F280" s="43"/>
      <c r="G280" s="43"/>
      <c r="H280" s="43"/>
      <c r="I280" s="43"/>
    </row>
    <row r="281" spans="1:9" s="42" customFormat="1" x14ac:dyDescent="0.3">
      <c r="A281" s="43"/>
      <c r="B281" s="43"/>
      <c r="C281" s="43"/>
      <c r="D281" s="43"/>
      <c r="E281" s="43"/>
      <c r="F281" s="43"/>
      <c r="G281" s="43"/>
      <c r="H281" s="43"/>
      <c r="I281" s="43"/>
    </row>
    <row r="282" spans="1:9" s="42" customFormat="1" x14ac:dyDescent="0.3">
      <c r="A282" s="43"/>
      <c r="B282" s="43"/>
      <c r="C282" s="43"/>
      <c r="D282" s="43"/>
      <c r="E282" s="43"/>
      <c r="F282" s="43"/>
      <c r="G282" s="43"/>
      <c r="H282" s="43"/>
      <c r="I282" s="43"/>
    </row>
    <row r="283" spans="1:9" s="42" customFormat="1" x14ac:dyDescent="0.3">
      <c r="A283" s="43"/>
      <c r="B283" s="43"/>
      <c r="C283" s="43"/>
      <c r="D283" s="43"/>
      <c r="E283" s="43"/>
      <c r="F283" s="43"/>
      <c r="G283" s="43"/>
      <c r="H283" s="43"/>
      <c r="I283" s="43"/>
    </row>
    <row r="284" spans="1:9" s="42" customFormat="1" x14ac:dyDescent="0.3">
      <c r="A284" s="43"/>
      <c r="B284" s="43"/>
      <c r="C284" s="43"/>
      <c r="D284" s="43"/>
      <c r="E284" s="43"/>
      <c r="F284" s="43"/>
      <c r="G284" s="43"/>
      <c r="H284" s="43"/>
      <c r="I284" s="43"/>
    </row>
    <row r="285" spans="1:9" s="42" customFormat="1" x14ac:dyDescent="0.3">
      <c r="A285" s="43"/>
      <c r="B285" s="43"/>
      <c r="C285" s="43"/>
      <c r="D285" s="43"/>
      <c r="E285" s="43"/>
      <c r="F285" s="43"/>
      <c r="G285" s="43"/>
      <c r="H285" s="43"/>
      <c r="I285" s="43"/>
    </row>
    <row r="286" spans="1:9" s="42" customFormat="1" x14ac:dyDescent="0.3">
      <c r="A286" s="43"/>
      <c r="B286" s="43"/>
      <c r="C286" s="43"/>
      <c r="D286" s="43"/>
      <c r="E286" s="43"/>
      <c r="F286" s="43"/>
      <c r="G286" s="43"/>
      <c r="H286" s="43"/>
      <c r="I286" s="43"/>
    </row>
    <row r="287" spans="1:9" s="42" customFormat="1" x14ac:dyDescent="0.3">
      <c r="A287" s="43"/>
      <c r="B287" s="43"/>
      <c r="C287" s="43"/>
      <c r="D287" s="43"/>
      <c r="E287" s="43"/>
      <c r="F287" s="43"/>
      <c r="G287" s="43"/>
      <c r="H287" s="43"/>
      <c r="I287" s="43"/>
    </row>
    <row r="288" spans="1:9" s="42" customFormat="1" x14ac:dyDescent="0.3">
      <c r="A288" s="43"/>
      <c r="B288" s="43"/>
      <c r="C288" s="43"/>
      <c r="D288" s="43"/>
      <c r="E288" s="43"/>
      <c r="F288" s="43"/>
      <c r="G288" s="43"/>
      <c r="H288" s="43"/>
      <c r="I288" s="43"/>
    </row>
    <row r="289" spans="1:9" s="42" customFormat="1" x14ac:dyDescent="0.3">
      <c r="A289" s="43"/>
      <c r="B289" s="43"/>
      <c r="C289" s="43"/>
      <c r="D289" s="43"/>
      <c r="E289" s="43"/>
      <c r="F289" s="43"/>
      <c r="G289" s="43"/>
      <c r="H289" s="43"/>
      <c r="I289" s="43"/>
    </row>
    <row r="290" spans="1:9" s="42" customFormat="1" x14ac:dyDescent="0.3">
      <c r="A290" s="43"/>
      <c r="B290" s="43"/>
      <c r="C290" s="43"/>
      <c r="D290" s="43"/>
      <c r="E290" s="43"/>
      <c r="F290" s="43"/>
      <c r="G290" s="43"/>
      <c r="H290" s="43"/>
      <c r="I290" s="43"/>
    </row>
    <row r="291" spans="1:9" s="42" customFormat="1" x14ac:dyDescent="0.3">
      <c r="A291" s="43"/>
      <c r="B291" s="43"/>
      <c r="C291" s="43"/>
      <c r="D291" s="43"/>
      <c r="E291" s="43"/>
      <c r="F291" s="43"/>
      <c r="G291" s="43"/>
      <c r="H291" s="43"/>
      <c r="I291" s="43"/>
    </row>
    <row r="292" spans="1:9" s="42" customFormat="1" x14ac:dyDescent="0.3">
      <c r="A292" s="43"/>
      <c r="B292" s="43"/>
      <c r="C292" s="43"/>
      <c r="D292" s="43"/>
      <c r="E292" s="43"/>
      <c r="F292" s="43"/>
      <c r="G292" s="43"/>
      <c r="H292" s="43"/>
      <c r="I292" s="43"/>
    </row>
    <row r="293" spans="1:9" s="42" customFormat="1" x14ac:dyDescent="0.3">
      <c r="A293" s="43"/>
      <c r="B293" s="43"/>
      <c r="C293" s="43"/>
      <c r="D293" s="43"/>
      <c r="E293" s="43"/>
      <c r="F293" s="43"/>
      <c r="G293" s="43"/>
      <c r="H293" s="43"/>
      <c r="I293" s="43"/>
    </row>
    <row r="294" spans="1:9" s="42" customFormat="1" x14ac:dyDescent="0.3">
      <c r="A294" s="43"/>
      <c r="B294" s="43"/>
      <c r="C294" s="43"/>
      <c r="D294" s="43"/>
      <c r="E294" s="43"/>
      <c r="F294" s="43"/>
      <c r="G294" s="43"/>
      <c r="H294" s="43"/>
      <c r="I294" s="43"/>
    </row>
    <row r="295" spans="1:9" s="42" customFormat="1" x14ac:dyDescent="0.3">
      <c r="A295" s="43"/>
      <c r="B295" s="43"/>
      <c r="C295" s="43"/>
      <c r="D295" s="43"/>
      <c r="E295" s="43"/>
      <c r="F295" s="43"/>
      <c r="G295" s="43"/>
      <c r="H295" s="43"/>
      <c r="I295" s="43"/>
    </row>
    <row r="296" spans="1:9" s="42" customFormat="1" x14ac:dyDescent="0.3">
      <c r="A296" s="43"/>
      <c r="B296" s="43"/>
      <c r="C296" s="43"/>
      <c r="D296" s="43"/>
      <c r="E296" s="43"/>
      <c r="F296" s="43"/>
      <c r="G296" s="43"/>
      <c r="H296" s="43"/>
      <c r="I296" s="43"/>
    </row>
    <row r="297" spans="1:9" s="42" customFormat="1" x14ac:dyDescent="0.3">
      <c r="A297" s="43"/>
      <c r="B297" s="43"/>
      <c r="C297" s="43"/>
      <c r="D297" s="43"/>
      <c r="E297" s="43"/>
      <c r="F297" s="43"/>
      <c r="G297" s="43"/>
      <c r="H297" s="43"/>
      <c r="I297" s="43"/>
    </row>
    <row r="298" spans="1:9" s="42" customFormat="1" x14ac:dyDescent="0.3">
      <c r="A298" s="43"/>
      <c r="B298" s="43"/>
      <c r="C298" s="43"/>
      <c r="D298" s="43"/>
      <c r="E298" s="43"/>
      <c r="F298" s="43"/>
      <c r="G298" s="43"/>
      <c r="H298" s="43"/>
      <c r="I298" s="43"/>
    </row>
  </sheetData>
  <mergeCells count="9">
    <mergeCell ref="K8:K9"/>
    <mergeCell ref="B6:I6"/>
    <mergeCell ref="B7:I7"/>
    <mergeCell ref="A8:A9"/>
    <mergeCell ref="B8:B9"/>
    <mergeCell ref="C8:C9"/>
    <mergeCell ref="D8:D9"/>
    <mergeCell ref="E8:E9"/>
    <mergeCell ref="F8:I8"/>
  </mergeCells>
  <dataValidations count="2">
    <dataValidation type="list" allowBlank="1" showInputMessage="1" showErrorMessage="1" sqref="B6:I6 IX6:JE6 ST6:TA6 ACP6:ACW6 AML6:AMS6 AWH6:AWO6 BGD6:BGK6 BPZ6:BQG6 BZV6:CAC6 CJR6:CJY6 CTN6:CTU6 DDJ6:DDQ6 DNF6:DNM6 DXB6:DXI6 EGX6:EHE6 EQT6:ERA6 FAP6:FAW6 FKL6:FKS6 FUH6:FUO6 GED6:GEK6 GNZ6:GOG6 GXV6:GYC6 HHR6:HHY6 HRN6:HRU6 IBJ6:IBQ6 ILF6:ILM6 IVB6:IVI6 JEX6:JFE6 JOT6:JPA6 JYP6:JYW6 KIL6:KIS6 KSH6:KSO6 LCD6:LCK6 LLZ6:LMG6 LVV6:LWC6 MFR6:MFY6 MPN6:MPU6 MZJ6:MZQ6 NJF6:NJM6 NTB6:NTI6 OCX6:ODE6 OMT6:ONA6 OWP6:OWW6 PGL6:PGS6 PQH6:PQO6 QAD6:QAK6 QJZ6:QKG6 QTV6:QUC6 RDR6:RDY6 RNN6:RNU6 RXJ6:RXQ6 SHF6:SHM6 SRB6:SRI6 TAX6:TBE6 TKT6:TLA6 TUP6:TUW6 UEL6:UES6 UOH6:UOO6 UYD6:UYK6 VHZ6:VIG6 VRV6:VSC6 WBR6:WBY6 WLN6:WLU6 WVJ6:WVQ6 B65542:I65542 IX65542:JE65542 ST65542:TA65542 ACP65542:ACW65542 AML65542:AMS65542 AWH65542:AWO65542 BGD65542:BGK65542 BPZ65542:BQG65542 BZV65542:CAC65542 CJR65542:CJY65542 CTN65542:CTU65542 DDJ65542:DDQ65542 DNF65542:DNM65542 DXB65542:DXI65542 EGX65542:EHE65542 EQT65542:ERA65542 FAP65542:FAW65542 FKL65542:FKS65542 FUH65542:FUO65542 GED65542:GEK65542 GNZ65542:GOG65542 GXV65542:GYC65542 HHR65542:HHY65542 HRN65542:HRU65542 IBJ65542:IBQ65542 ILF65542:ILM65542 IVB65542:IVI65542 JEX65542:JFE65542 JOT65542:JPA65542 JYP65542:JYW65542 KIL65542:KIS65542 KSH65542:KSO65542 LCD65542:LCK65542 LLZ65542:LMG65542 LVV65542:LWC65542 MFR65542:MFY65542 MPN65542:MPU65542 MZJ65542:MZQ65542 NJF65542:NJM65542 NTB65542:NTI65542 OCX65542:ODE65542 OMT65542:ONA65542 OWP65542:OWW65542 PGL65542:PGS65542 PQH65542:PQO65542 QAD65542:QAK65542 QJZ65542:QKG65542 QTV65542:QUC65542 RDR65542:RDY65542 RNN65542:RNU65542 RXJ65542:RXQ65542 SHF65542:SHM65542 SRB65542:SRI65542 TAX65542:TBE65542 TKT65542:TLA65542 TUP65542:TUW65542 UEL65542:UES65542 UOH65542:UOO65542 UYD65542:UYK65542 VHZ65542:VIG65542 VRV65542:VSC65542 WBR65542:WBY65542 WLN65542:WLU65542 WVJ65542:WVQ65542 B131078:I131078 IX131078:JE131078 ST131078:TA131078 ACP131078:ACW131078 AML131078:AMS131078 AWH131078:AWO131078 BGD131078:BGK131078 BPZ131078:BQG131078 BZV131078:CAC131078 CJR131078:CJY131078 CTN131078:CTU131078 DDJ131078:DDQ131078 DNF131078:DNM131078 DXB131078:DXI131078 EGX131078:EHE131078 EQT131078:ERA131078 FAP131078:FAW131078 FKL131078:FKS131078 FUH131078:FUO131078 GED131078:GEK131078 GNZ131078:GOG131078 GXV131078:GYC131078 HHR131078:HHY131078 HRN131078:HRU131078 IBJ131078:IBQ131078 ILF131078:ILM131078 IVB131078:IVI131078 JEX131078:JFE131078 JOT131078:JPA131078 JYP131078:JYW131078 KIL131078:KIS131078 KSH131078:KSO131078 LCD131078:LCK131078 LLZ131078:LMG131078 LVV131078:LWC131078 MFR131078:MFY131078 MPN131078:MPU131078 MZJ131078:MZQ131078 NJF131078:NJM131078 NTB131078:NTI131078 OCX131078:ODE131078 OMT131078:ONA131078 OWP131078:OWW131078 PGL131078:PGS131078 PQH131078:PQO131078 QAD131078:QAK131078 QJZ131078:QKG131078 QTV131078:QUC131078 RDR131078:RDY131078 RNN131078:RNU131078 RXJ131078:RXQ131078 SHF131078:SHM131078 SRB131078:SRI131078 TAX131078:TBE131078 TKT131078:TLA131078 TUP131078:TUW131078 UEL131078:UES131078 UOH131078:UOO131078 UYD131078:UYK131078 VHZ131078:VIG131078 VRV131078:VSC131078 WBR131078:WBY131078 WLN131078:WLU131078 WVJ131078:WVQ131078 B196614:I196614 IX196614:JE196614 ST196614:TA196614 ACP196614:ACW196614 AML196614:AMS196614 AWH196614:AWO196614 BGD196614:BGK196614 BPZ196614:BQG196614 BZV196614:CAC196614 CJR196614:CJY196614 CTN196614:CTU196614 DDJ196614:DDQ196614 DNF196614:DNM196614 DXB196614:DXI196614 EGX196614:EHE196614 EQT196614:ERA196614 FAP196614:FAW196614 FKL196614:FKS196614 FUH196614:FUO196614 GED196614:GEK196614 GNZ196614:GOG196614 GXV196614:GYC196614 HHR196614:HHY196614 HRN196614:HRU196614 IBJ196614:IBQ196614 ILF196614:ILM196614 IVB196614:IVI196614 JEX196614:JFE196614 JOT196614:JPA196614 JYP196614:JYW196614 KIL196614:KIS196614 KSH196614:KSO196614 LCD196614:LCK196614 LLZ196614:LMG196614 LVV196614:LWC196614 MFR196614:MFY196614 MPN196614:MPU196614 MZJ196614:MZQ196614 NJF196614:NJM196614 NTB196614:NTI196614 OCX196614:ODE196614 OMT196614:ONA196614 OWP196614:OWW196614 PGL196614:PGS196614 PQH196614:PQO196614 QAD196614:QAK196614 QJZ196614:QKG196614 QTV196614:QUC196614 RDR196614:RDY196614 RNN196614:RNU196614 RXJ196614:RXQ196614 SHF196614:SHM196614 SRB196614:SRI196614 TAX196614:TBE196614 TKT196614:TLA196614 TUP196614:TUW196614 UEL196614:UES196614 UOH196614:UOO196614 UYD196614:UYK196614 VHZ196614:VIG196614 VRV196614:VSC196614 WBR196614:WBY196614 WLN196614:WLU196614 WVJ196614:WVQ196614 B262150:I262150 IX262150:JE262150 ST262150:TA262150 ACP262150:ACW262150 AML262150:AMS262150 AWH262150:AWO262150 BGD262150:BGK262150 BPZ262150:BQG262150 BZV262150:CAC262150 CJR262150:CJY262150 CTN262150:CTU262150 DDJ262150:DDQ262150 DNF262150:DNM262150 DXB262150:DXI262150 EGX262150:EHE262150 EQT262150:ERA262150 FAP262150:FAW262150 FKL262150:FKS262150 FUH262150:FUO262150 GED262150:GEK262150 GNZ262150:GOG262150 GXV262150:GYC262150 HHR262150:HHY262150 HRN262150:HRU262150 IBJ262150:IBQ262150 ILF262150:ILM262150 IVB262150:IVI262150 JEX262150:JFE262150 JOT262150:JPA262150 JYP262150:JYW262150 KIL262150:KIS262150 KSH262150:KSO262150 LCD262150:LCK262150 LLZ262150:LMG262150 LVV262150:LWC262150 MFR262150:MFY262150 MPN262150:MPU262150 MZJ262150:MZQ262150 NJF262150:NJM262150 NTB262150:NTI262150 OCX262150:ODE262150 OMT262150:ONA262150 OWP262150:OWW262150 PGL262150:PGS262150 PQH262150:PQO262150 QAD262150:QAK262150 QJZ262150:QKG262150 QTV262150:QUC262150 RDR262150:RDY262150 RNN262150:RNU262150 RXJ262150:RXQ262150 SHF262150:SHM262150 SRB262150:SRI262150 TAX262150:TBE262150 TKT262150:TLA262150 TUP262150:TUW262150 UEL262150:UES262150 UOH262150:UOO262150 UYD262150:UYK262150 VHZ262150:VIG262150 VRV262150:VSC262150 WBR262150:WBY262150 WLN262150:WLU262150 WVJ262150:WVQ262150 B327686:I327686 IX327686:JE327686 ST327686:TA327686 ACP327686:ACW327686 AML327686:AMS327686 AWH327686:AWO327686 BGD327686:BGK327686 BPZ327686:BQG327686 BZV327686:CAC327686 CJR327686:CJY327686 CTN327686:CTU327686 DDJ327686:DDQ327686 DNF327686:DNM327686 DXB327686:DXI327686 EGX327686:EHE327686 EQT327686:ERA327686 FAP327686:FAW327686 FKL327686:FKS327686 FUH327686:FUO327686 GED327686:GEK327686 GNZ327686:GOG327686 GXV327686:GYC327686 HHR327686:HHY327686 HRN327686:HRU327686 IBJ327686:IBQ327686 ILF327686:ILM327686 IVB327686:IVI327686 JEX327686:JFE327686 JOT327686:JPA327686 JYP327686:JYW327686 KIL327686:KIS327686 KSH327686:KSO327686 LCD327686:LCK327686 LLZ327686:LMG327686 LVV327686:LWC327686 MFR327686:MFY327686 MPN327686:MPU327686 MZJ327686:MZQ327686 NJF327686:NJM327686 NTB327686:NTI327686 OCX327686:ODE327686 OMT327686:ONA327686 OWP327686:OWW327686 PGL327686:PGS327686 PQH327686:PQO327686 QAD327686:QAK327686 QJZ327686:QKG327686 QTV327686:QUC327686 RDR327686:RDY327686 RNN327686:RNU327686 RXJ327686:RXQ327686 SHF327686:SHM327686 SRB327686:SRI327686 TAX327686:TBE327686 TKT327686:TLA327686 TUP327686:TUW327686 UEL327686:UES327686 UOH327686:UOO327686 UYD327686:UYK327686 VHZ327686:VIG327686 VRV327686:VSC327686 WBR327686:WBY327686 WLN327686:WLU327686 WVJ327686:WVQ327686 B393222:I393222 IX393222:JE393222 ST393222:TA393222 ACP393222:ACW393222 AML393222:AMS393222 AWH393222:AWO393222 BGD393222:BGK393222 BPZ393222:BQG393222 BZV393222:CAC393222 CJR393222:CJY393222 CTN393222:CTU393222 DDJ393222:DDQ393222 DNF393222:DNM393222 DXB393222:DXI393222 EGX393222:EHE393222 EQT393222:ERA393222 FAP393222:FAW393222 FKL393222:FKS393222 FUH393222:FUO393222 GED393222:GEK393222 GNZ393222:GOG393222 GXV393222:GYC393222 HHR393222:HHY393222 HRN393222:HRU393222 IBJ393222:IBQ393222 ILF393222:ILM393222 IVB393222:IVI393222 JEX393222:JFE393222 JOT393222:JPA393222 JYP393222:JYW393222 KIL393222:KIS393222 KSH393222:KSO393222 LCD393222:LCK393222 LLZ393222:LMG393222 LVV393222:LWC393222 MFR393222:MFY393222 MPN393222:MPU393222 MZJ393222:MZQ393222 NJF393222:NJM393222 NTB393222:NTI393222 OCX393222:ODE393222 OMT393222:ONA393222 OWP393222:OWW393222 PGL393222:PGS393222 PQH393222:PQO393222 QAD393222:QAK393222 QJZ393222:QKG393222 QTV393222:QUC393222 RDR393222:RDY393222 RNN393222:RNU393222 RXJ393222:RXQ393222 SHF393222:SHM393222 SRB393222:SRI393222 TAX393222:TBE393222 TKT393222:TLA393222 TUP393222:TUW393222 UEL393222:UES393222 UOH393222:UOO393222 UYD393222:UYK393222 VHZ393222:VIG393222 VRV393222:VSC393222 WBR393222:WBY393222 WLN393222:WLU393222 WVJ393222:WVQ393222 B458758:I458758 IX458758:JE458758 ST458758:TA458758 ACP458758:ACW458758 AML458758:AMS458758 AWH458758:AWO458758 BGD458758:BGK458758 BPZ458758:BQG458758 BZV458758:CAC458758 CJR458758:CJY458758 CTN458758:CTU458758 DDJ458758:DDQ458758 DNF458758:DNM458758 DXB458758:DXI458758 EGX458758:EHE458758 EQT458758:ERA458758 FAP458758:FAW458758 FKL458758:FKS458758 FUH458758:FUO458758 GED458758:GEK458758 GNZ458758:GOG458758 GXV458758:GYC458758 HHR458758:HHY458758 HRN458758:HRU458758 IBJ458758:IBQ458758 ILF458758:ILM458758 IVB458758:IVI458758 JEX458758:JFE458758 JOT458758:JPA458758 JYP458758:JYW458758 KIL458758:KIS458758 KSH458758:KSO458758 LCD458758:LCK458758 LLZ458758:LMG458758 LVV458758:LWC458758 MFR458758:MFY458758 MPN458758:MPU458758 MZJ458758:MZQ458758 NJF458758:NJM458758 NTB458758:NTI458758 OCX458758:ODE458758 OMT458758:ONA458758 OWP458758:OWW458758 PGL458758:PGS458758 PQH458758:PQO458758 QAD458758:QAK458758 QJZ458758:QKG458758 QTV458758:QUC458758 RDR458758:RDY458758 RNN458758:RNU458758 RXJ458758:RXQ458758 SHF458758:SHM458758 SRB458758:SRI458758 TAX458758:TBE458758 TKT458758:TLA458758 TUP458758:TUW458758 UEL458758:UES458758 UOH458758:UOO458758 UYD458758:UYK458758 VHZ458758:VIG458758 VRV458758:VSC458758 WBR458758:WBY458758 WLN458758:WLU458758 WVJ458758:WVQ458758 B524294:I524294 IX524294:JE524294 ST524294:TA524294 ACP524294:ACW524294 AML524294:AMS524294 AWH524294:AWO524294 BGD524294:BGK524294 BPZ524294:BQG524294 BZV524294:CAC524294 CJR524294:CJY524294 CTN524294:CTU524294 DDJ524294:DDQ524294 DNF524294:DNM524294 DXB524294:DXI524294 EGX524294:EHE524294 EQT524294:ERA524294 FAP524294:FAW524294 FKL524294:FKS524294 FUH524294:FUO524294 GED524294:GEK524294 GNZ524294:GOG524294 GXV524294:GYC524294 HHR524294:HHY524294 HRN524294:HRU524294 IBJ524294:IBQ524294 ILF524294:ILM524294 IVB524294:IVI524294 JEX524294:JFE524294 JOT524294:JPA524294 JYP524294:JYW524294 KIL524294:KIS524294 KSH524294:KSO524294 LCD524294:LCK524294 LLZ524294:LMG524294 LVV524294:LWC524294 MFR524294:MFY524294 MPN524294:MPU524294 MZJ524294:MZQ524294 NJF524294:NJM524294 NTB524294:NTI524294 OCX524294:ODE524294 OMT524294:ONA524294 OWP524294:OWW524294 PGL524294:PGS524294 PQH524294:PQO524294 QAD524294:QAK524294 QJZ524294:QKG524294 QTV524294:QUC524294 RDR524294:RDY524294 RNN524294:RNU524294 RXJ524294:RXQ524294 SHF524294:SHM524294 SRB524294:SRI524294 TAX524294:TBE524294 TKT524294:TLA524294 TUP524294:TUW524294 UEL524294:UES524294 UOH524294:UOO524294 UYD524294:UYK524294 VHZ524294:VIG524294 VRV524294:VSC524294 WBR524294:WBY524294 WLN524294:WLU524294 WVJ524294:WVQ524294 B589830:I589830 IX589830:JE589830 ST589830:TA589830 ACP589830:ACW589830 AML589830:AMS589830 AWH589830:AWO589830 BGD589830:BGK589830 BPZ589830:BQG589830 BZV589830:CAC589830 CJR589830:CJY589830 CTN589830:CTU589830 DDJ589830:DDQ589830 DNF589830:DNM589830 DXB589830:DXI589830 EGX589830:EHE589830 EQT589830:ERA589830 FAP589830:FAW589830 FKL589830:FKS589830 FUH589830:FUO589830 GED589830:GEK589830 GNZ589830:GOG589830 GXV589830:GYC589830 HHR589830:HHY589830 HRN589830:HRU589830 IBJ589830:IBQ589830 ILF589830:ILM589830 IVB589830:IVI589830 JEX589830:JFE589830 JOT589830:JPA589830 JYP589830:JYW589830 KIL589830:KIS589830 KSH589830:KSO589830 LCD589830:LCK589830 LLZ589830:LMG589830 LVV589830:LWC589830 MFR589830:MFY589830 MPN589830:MPU589830 MZJ589830:MZQ589830 NJF589830:NJM589830 NTB589830:NTI589830 OCX589830:ODE589830 OMT589830:ONA589830 OWP589830:OWW589830 PGL589830:PGS589830 PQH589830:PQO589830 QAD589830:QAK589830 QJZ589830:QKG589830 QTV589830:QUC589830 RDR589830:RDY589830 RNN589830:RNU589830 RXJ589830:RXQ589830 SHF589830:SHM589830 SRB589830:SRI589830 TAX589830:TBE589830 TKT589830:TLA589830 TUP589830:TUW589830 UEL589830:UES589830 UOH589830:UOO589830 UYD589830:UYK589830 VHZ589830:VIG589830 VRV589830:VSC589830 WBR589830:WBY589830 WLN589830:WLU589830 WVJ589830:WVQ589830 B655366:I655366 IX655366:JE655366 ST655366:TA655366 ACP655366:ACW655366 AML655366:AMS655366 AWH655366:AWO655366 BGD655366:BGK655366 BPZ655366:BQG655366 BZV655366:CAC655366 CJR655366:CJY655366 CTN655366:CTU655366 DDJ655366:DDQ655366 DNF655366:DNM655366 DXB655366:DXI655366 EGX655366:EHE655366 EQT655366:ERA655366 FAP655366:FAW655366 FKL655366:FKS655366 FUH655366:FUO655366 GED655366:GEK655366 GNZ655366:GOG655366 GXV655366:GYC655366 HHR655366:HHY655366 HRN655366:HRU655366 IBJ655366:IBQ655366 ILF655366:ILM655366 IVB655366:IVI655366 JEX655366:JFE655366 JOT655366:JPA655366 JYP655366:JYW655366 KIL655366:KIS655366 KSH655366:KSO655366 LCD655366:LCK655366 LLZ655366:LMG655366 LVV655366:LWC655366 MFR655366:MFY655366 MPN655366:MPU655366 MZJ655366:MZQ655366 NJF655366:NJM655366 NTB655366:NTI655366 OCX655366:ODE655366 OMT655366:ONA655366 OWP655366:OWW655366 PGL655366:PGS655366 PQH655366:PQO655366 QAD655366:QAK655366 QJZ655366:QKG655366 QTV655366:QUC655366 RDR655366:RDY655366 RNN655366:RNU655366 RXJ655366:RXQ655366 SHF655366:SHM655366 SRB655366:SRI655366 TAX655366:TBE655366 TKT655366:TLA655366 TUP655366:TUW655366 UEL655366:UES655366 UOH655366:UOO655366 UYD655366:UYK655366 VHZ655366:VIG655366 VRV655366:VSC655366 WBR655366:WBY655366 WLN655366:WLU655366 WVJ655366:WVQ655366 B720902:I720902 IX720902:JE720902 ST720902:TA720902 ACP720902:ACW720902 AML720902:AMS720902 AWH720902:AWO720902 BGD720902:BGK720902 BPZ720902:BQG720902 BZV720902:CAC720902 CJR720902:CJY720902 CTN720902:CTU720902 DDJ720902:DDQ720902 DNF720902:DNM720902 DXB720902:DXI720902 EGX720902:EHE720902 EQT720902:ERA720902 FAP720902:FAW720902 FKL720902:FKS720902 FUH720902:FUO720902 GED720902:GEK720902 GNZ720902:GOG720902 GXV720902:GYC720902 HHR720902:HHY720902 HRN720902:HRU720902 IBJ720902:IBQ720902 ILF720902:ILM720902 IVB720902:IVI720902 JEX720902:JFE720902 JOT720902:JPA720902 JYP720902:JYW720902 KIL720902:KIS720902 KSH720902:KSO720902 LCD720902:LCK720902 LLZ720902:LMG720902 LVV720902:LWC720902 MFR720902:MFY720902 MPN720902:MPU720902 MZJ720902:MZQ720902 NJF720902:NJM720902 NTB720902:NTI720902 OCX720902:ODE720902 OMT720902:ONA720902 OWP720902:OWW720902 PGL720902:PGS720902 PQH720902:PQO720902 QAD720902:QAK720902 QJZ720902:QKG720902 QTV720902:QUC720902 RDR720902:RDY720902 RNN720902:RNU720902 RXJ720902:RXQ720902 SHF720902:SHM720902 SRB720902:SRI720902 TAX720902:TBE720902 TKT720902:TLA720902 TUP720902:TUW720902 UEL720902:UES720902 UOH720902:UOO720902 UYD720902:UYK720902 VHZ720902:VIG720902 VRV720902:VSC720902 WBR720902:WBY720902 WLN720902:WLU720902 WVJ720902:WVQ720902 B786438:I786438 IX786438:JE786438 ST786438:TA786438 ACP786438:ACW786438 AML786438:AMS786438 AWH786438:AWO786438 BGD786438:BGK786438 BPZ786438:BQG786438 BZV786438:CAC786438 CJR786438:CJY786438 CTN786438:CTU786438 DDJ786438:DDQ786438 DNF786438:DNM786438 DXB786438:DXI786438 EGX786438:EHE786438 EQT786438:ERA786438 FAP786438:FAW786438 FKL786438:FKS786438 FUH786438:FUO786438 GED786438:GEK786438 GNZ786438:GOG786438 GXV786438:GYC786438 HHR786438:HHY786438 HRN786438:HRU786438 IBJ786438:IBQ786438 ILF786438:ILM786438 IVB786438:IVI786438 JEX786438:JFE786438 JOT786438:JPA786438 JYP786438:JYW786438 KIL786438:KIS786438 KSH786438:KSO786438 LCD786438:LCK786438 LLZ786438:LMG786438 LVV786438:LWC786438 MFR786438:MFY786438 MPN786438:MPU786438 MZJ786438:MZQ786438 NJF786438:NJM786438 NTB786438:NTI786438 OCX786438:ODE786438 OMT786438:ONA786438 OWP786438:OWW786438 PGL786438:PGS786438 PQH786438:PQO786438 QAD786438:QAK786438 QJZ786438:QKG786438 QTV786438:QUC786438 RDR786438:RDY786438 RNN786438:RNU786438 RXJ786438:RXQ786438 SHF786438:SHM786438 SRB786438:SRI786438 TAX786438:TBE786438 TKT786438:TLA786438 TUP786438:TUW786438 UEL786438:UES786438 UOH786438:UOO786438 UYD786438:UYK786438 VHZ786438:VIG786438 VRV786438:VSC786438 WBR786438:WBY786438 WLN786438:WLU786438 WVJ786438:WVQ786438 B851974:I851974 IX851974:JE851974 ST851974:TA851974 ACP851974:ACW851974 AML851974:AMS851974 AWH851974:AWO851974 BGD851974:BGK851974 BPZ851974:BQG851974 BZV851974:CAC851974 CJR851974:CJY851974 CTN851974:CTU851974 DDJ851974:DDQ851974 DNF851974:DNM851974 DXB851974:DXI851974 EGX851974:EHE851974 EQT851974:ERA851974 FAP851974:FAW851974 FKL851974:FKS851974 FUH851974:FUO851974 GED851974:GEK851974 GNZ851974:GOG851974 GXV851974:GYC851974 HHR851974:HHY851974 HRN851974:HRU851974 IBJ851974:IBQ851974 ILF851974:ILM851974 IVB851974:IVI851974 JEX851974:JFE851974 JOT851974:JPA851974 JYP851974:JYW851974 KIL851974:KIS851974 KSH851974:KSO851974 LCD851974:LCK851974 LLZ851974:LMG851974 LVV851974:LWC851974 MFR851974:MFY851974 MPN851974:MPU851974 MZJ851974:MZQ851974 NJF851974:NJM851974 NTB851974:NTI851974 OCX851974:ODE851974 OMT851974:ONA851974 OWP851974:OWW851974 PGL851974:PGS851974 PQH851974:PQO851974 QAD851974:QAK851974 QJZ851974:QKG851974 QTV851974:QUC851974 RDR851974:RDY851974 RNN851974:RNU851974 RXJ851974:RXQ851974 SHF851974:SHM851974 SRB851974:SRI851974 TAX851974:TBE851974 TKT851974:TLA851974 TUP851974:TUW851974 UEL851974:UES851974 UOH851974:UOO851974 UYD851974:UYK851974 VHZ851974:VIG851974 VRV851974:VSC851974 WBR851974:WBY851974 WLN851974:WLU851974 WVJ851974:WVQ851974 B917510:I917510 IX917510:JE917510 ST917510:TA917510 ACP917510:ACW917510 AML917510:AMS917510 AWH917510:AWO917510 BGD917510:BGK917510 BPZ917510:BQG917510 BZV917510:CAC917510 CJR917510:CJY917510 CTN917510:CTU917510 DDJ917510:DDQ917510 DNF917510:DNM917510 DXB917510:DXI917510 EGX917510:EHE917510 EQT917510:ERA917510 FAP917510:FAW917510 FKL917510:FKS917510 FUH917510:FUO917510 GED917510:GEK917510 GNZ917510:GOG917510 GXV917510:GYC917510 HHR917510:HHY917510 HRN917510:HRU917510 IBJ917510:IBQ917510 ILF917510:ILM917510 IVB917510:IVI917510 JEX917510:JFE917510 JOT917510:JPA917510 JYP917510:JYW917510 KIL917510:KIS917510 KSH917510:KSO917510 LCD917510:LCK917510 LLZ917510:LMG917510 LVV917510:LWC917510 MFR917510:MFY917510 MPN917510:MPU917510 MZJ917510:MZQ917510 NJF917510:NJM917510 NTB917510:NTI917510 OCX917510:ODE917510 OMT917510:ONA917510 OWP917510:OWW917510 PGL917510:PGS917510 PQH917510:PQO917510 QAD917510:QAK917510 QJZ917510:QKG917510 QTV917510:QUC917510 RDR917510:RDY917510 RNN917510:RNU917510 RXJ917510:RXQ917510 SHF917510:SHM917510 SRB917510:SRI917510 TAX917510:TBE917510 TKT917510:TLA917510 TUP917510:TUW917510 UEL917510:UES917510 UOH917510:UOO917510 UYD917510:UYK917510 VHZ917510:VIG917510 VRV917510:VSC917510 WBR917510:WBY917510 WLN917510:WLU917510 WVJ917510:WVQ917510 B983046:I983046 IX983046:JE983046 ST983046:TA983046 ACP983046:ACW983046 AML983046:AMS983046 AWH983046:AWO983046 BGD983046:BGK983046 BPZ983046:BQG983046 BZV983046:CAC983046 CJR983046:CJY983046 CTN983046:CTU983046 DDJ983046:DDQ983046 DNF983046:DNM983046 DXB983046:DXI983046 EGX983046:EHE983046 EQT983046:ERA983046 FAP983046:FAW983046 FKL983046:FKS983046 FUH983046:FUO983046 GED983046:GEK983046 GNZ983046:GOG983046 GXV983046:GYC983046 HHR983046:HHY983046 HRN983046:HRU983046 IBJ983046:IBQ983046 ILF983046:ILM983046 IVB983046:IVI983046 JEX983046:JFE983046 JOT983046:JPA983046 JYP983046:JYW983046 KIL983046:KIS983046 KSH983046:KSO983046 LCD983046:LCK983046 LLZ983046:LMG983046 LVV983046:LWC983046 MFR983046:MFY983046 MPN983046:MPU983046 MZJ983046:MZQ983046 NJF983046:NJM983046 NTB983046:NTI983046 OCX983046:ODE983046 OMT983046:ONA983046 OWP983046:OWW983046 PGL983046:PGS983046 PQH983046:PQO983046 QAD983046:QAK983046 QJZ983046:QKG983046 QTV983046:QUC983046 RDR983046:RDY983046 RNN983046:RNU983046 RXJ983046:RXQ983046 SHF983046:SHM983046 SRB983046:SRI983046 TAX983046:TBE983046 TKT983046:TLA983046 TUP983046:TUW983046 UEL983046:UES983046 UOH983046:UOO983046 UYD983046:UYK983046 VHZ983046:VIG983046 VRV983046:VSC983046 WBR983046:WBY983046 WLN983046:WLU983046 WVJ983046:WVQ983046">
      <formula1>$K$4:$S$4</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$K$3:$M$3</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09375" defaultRowHeight="13.2" x14ac:dyDescent="0.25"/>
  <sheetData>
    <row r="2" spans="2:7" ht="13.8" x14ac:dyDescent="0.3">
      <c r="B2" s="260" t="s">
        <v>993</v>
      </c>
      <c r="C2" s="260"/>
      <c r="D2" s="260"/>
      <c r="E2" s="260" t="s">
        <v>949</v>
      </c>
      <c r="F2" s="260" t="s">
        <v>973</v>
      </c>
      <c r="G2" s="260"/>
    </row>
    <row r="3" spans="2:7" ht="13.8" x14ac:dyDescent="0.3">
      <c r="B3" s="260" t="s">
        <v>994</v>
      </c>
      <c r="C3" s="260"/>
      <c r="D3" s="260"/>
      <c r="E3" s="260" t="s">
        <v>950</v>
      </c>
      <c r="F3" s="260" t="s">
        <v>974</v>
      </c>
      <c r="G3" s="260"/>
    </row>
    <row r="4" spans="2:7" ht="13.8" x14ac:dyDescent="0.3">
      <c r="B4" s="260" t="s">
        <v>995</v>
      </c>
      <c r="C4" s="260"/>
      <c r="D4" s="260"/>
      <c r="E4" s="260" t="s">
        <v>951</v>
      </c>
      <c r="F4" s="260" t="s">
        <v>975</v>
      </c>
      <c r="G4" s="260"/>
    </row>
    <row r="5" spans="2:7" ht="13.8" x14ac:dyDescent="0.3">
      <c r="B5" s="260" t="s">
        <v>996</v>
      </c>
      <c r="C5" s="260"/>
      <c r="D5" s="260"/>
      <c r="E5" s="260" t="s">
        <v>952</v>
      </c>
      <c r="F5" s="260" t="s">
        <v>976</v>
      </c>
      <c r="G5" s="260"/>
    </row>
    <row r="6" spans="2:7" ht="13.8" x14ac:dyDescent="0.3">
      <c r="B6" s="260" t="s">
        <v>997</v>
      </c>
      <c r="C6" s="260"/>
      <c r="D6" s="260"/>
      <c r="E6" s="260" t="s">
        <v>953</v>
      </c>
      <c r="F6" s="260" t="s">
        <v>977</v>
      </c>
      <c r="G6" s="260"/>
    </row>
    <row r="7" spans="2:7" ht="13.8" x14ac:dyDescent="0.3">
      <c r="B7" s="260" t="s">
        <v>998</v>
      </c>
      <c r="C7" s="260"/>
      <c r="D7" s="260"/>
      <c r="E7" s="260" t="s">
        <v>954</v>
      </c>
      <c r="F7" s="260" t="s">
        <v>978</v>
      </c>
      <c r="G7" s="260"/>
    </row>
    <row r="8" spans="2:7" ht="13.8" x14ac:dyDescent="0.3">
      <c r="B8" s="260" t="s">
        <v>999</v>
      </c>
      <c r="C8" s="260"/>
      <c r="D8" s="260"/>
      <c r="E8" s="260" t="s">
        <v>955</v>
      </c>
      <c r="F8" s="260" t="s">
        <v>979</v>
      </c>
      <c r="G8" s="260"/>
    </row>
    <row r="9" spans="2:7" ht="13.8" x14ac:dyDescent="0.3">
      <c r="B9" s="260" t="s">
        <v>1000</v>
      </c>
      <c r="C9" s="260"/>
      <c r="D9" s="260"/>
      <c r="E9" s="260" t="s">
        <v>956</v>
      </c>
      <c r="F9" s="260" t="s">
        <v>980</v>
      </c>
      <c r="G9" s="260"/>
    </row>
    <row r="10" spans="2:7" ht="13.8" x14ac:dyDescent="0.3">
      <c r="B10" s="260" t="s">
        <v>1001</v>
      </c>
      <c r="C10" s="260"/>
      <c r="D10" s="260"/>
      <c r="E10" s="260" t="s">
        <v>957</v>
      </c>
      <c r="F10" s="260" t="s">
        <v>981</v>
      </c>
      <c r="G10" s="260"/>
    </row>
    <row r="11" spans="2:7" ht="13.8" x14ac:dyDescent="0.3">
      <c r="B11" s="260" t="s">
        <v>1002</v>
      </c>
      <c r="C11" s="260"/>
      <c r="D11" s="260"/>
      <c r="E11" s="260" t="s">
        <v>958</v>
      </c>
      <c r="F11" s="260" t="s">
        <v>982</v>
      </c>
      <c r="G11" s="260"/>
    </row>
    <row r="12" spans="2:7" ht="13.8" x14ac:dyDescent="0.3">
      <c r="B12" s="260"/>
      <c r="C12" s="260"/>
      <c r="D12" s="260"/>
      <c r="E12" s="260" t="s">
        <v>959</v>
      </c>
      <c r="F12" s="260" t="s">
        <v>983</v>
      </c>
      <c r="G12" s="260"/>
    </row>
    <row r="13" spans="2:7" ht="13.8" x14ac:dyDescent="0.3">
      <c r="B13" s="260"/>
      <c r="C13" s="260"/>
      <c r="D13" s="260"/>
      <c r="E13" s="260" t="s">
        <v>960</v>
      </c>
      <c r="F13" s="260" t="s">
        <v>984</v>
      </c>
      <c r="G13" s="260"/>
    </row>
    <row r="14" spans="2:7" ht="13.8" x14ac:dyDescent="0.3">
      <c r="B14" s="260"/>
      <c r="C14" s="260"/>
      <c r="D14" s="260"/>
      <c r="E14" s="260" t="s">
        <v>961</v>
      </c>
      <c r="F14" s="260" t="s">
        <v>985</v>
      </c>
      <c r="G14" s="260"/>
    </row>
    <row r="15" spans="2:7" ht="13.8" x14ac:dyDescent="0.3">
      <c r="B15" s="260"/>
      <c r="C15" s="260"/>
      <c r="D15" s="260"/>
      <c r="E15" s="260" t="s">
        <v>962</v>
      </c>
      <c r="F15" s="260" t="s">
        <v>986</v>
      </c>
      <c r="G15" s="260"/>
    </row>
    <row r="16" spans="2:7" ht="13.8" x14ac:dyDescent="0.3">
      <c r="B16" s="260"/>
      <c r="C16" s="260"/>
      <c r="D16" s="260"/>
      <c r="E16" s="260" t="s">
        <v>963</v>
      </c>
      <c r="F16" s="260" t="s">
        <v>987</v>
      </c>
      <c r="G16" s="260"/>
    </row>
    <row r="17" spans="2:7" ht="13.8" x14ac:dyDescent="0.3">
      <c r="B17" s="260"/>
      <c r="C17" s="260"/>
      <c r="D17" s="260"/>
      <c r="E17" s="260" t="s">
        <v>964</v>
      </c>
      <c r="F17" s="260" t="s">
        <v>988</v>
      </c>
      <c r="G17" s="260"/>
    </row>
    <row r="18" spans="2:7" ht="13.8" x14ac:dyDescent="0.3">
      <c r="B18" s="260"/>
      <c r="C18" s="260"/>
      <c r="D18" s="260"/>
      <c r="E18" s="260" t="s">
        <v>965</v>
      </c>
      <c r="F18" s="260" t="s">
        <v>989</v>
      </c>
      <c r="G18" s="260"/>
    </row>
    <row r="19" spans="2:7" ht="13.8" x14ac:dyDescent="0.3">
      <c r="B19" s="260"/>
      <c r="C19" s="260"/>
      <c r="D19" s="260"/>
      <c r="E19" s="260" t="s">
        <v>196</v>
      </c>
      <c r="F19" s="260" t="s">
        <v>990</v>
      </c>
      <c r="G19" s="260"/>
    </row>
    <row r="20" spans="2:7" ht="13.8" x14ac:dyDescent="0.3">
      <c r="B20" s="260"/>
      <c r="C20" s="260"/>
      <c r="D20" s="260"/>
      <c r="E20" s="260" t="s">
        <v>11</v>
      </c>
      <c r="F20" s="260" t="s">
        <v>991</v>
      </c>
      <c r="G20" s="260"/>
    </row>
    <row r="21" spans="2:7" ht="13.8" x14ac:dyDescent="0.3">
      <c r="B21" s="260"/>
      <c r="C21" s="260"/>
      <c r="D21" s="260"/>
      <c r="E21" s="260"/>
      <c r="F21" s="260" t="s">
        <v>992</v>
      </c>
      <c r="G21" s="260"/>
    </row>
    <row r="22" spans="2:7" ht="13.8" x14ac:dyDescent="0.3">
      <c r="B22" s="260"/>
      <c r="C22" s="260"/>
      <c r="D22" s="260"/>
      <c r="E22" s="260"/>
      <c r="F22" s="260"/>
      <c r="G22" s="2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46"/>
  <sheetViews>
    <sheetView showGridLines="0" tabSelected="1" zoomScale="87" zoomScaleNormal="87" workbookViewId="0">
      <selection activeCell="E63" sqref="E63"/>
    </sheetView>
  </sheetViews>
  <sheetFormatPr baseColWidth="10" defaultColWidth="9.109375" defaultRowHeight="12" x14ac:dyDescent="0.25"/>
  <cols>
    <col min="1" max="1" width="16.33203125" style="450" customWidth="1"/>
    <col min="2" max="2" width="27.88671875" style="450" customWidth="1"/>
    <col min="3" max="3" width="17" style="450" customWidth="1"/>
    <col min="4" max="4" width="10.21875" style="451" customWidth="1"/>
    <col min="5" max="5" width="23.77734375" style="450" customWidth="1"/>
    <col min="6" max="11" width="5.44140625" style="451" customWidth="1"/>
    <col min="12" max="12" width="5.44140625" style="391" customWidth="1"/>
    <col min="13" max="17" width="5.44140625" style="388" customWidth="1"/>
    <col min="18" max="18" width="9.109375" style="388"/>
    <col min="19" max="19" width="10.5546875" style="389" customWidth="1"/>
    <col min="20" max="20" width="10" style="389" customWidth="1"/>
    <col min="21" max="21" width="15.44140625" style="389" customWidth="1"/>
    <col min="22" max="22" width="16.88671875" style="394" customWidth="1"/>
    <col min="23" max="23" width="23.6640625" style="394" customWidth="1"/>
    <col min="24" max="31" width="9.109375" style="387"/>
    <col min="32" max="66" width="9.109375" style="390"/>
    <col min="67" max="81" width="9.109375" style="395"/>
    <col min="82" max="256" width="9.109375" style="396"/>
    <col min="257" max="257" width="16.33203125" style="396" customWidth="1"/>
    <col min="258" max="258" width="35" style="396" customWidth="1"/>
    <col min="259" max="259" width="18.44140625" style="396" customWidth="1"/>
    <col min="260" max="260" width="12.88671875" style="396" customWidth="1"/>
    <col min="261" max="261" width="26.6640625" style="396" customWidth="1"/>
    <col min="262" max="273" width="5.44140625" style="396" customWidth="1"/>
    <col min="274" max="274" width="9.109375" style="396"/>
    <col min="275" max="276" width="15" style="396" customWidth="1"/>
    <col min="277" max="277" width="15.44140625" style="396" customWidth="1"/>
    <col min="278" max="278" width="20.88671875" style="396" customWidth="1"/>
    <col min="279" max="279" width="39.5546875" style="396" customWidth="1"/>
    <col min="280" max="512" width="9.109375" style="396"/>
    <col min="513" max="513" width="16.33203125" style="396" customWidth="1"/>
    <col min="514" max="514" width="35" style="396" customWidth="1"/>
    <col min="515" max="515" width="18.44140625" style="396" customWidth="1"/>
    <col min="516" max="516" width="12.88671875" style="396" customWidth="1"/>
    <col min="517" max="517" width="26.6640625" style="396" customWidth="1"/>
    <col min="518" max="529" width="5.44140625" style="396" customWidth="1"/>
    <col min="530" max="530" width="9.109375" style="396"/>
    <col min="531" max="532" width="15" style="396" customWidth="1"/>
    <col min="533" max="533" width="15.44140625" style="396" customWidth="1"/>
    <col min="534" max="534" width="20.88671875" style="396" customWidth="1"/>
    <col min="535" max="535" width="39.5546875" style="396" customWidth="1"/>
    <col min="536" max="768" width="9.109375" style="396"/>
    <col min="769" max="769" width="16.33203125" style="396" customWidth="1"/>
    <col min="770" max="770" width="35" style="396" customWidth="1"/>
    <col min="771" max="771" width="18.44140625" style="396" customWidth="1"/>
    <col min="772" max="772" width="12.88671875" style="396" customWidth="1"/>
    <col min="773" max="773" width="26.6640625" style="396" customWidth="1"/>
    <col min="774" max="785" width="5.44140625" style="396" customWidth="1"/>
    <col min="786" max="786" width="9.109375" style="396"/>
    <col min="787" max="788" width="15" style="396" customWidth="1"/>
    <col min="789" max="789" width="15.44140625" style="396" customWidth="1"/>
    <col min="790" max="790" width="20.88671875" style="396" customWidth="1"/>
    <col min="791" max="791" width="39.5546875" style="396" customWidth="1"/>
    <col min="792" max="1024" width="9.109375" style="396"/>
    <col min="1025" max="1025" width="16.33203125" style="396" customWidth="1"/>
    <col min="1026" max="1026" width="35" style="396" customWidth="1"/>
    <col min="1027" max="1027" width="18.44140625" style="396" customWidth="1"/>
    <col min="1028" max="1028" width="12.88671875" style="396" customWidth="1"/>
    <col min="1029" max="1029" width="26.6640625" style="396" customWidth="1"/>
    <col min="1030" max="1041" width="5.44140625" style="396" customWidth="1"/>
    <col min="1042" max="1042" width="9.109375" style="396"/>
    <col min="1043" max="1044" width="15" style="396" customWidth="1"/>
    <col min="1045" max="1045" width="15.44140625" style="396" customWidth="1"/>
    <col min="1046" max="1046" width="20.88671875" style="396" customWidth="1"/>
    <col min="1047" max="1047" width="39.5546875" style="396" customWidth="1"/>
    <col min="1048" max="1280" width="9.109375" style="396"/>
    <col min="1281" max="1281" width="16.33203125" style="396" customWidth="1"/>
    <col min="1282" max="1282" width="35" style="396" customWidth="1"/>
    <col min="1283" max="1283" width="18.44140625" style="396" customWidth="1"/>
    <col min="1284" max="1284" width="12.88671875" style="396" customWidth="1"/>
    <col min="1285" max="1285" width="26.6640625" style="396" customWidth="1"/>
    <col min="1286" max="1297" width="5.44140625" style="396" customWidth="1"/>
    <col min="1298" max="1298" width="9.109375" style="396"/>
    <col min="1299" max="1300" width="15" style="396" customWidth="1"/>
    <col min="1301" max="1301" width="15.44140625" style="396" customWidth="1"/>
    <col min="1302" max="1302" width="20.88671875" style="396" customWidth="1"/>
    <col min="1303" max="1303" width="39.5546875" style="396" customWidth="1"/>
    <col min="1304" max="1536" width="9.109375" style="396"/>
    <col min="1537" max="1537" width="16.33203125" style="396" customWidth="1"/>
    <col min="1538" max="1538" width="35" style="396" customWidth="1"/>
    <col min="1539" max="1539" width="18.44140625" style="396" customWidth="1"/>
    <col min="1540" max="1540" width="12.88671875" style="396" customWidth="1"/>
    <col min="1541" max="1541" width="26.6640625" style="396" customWidth="1"/>
    <col min="1542" max="1553" width="5.44140625" style="396" customWidth="1"/>
    <col min="1554" max="1554" width="9.109375" style="396"/>
    <col min="1555" max="1556" width="15" style="396" customWidth="1"/>
    <col min="1557" max="1557" width="15.44140625" style="396" customWidth="1"/>
    <col min="1558" max="1558" width="20.88671875" style="396" customWidth="1"/>
    <col min="1559" max="1559" width="39.5546875" style="396" customWidth="1"/>
    <col min="1560" max="1792" width="9.109375" style="396"/>
    <col min="1793" max="1793" width="16.33203125" style="396" customWidth="1"/>
    <col min="1794" max="1794" width="35" style="396" customWidth="1"/>
    <col min="1795" max="1795" width="18.44140625" style="396" customWidth="1"/>
    <col min="1796" max="1796" width="12.88671875" style="396" customWidth="1"/>
    <col min="1797" max="1797" width="26.6640625" style="396" customWidth="1"/>
    <col min="1798" max="1809" width="5.44140625" style="396" customWidth="1"/>
    <col min="1810" max="1810" width="9.109375" style="396"/>
    <col min="1811" max="1812" width="15" style="396" customWidth="1"/>
    <col min="1813" max="1813" width="15.44140625" style="396" customWidth="1"/>
    <col min="1814" max="1814" width="20.88671875" style="396" customWidth="1"/>
    <col min="1815" max="1815" width="39.5546875" style="396" customWidth="1"/>
    <col min="1816" max="2048" width="9.109375" style="396"/>
    <col min="2049" max="2049" width="16.33203125" style="396" customWidth="1"/>
    <col min="2050" max="2050" width="35" style="396" customWidth="1"/>
    <col min="2051" max="2051" width="18.44140625" style="396" customWidth="1"/>
    <col min="2052" max="2052" width="12.88671875" style="396" customWidth="1"/>
    <col min="2053" max="2053" width="26.6640625" style="396" customWidth="1"/>
    <col min="2054" max="2065" width="5.44140625" style="396" customWidth="1"/>
    <col min="2066" max="2066" width="9.109375" style="396"/>
    <col min="2067" max="2068" width="15" style="396" customWidth="1"/>
    <col min="2069" max="2069" width="15.44140625" style="396" customWidth="1"/>
    <col min="2070" max="2070" width="20.88671875" style="396" customWidth="1"/>
    <col min="2071" max="2071" width="39.5546875" style="396" customWidth="1"/>
    <col min="2072" max="2304" width="9.109375" style="396"/>
    <col min="2305" max="2305" width="16.33203125" style="396" customWidth="1"/>
    <col min="2306" max="2306" width="35" style="396" customWidth="1"/>
    <col min="2307" max="2307" width="18.44140625" style="396" customWidth="1"/>
    <col min="2308" max="2308" width="12.88671875" style="396" customWidth="1"/>
    <col min="2309" max="2309" width="26.6640625" style="396" customWidth="1"/>
    <col min="2310" max="2321" width="5.44140625" style="396" customWidth="1"/>
    <col min="2322" max="2322" width="9.109375" style="396"/>
    <col min="2323" max="2324" width="15" style="396" customWidth="1"/>
    <col min="2325" max="2325" width="15.44140625" style="396" customWidth="1"/>
    <col min="2326" max="2326" width="20.88671875" style="396" customWidth="1"/>
    <col min="2327" max="2327" width="39.5546875" style="396" customWidth="1"/>
    <col min="2328" max="2560" width="9.109375" style="396"/>
    <col min="2561" max="2561" width="16.33203125" style="396" customWidth="1"/>
    <col min="2562" max="2562" width="35" style="396" customWidth="1"/>
    <col min="2563" max="2563" width="18.44140625" style="396" customWidth="1"/>
    <col min="2564" max="2564" width="12.88671875" style="396" customWidth="1"/>
    <col min="2565" max="2565" width="26.6640625" style="396" customWidth="1"/>
    <col min="2566" max="2577" width="5.44140625" style="396" customWidth="1"/>
    <col min="2578" max="2578" width="9.109375" style="396"/>
    <col min="2579" max="2580" width="15" style="396" customWidth="1"/>
    <col min="2581" max="2581" width="15.44140625" style="396" customWidth="1"/>
    <col min="2582" max="2582" width="20.88671875" style="396" customWidth="1"/>
    <col min="2583" max="2583" width="39.5546875" style="396" customWidth="1"/>
    <col min="2584" max="2816" width="9.109375" style="396"/>
    <col min="2817" max="2817" width="16.33203125" style="396" customWidth="1"/>
    <col min="2818" max="2818" width="35" style="396" customWidth="1"/>
    <col min="2819" max="2819" width="18.44140625" style="396" customWidth="1"/>
    <col min="2820" max="2820" width="12.88671875" style="396" customWidth="1"/>
    <col min="2821" max="2821" width="26.6640625" style="396" customWidth="1"/>
    <col min="2822" max="2833" width="5.44140625" style="396" customWidth="1"/>
    <col min="2834" max="2834" width="9.109375" style="396"/>
    <col min="2835" max="2836" width="15" style="396" customWidth="1"/>
    <col min="2837" max="2837" width="15.44140625" style="396" customWidth="1"/>
    <col min="2838" max="2838" width="20.88671875" style="396" customWidth="1"/>
    <col min="2839" max="2839" width="39.5546875" style="396" customWidth="1"/>
    <col min="2840" max="3072" width="9.109375" style="396"/>
    <col min="3073" max="3073" width="16.33203125" style="396" customWidth="1"/>
    <col min="3074" max="3074" width="35" style="396" customWidth="1"/>
    <col min="3075" max="3075" width="18.44140625" style="396" customWidth="1"/>
    <col min="3076" max="3076" width="12.88671875" style="396" customWidth="1"/>
    <col min="3077" max="3077" width="26.6640625" style="396" customWidth="1"/>
    <col min="3078" max="3089" width="5.44140625" style="396" customWidth="1"/>
    <col min="3090" max="3090" width="9.109375" style="396"/>
    <col min="3091" max="3092" width="15" style="396" customWidth="1"/>
    <col min="3093" max="3093" width="15.44140625" style="396" customWidth="1"/>
    <col min="3094" max="3094" width="20.88671875" style="396" customWidth="1"/>
    <col min="3095" max="3095" width="39.5546875" style="396" customWidth="1"/>
    <col min="3096" max="3328" width="9.109375" style="396"/>
    <col min="3329" max="3329" width="16.33203125" style="396" customWidth="1"/>
    <col min="3330" max="3330" width="35" style="396" customWidth="1"/>
    <col min="3331" max="3331" width="18.44140625" style="396" customWidth="1"/>
    <col min="3332" max="3332" width="12.88671875" style="396" customWidth="1"/>
    <col min="3333" max="3333" width="26.6640625" style="396" customWidth="1"/>
    <col min="3334" max="3345" width="5.44140625" style="396" customWidth="1"/>
    <col min="3346" max="3346" width="9.109375" style="396"/>
    <col min="3347" max="3348" width="15" style="396" customWidth="1"/>
    <col min="3349" max="3349" width="15.44140625" style="396" customWidth="1"/>
    <col min="3350" max="3350" width="20.88671875" style="396" customWidth="1"/>
    <col min="3351" max="3351" width="39.5546875" style="396" customWidth="1"/>
    <col min="3352" max="3584" width="9.109375" style="396"/>
    <col min="3585" max="3585" width="16.33203125" style="396" customWidth="1"/>
    <col min="3586" max="3586" width="35" style="396" customWidth="1"/>
    <col min="3587" max="3587" width="18.44140625" style="396" customWidth="1"/>
    <col min="3588" max="3588" width="12.88671875" style="396" customWidth="1"/>
    <col min="3589" max="3589" width="26.6640625" style="396" customWidth="1"/>
    <col min="3590" max="3601" width="5.44140625" style="396" customWidth="1"/>
    <col min="3602" max="3602" width="9.109375" style="396"/>
    <col min="3603" max="3604" width="15" style="396" customWidth="1"/>
    <col min="3605" max="3605" width="15.44140625" style="396" customWidth="1"/>
    <col min="3606" max="3606" width="20.88671875" style="396" customWidth="1"/>
    <col min="3607" max="3607" width="39.5546875" style="396" customWidth="1"/>
    <col min="3608" max="3840" width="9.109375" style="396"/>
    <col min="3841" max="3841" width="16.33203125" style="396" customWidth="1"/>
    <col min="3842" max="3842" width="35" style="396" customWidth="1"/>
    <col min="3843" max="3843" width="18.44140625" style="396" customWidth="1"/>
    <col min="3844" max="3844" width="12.88671875" style="396" customWidth="1"/>
    <col min="3845" max="3845" width="26.6640625" style="396" customWidth="1"/>
    <col min="3846" max="3857" width="5.44140625" style="396" customWidth="1"/>
    <col min="3858" max="3858" width="9.109375" style="396"/>
    <col min="3859" max="3860" width="15" style="396" customWidth="1"/>
    <col min="3861" max="3861" width="15.44140625" style="396" customWidth="1"/>
    <col min="3862" max="3862" width="20.88671875" style="396" customWidth="1"/>
    <col min="3863" max="3863" width="39.5546875" style="396" customWidth="1"/>
    <col min="3864" max="4096" width="9.109375" style="396"/>
    <col min="4097" max="4097" width="16.33203125" style="396" customWidth="1"/>
    <col min="4098" max="4098" width="35" style="396" customWidth="1"/>
    <col min="4099" max="4099" width="18.44140625" style="396" customWidth="1"/>
    <col min="4100" max="4100" width="12.88671875" style="396" customWidth="1"/>
    <col min="4101" max="4101" width="26.6640625" style="396" customWidth="1"/>
    <col min="4102" max="4113" width="5.44140625" style="396" customWidth="1"/>
    <col min="4114" max="4114" width="9.109375" style="396"/>
    <col min="4115" max="4116" width="15" style="396" customWidth="1"/>
    <col min="4117" max="4117" width="15.44140625" style="396" customWidth="1"/>
    <col min="4118" max="4118" width="20.88671875" style="396" customWidth="1"/>
    <col min="4119" max="4119" width="39.5546875" style="396" customWidth="1"/>
    <col min="4120" max="4352" width="9.109375" style="396"/>
    <col min="4353" max="4353" width="16.33203125" style="396" customWidth="1"/>
    <col min="4354" max="4354" width="35" style="396" customWidth="1"/>
    <col min="4355" max="4355" width="18.44140625" style="396" customWidth="1"/>
    <col min="4356" max="4356" width="12.88671875" style="396" customWidth="1"/>
    <col min="4357" max="4357" width="26.6640625" style="396" customWidth="1"/>
    <col min="4358" max="4369" width="5.44140625" style="396" customWidth="1"/>
    <col min="4370" max="4370" width="9.109375" style="396"/>
    <col min="4371" max="4372" width="15" style="396" customWidth="1"/>
    <col min="4373" max="4373" width="15.44140625" style="396" customWidth="1"/>
    <col min="4374" max="4374" width="20.88671875" style="396" customWidth="1"/>
    <col min="4375" max="4375" width="39.5546875" style="396" customWidth="1"/>
    <col min="4376" max="4608" width="9.109375" style="396"/>
    <col min="4609" max="4609" width="16.33203125" style="396" customWidth="1"/>
    <col min="4610" max="4610" width="35" style="396" customWidth="1"/>
    <col min="4611" max="4611" width="18.44140625" style="396" customWidth="1"/>
    <col min="4612" max="4612" width="12.88671875" style="396" customWidth="1"/>
    <col min="4613" max="4613" width="26.6640625" style="396" customWidth="1"/>
    <col min="4614" max="4625" width="5.44140625" style="396" customWidth="1"/>
    <col min="4626" max="4626" width="9.109375" style="396"/>
    <col min="4627" max="4628" width="15" style="396" customWidth="1"/>
    <col min="4629" max="4629" width="15.44140625" style="396" customWidth="1"/>
    <col min="4630" max="4630" width="20.88671875" style="396" customWidth="1"/>
    <col min="4631" max="4631" width="39.5546875" style="396" customWidth="1"/>
    <col min="4632" max="4864" width="9.109375" style="396"/>
    <col min="4865" max="4865" width="16.33203125" style="396" customWidth="1"/>
    <col min="4866" max="4866" width="35" style="396" customWidth="1"/>
    <col min="4867" max="4867" width="18.44140625" style="396" customWidth="1"/>
    <col min="4868" max="4868" width="12.88671875" style="396" customWidth="1"/>
    <col min="4869" max="4869" width="26.6640625" style="396" customWidth="1"/>
    <col min="4870" max="4881" width="5.44140625" style="396" customWidth="1"/>
    <col min="4882" max="4882" width="9.109375" style="396"/>
    <col min="4883" max="4884" width="15" style="396" customWidth="1"/>
    <col min="4885" max="4885" width="15.44140625" style="396" customWidth="1"/>
    <col min="4886" max="4886" width="20.88671875" style="396" customWidth="1"/>
    <col min="4887" max="4887" width="39.5546875" style="396" customWidth="1"/>
    <col min="4888" max="5120" width="9.109375" style="396"/>
    <col min="5121" max="5121" width="16.33203125" style="396" customWidth="1"/>
    <col min="5122" max="5122" width="35" style="396" customWidth="1"/>
    <col min="5123" max="5123" width="18.44140625" style="396" customWidth="1"/>
    <col min="5124" max="5124" width="12.88671875" style="396" customWidth="1"/>
    <col min="5125" max="5125" width="26.6640625" style="396" customWidth="1"/>
    <col min="5126" max="5137" width="5.44140625" style="396" customWidth="1"/>
    <col min="5138" max="5138" width="9.109375" style="396"/>
    <col min="5139" max="5140" width="15" style="396" customWidth="1"/>
    <col min="5141" max="5141" width="15.44140625" style="396" customWidth="1"/>
    <col min="5142" max="5142" width="20.88671875" style="396" customWidth="1"/>
    <col min="5143" max="5143" width="39.5546875" style="396" customWidth="1"/>
    <col min="5144" max="5376" width="9.109375" style="396"/>
    <col min="5377" max="5377" width="16.33203125" style="396" customWidth="1"/>
    <col min="5378" max="5378" width="35" style="396" customWidth="1"/>
    <col min="5379" max="5379" width="18.44140625" style="396" customWidth="1"/>
    <col min="5380" max="5380" width="12.88671875" style="396" customWidth="1"/>
    <col min="5381" max="5381" width="26.6640625" style="396" customWidth="1"/>
    <col min="5382" max="5393" width="5.44140625" style="396" customWidth="1"/>
    <col min="5394" max="5394" width="9.109375" style="396"/>
    <col min="5395" max="5396" width="15" style="396" customWidth="1"/>
    <col min="5397" max="5397" width="15.44140625" style="396" customWidth="1"/>
    <col min="5398" max="5398" width="20.88671875" style="396" customWidth="1"/>
    <col min="5399" max="5399" width="39.5546875" style="396" customWidth="1"/>
    <col min="5400" max="5632" width="9.109375" style="396"/>
    <col min="5633" max="5633" width="16.33203125" style="396" customWidth="1"/>
    <col min="5634" max="5634" width="35" style="396" customWidth="1"/>
    <col min="5635" max="5635" width="18.44140625" style="396" customWidth="1"/>
    <col min="5636" max="5636" width="12.88671875" style="396" customWidth="1"/>
    <col min="5637" max="5637" width="26.6640625" style="396" customWidth="1"/>
    <col min="5638" max="5649" width="5.44140625" style="396" customWidth="1"/>
    <col min="5650" max="5650" width="9.109375" style="396"/>
    <col min="5651" max="5652" width="15" style="396" customWidth="1"/>
    <col min="5653" max="5653" width="15.44140625" style="396" customWidth="1"/>
    <col min="5654" max="5654" width="20.88671875" style="396" customWidth="1"/>
    <col min="5655" max="5655" width="39.5546875" style="396" customWidth="1"/>
    <col min="5656" max="5888" width="9.109375" style="396"/>
    <col min="5889" max="5889" width="16.33203125" style="396" customWidth="1"/>
    <col min="5890" max="5890" width="35" style="396" customWidth="1"/>
    <col min="5891" max="5891" width="18.44140625" style="396" customWidth="1"/>
    <col min="5892" max="5892" width="12.88671875" style="396" customWidth="1"/>
    <col min="5893" max="5893" width="26.6640625" style="396" customWidth="1"/>
    <col min="5894" max="5905" width="5.44140625" style="396" customWidth="1"/>
    <col min="5906" max="5906" width="9.109375" style="396"/>
    <col min="5907" max="5908" width="15" style="396" customWidth="1"/>
    <col min="5909" max="5909" width="15.44140625" style="396" customWidth="1"/>
    <col min="5910" max="5910" width="20.88671875" style="396" customWidth="1"/>
    <col min="5911" max="5911" width="39.5546875" style="396" customWidth="1"/>
    <col min="5912" max="6144" width="9.109375" style="396"/>
    <col min="6145" max="6145" width="16.33203125" style="396" customWidth="1"/>
    <col min="6146" max="6146" width="35" style="396" customWidth="1"/>
    <col min="6147" max="6147" width="18.44140625" style="396" customWidth="1"/>
    <col min="6148" max="6148" width="12.88671875" style="396" customWidth="1"/>
    <col min="6149" max="6149" width="26.6640625" style="396" customWidth="1"/>
    <col min="6150" max="6161" width="5.44140625" style="396" customWidth="1"/>
    <col min="6162" max="6162" width="9.109375" style="396"/>
    <col min="6163" max="6164" width="15" style="396" customWidth="1"/>
    <col min="6165" max="6165" width="15.44140625" style="396" customWidth="1"/>
    <col min="6166" max="6166" width="20.88671875" style="396" customWidth="1"/>
    <col min="6167" max="6167" width="39.5546875" style="396" customWidth="1"/>
    <col min="6168" max="6400" width="9.109375" style="396"/>
    <col min="6401" max="6401" width="16.33203125" style="396" customWidth="1"/>
    <col min="6402" max="6402" width="35" style="396" customWidth="1"/>
    <col min="6403" max="6403" width="18.44140625" style="396" customWidth="1"/>
    <col min="6404" max="6404" width="12.88671875" style="396" customWidth="1"/>
    <col min="6405" max="6405" width="26.6640625" style="396" customWidth="1"/>
    <col min="6406" max="6417" width="5.44140625" style="396" customWidth="1"/>
    <col min="6418" max="6418" width="9.109375" style="396"/>
    <col min="6419" max="6420" width="15" style="396" customWidth="1"/>
    <col min="6421" max="6421" width="15.44140625" style="396" customWidth="1"/>
    <col min="6422" max="6422" width="20.88671875" style="396" customWidth="1"/>
    <col min="6423" max="6423" width="39.5546875" style="396" customWidth="1"/>
    <col min="6424" max="6656" width="9.109375" style="396"/>
    <col min="6657" max="6657" width="16.33203125" style="396" customWidth="1"/>
    <col min="6658" max="6658" width="35" style="396" customWidth="1"/>
    <col min="6659" max="6659" width="18.44140625" style="396" customWidth="1"/>
    <col min="6660" max="6660" width="12.88671875" style="396" customWidth="1"/>
    <col min="6661" max="6661" width="26.6640625" style="396" customWidth="1"/>
    <col min="6662" max="6673" width="5.44140625" style="396" customWidth="1"/>
    <col min="6674" max="6674" width="9.109375" style="396"/>
    <col min="6675" max="6676" width="15" style="396" customWidth="1"/>
    <col min="6677" max="6677" width="15.44140625" style="396" customWidth="1"/>
    <col min="6678" max="6678" width="20.88671875" style="396" customWidth="1"/>
    <col min="6679" max="6679" width="39.5546875" style="396" customWidth="1"/>
    <col min="6680" max="6912" width="9.109375" style="396"/>
    <col min="6913" max="6913" width="16.33203125" style="396" customWidth="1"/>
    <col min="6914" max="6914" width="35" style="396" customWidth="1"/>
    <col min="6915" max="6915" width="18.44140625" style="396" customWidth="1"/>
    <col min="6916" max="6916" width="12.88671875" style="396" customWidth="1"/>
    <col min="6917" max="6917" width="26.6640625" style="396" customWidth="1"/>
    <col min="6918" max="6929" width="5.44140625" style="396" customWidth="1"/>
    <col min="6930" max="6930" width="9.109375" style="396"/>
    <col min="6931" max="6932" width="15" style="396" customWidth="1"/>
    <col min="6933" max="6933" width="15.44140625" style="396" customWidth="1"/>
    <col min="6934" max="6934" width="20.88671875" style="396" customWidth="1"/>
    <col min="6935" max="6935" width="39.5546875" style="396" customWidth="1"/>
    <col min="6936" max="7168" width="9.109375" style="396"/>
    <col min="7169" max="7169" width="16.33203125" style="396" customWidth="1"/>
    <col min="7170" max="7170" width="35" style="396" customWidth="1"/>
    <col min="7171" max="7171" width="18.44140625" style="396" customWidth="1"/>
    <col min="7172" max="7172" width="12.88671875" style="396" customWidth="1"/>
    <col min="7173" max="7173" width="26.6640625" style="396" customWidth="1"/>
    <col min="7174" max="7185" width="5.44140625" style="396" customWidth="1"/>
    <col min="7186" max="7186" width="9.109375" style="396"/>
    <col min="7187" max="7188" width="15" style="396" customWidth="1"/>
    <col min="7189" max="7189" width="15.44140625" style="396" customWidth="1"/>
    <col min="7190" max="7190" width="20.88671875" style="396" customWidth="1"/>
    <col min="7191" max="7191" width="39.5546875" style="396" customWidth="1"/>
    <col min="7192" max="7424" width="9.109375" style="396"/>
    <col min="7425" max="7425" width="16.33203125" style="396" customWidth="1"/>
    <col min="7426" max="7426" width="35" style="396" customWidth="1"/>
    <col min="7427" max="7427" width="18.44140625" style="396" customWidth="1"/>
    <col min="7428" max="7428" width="12.88671875" style="396" customWidth="1"/>
    <col min="7429" max="7429" width="26.6640625" style="396" customWidth="1"/>
    <col min="7430" max="7441" width="5.44140625" style="396" customWidth="1"/>
    <col min="7442" max="7442" width="9.109375" style="396"/>
    <col min="7443" max="7444" width="15" style="396" customWidth="1"/>
    <col min="7445" max="7445" width="15.44140625" style="396" customWidth="1"/>
    <col min="7446" max="7446" width="20.88671875" style="396" customWidth="1"/>
    <col min="7447" max="7447" width="39.5546875" style="396" customWidth="1"/>
    <col min="7448" max="7680" width="9.109375" style="396"/>
    <col min="7681" max="7681" width="16.33203125" style="396" customWidth="1"/>
    <col min="7682" max="7682" width="35" style="396" customWidth="1"/>
    <col min="7683" max="7683" width="18.44140625" style="396" customWidth="1"/>
    <col min="7684" max="7684" width="12.88671875" style="396" customWidth="1"/>
    <col min="7685" max="7685" width="26.6640625" style="396" customWidth="1"/>
    <col min="7686" max="7697" width="5.44140625" style="396" customWidth="1"/>
    <col min="7698" max="7698" width="9.109375" style="396"/>
    <col min="7699" max="7700" width="15" style="396" customWidth="1"/>
    <col min="7701" max="7701" width="15.44140625" style="396" customWidth="1"/>
    <col min="7702" max="7702" width="20.88671875" style="396" customWidth="1"/>
    <col min="7703" max="7703" width="39.5546875" style="396" customWidth="1"/>
    <col min="7704" max="7936" width="9.109375" style="396"/>
    <col min="7937" max="7937" width="16.33203125" style="396" customWidth="1"/>
    <col min="7938" max="7938" width="35" style="396" customWidth="1"/>
    <col min="7939" max="7939" width="18.44140625" style="396" customWidth="1"/>
    <col min="7940" max="7940" width="12.88671875" style="396" customWidth="1"/>
    <col min="7941" max="7941" width="26.6640625" style="396" customWidth="1"/>
    <col min="7942" max="7953" width="5.44140625" style="396" customWidth="1"/>
    <col min="7954" max="7954" width="9.109375" style="396"/>
    <col min="7955" max="7956" width="15" style="396" customWidth="1"/>
    <col min="7957" max="7957" width="15.44140625" style="396" customWidth="1"/>
    <col min="7958" max="7958" width="20.88671875" style="396" customWidth="1"/>
    <col min="7959" max="7959" width="39.5546875" style="396" customWidth="1"/>
    <col min="7960" max="8192" width="9.109375" style="396"/>
    <col min="8193" max="8193" width="16.33203125" style="396" customWidth="1"/>
    <col min="8194" max="8194" width="35" style="396" customWidth="1"/>
    <col min="8195" max="8195" width="18.44140625" style="396" customWidth="1"/>
    <col min="8196" max="8196" width="12.88671875" style="396" customWidth="1"/>
    <col min="8197" max="8197" width="26.6640625" style="396" customWidth="1"/>
    <col min="8198" max="8209" width="5.44140625" style="396" customWidth="1"/>
    <col min="8210" max="8210" width="9.109375" style="396"/>
    <col min="8211" max="8212" width="15" style="396" customWidth="1"/>
    <col min="8213" max="8213" width="15.44140625" style="396" customWidth="1"/>
    <col min="8214" max="8214" width="20.88671875" style="396" customWidth="1"/>
    <col min="8215" max="8215" width="39.5546875" style="396" customWidth="1"/>
    <col min="8216" max="8448" width="9.109375" style="396"/>
    <col min="8449" max="8449" width="16.33203125" style="396" customWidth="1"/>
    <col min="8450" max="8450" width="35" style="396" customWidth="1"/>
    <col min="8451" max="8451" width="18.44140625" style="396" customWidth="1"/>
    <col min="8452" max="8452" width="12.88671875" style="396" customWidth="1"/>
    <col min="8453" max="8453" width="26.6640625" style="396" customWidth="1"/>
    <col min="8454" max="8465" width="5.44140625" style="396" customWidth="1"/>
    <col min="8466" max="8466" width="9.109375" style="396"/>
    <col min="8467" max="8468" width="15" style="396" customWidth="1"/>
    <col min="8469" max="8469" width="15.44140625" style="396" customWidth="1"/>
    <col min="8470" max="8470" width="20.88671875" style="396" customWidth="1"/>
    <col min="8471" max="8471" width="39.5546875" style="396" customWidth="1"/>
    <col min="8472" max="8704" width="9.109375" style="396"/>
    <col min="8705" max="8705" width="16.33203125" style="396" customWidth="1"/>
    <col min="8706" max="8706" width="35" style="396" customWidth="1"/>
    <col min="8707" max="8707" width="18.44140625" style="396" customWidth="1"/>
    <col min="8708" max="8708" width="12.88671875" style="396" customWidth="1"/>
    <col min="8709" max="8709" width="26.6640625" style="396" customWidth="1"/>
    <col min="8710" max="8721" width="5.44140625" style="396" customWidth="1"/>
    <col min="8722" max="8722" width="9.109375" style="396"/>
    <col min="8723" max="8724" width="15" style="396" customWidth="1"/>
    <col min="8725" max="8725" width="15.44140625" style="396" customWidth="1"/>
    <col min="8726" max="8726" width="20.88671875" style="396" customWidth="1"/>
    <col min="8727" max="8727" width="39.5546875" style="396" customWidth="1"/>
    <col min="8728" max="8960" width="9.109375" style="396"/>
    <col min="8961" max="8961" width="16.33203125" style="396" customWidth="1"/>
    <col min="8962" max="8962" width="35" style="396" customWidth="1"/>
    <col min="8963" max="8963" width="18.44140625" style="396" customWidth="1"/>
    <col min="8964" max="8964" width="12.88671875" style="396" customWidth="1"/>
    <col min="8965" max="8965" width="26.6640625" style="396" customWidth="1"/>
    <col min="8966" max="8977" width="5.44140625" style="396" customWidth="1"/>
    <col min="8978" max="8978" width="9.109375" style="396"/>
    <col min="8979" max="8980" width="15" style="396" customWidth="1"/>
    <col min="8981" max="8981" width="15.44140625" style="396" customWidth="1"/>
    <col min="8982" max="8982" width="20.88671875" style="396" customWidth="1"/>
    <col min="8983" max="8983" width="39.5546875" style="396" customWidth="1"/>
    <col min="8984" max="9216" width="9.109375" style="396"/>
    <col min="9217" max="9217" width="16.33203125" style="396" customWidth="1"/>
    <col min="9218" max="9218" width="35" style="396" customWidth="1"/>
    <col min="9219" max="9219" width="18.44140625" style="396" customWidth="1"/>
    <col min="9220" max="9220" width="12.88671875" style="396" customWidth="1"/>
    <col min="9221" max="9221" width="26.6640625" style="396" customWidth="1"/>
    <col min="9222" max="9233" width="5.44140625" style="396" customWidth="1"/>
    <col min="9234" max="9234" width="9.109375" style="396"/>
    <col min="9235" max="9236" width="15" style="396" customWidth="1"/>
    <col min="9237" max="9237" width="15.44140625" style="396" customWidth="1"/>
    <col min="9238" max="9238" width="20.88671875" style="396" customWidth="1"/>
    <col min="9239" max="9239" width="39.5546875" style="396" customWidth="1"/>
    <col min="9240" max="9472" width="9.109375" style="396"/>
    <col min="9473" max="9473" width="16.33203125" style="396" customWidth="1"/>
    <col min="9474" max="9474" width="35" style="396" customWidth="1"/>
    <col min="9475" max="9475" width="18.44140625" style="396" customWidth="1"/>
    <col min="9476" max="9476" width="12.88671875" style="396" customWidth="1"/>
    <col min="9477" max="9477" width="26.6640625" style="396" customWidth="1"/>
    <col min="9478" max="9489" width="5.44140625" style="396" customWidth="1"/>
    <col min="9490" max="9490" width="9.109375" style="396"/>
    <col min="9491" max="9492" width="15" style="396" customWidth="1"/>
    <col min="9493" max="9493" width="15.44140625" style="396" customWidth="1"/>
    <col min="9494" max="9494" width="20.88671875" style="396" customWidth="1"/>
    <col min="9495" max="9495" width="39.5546875" style="396" customWidth="1"/>
    <col min="9496" max="9728" width="9.109375" style="396"/>
    <col min="9729" max="9729" width="16.33203125" style="396" customWidth="1"/>
    <col min="9730" max="9730" width="35" style="396" customWidth="1"/>
    <col min="9731" max="9731" width="18.44140625" style="396" customWidth="1"/>
    <col min="9732" max="9732" width="12.88671875" style="396" customWidth="1"/>
    <col min="9733" max="9733" width="26.6640625" style="396" customWidth="1"/>
    <col min="9734" max="9745" width="5.44140625" style="396" customWidth="1"/>
    <col min="9746" max="9746" width="9.109375" style="396"/>
    <col min="9747" max="9748" width="15" style="396" customWidth="1"/>
    <col min="9749" max="9749" width="15.44140625" style="396" customWidth="1"/>
    <col min="9750" max="9750" width="20.88671875" style="396" customWidth="1"/>
    <col min="9751" max="9751" width="39.5546875" style="396" customWidth="1"/>
    <col min="9752" max="9984" width="9.109375" style="396"/>
    <col min="9985" max="9985" width="16.33203125" style="396" customWidth="1"/>
    <col min="9986" max="9986" width="35" style="396" customWidth="1"/>
    <col min="9987" max="9987" width="18.44140625" style="396" customWidth="1"/>
    <col min="9988" max="9988" width="12.88671875" style="396" customWidth="1"/>
    <col min="9989" max="9989" width="26.6640625" style="396" customWidth="1"/>
    <col min="9990" max="10001" width="5.44140625" style="396" customWidth="1"/>
    <col min="10002" max="10002" width="9.109375" style="396"/>
    <col min="10003" max="10004" width="15" style="396" customWidth="1"/>
    <col min="10005" max="10005" width="15.44140625" style="396" customWidth="1"/>
    <col min="10006" max="10006" width="20.88671875" style="396" customWidth="1"/>
    <col min="10007" max="10007" width="39.5546875" style="396" customWidth="1"/>
    <col min="10008" max="10240" width="9.109375" style="396"/>
    <col min="10241" max="10241" width="16.33203125" style="396" customWidth="1"/>
    <col min="10242" max="10242" width="35" style="396" customWidth="1"/>
    <col min="10243" max="10243" width="18.44140625" style="396" customWidth="1"/>
    <col min="10244" max="10244" width="12.88671875" style="396" customWidth="1"/>
    <col min="10245" max="10245" width="26.6640625" style="396" customWidth="1"/>
    <col min="10246" max="10257" width="5.44140625" style="396" customWidth="1"/>
    <col min="10258" max="10258" width="9.109375" style="396"/>
    <col min="10259" max="10260" width="15" style="396" customWidth="1"/>
    <col min="10261" max="10261" width="15.44140625" style="396" customWidth="1"/>
    <col min="10262" max="10262" width="20.88671875" style="396" customWidth="1"/>
    <col min="10263" max="10263" width="39.5546875" style="396" customWidth="1"/>
    <col min="10264" max="10496" width="9.109375" style="396"/>
    <col min="10497" max="10497" width="16.33203125" style="396" customWidth="1"/>
    <col min="10498" max="10498" width="35" style="396" customWidth="1"/>
    <col min="10499" max="10499" width="18.44140625" style="396" customWidth="1"/>
    <col min="10500" max="10500" width="12.88671875" style="396" customWidth="1"/>
    <col min="10501" max="10501" width="26.6640625" style="396" customWidth="1"/>
    <col min="10502" max="10513" width="5.44140625" style="396" customWidth="1"/>
    <col min="10514" max="10514" width="9.109375" style="396"/>
    <col min="10515" max="10516" width="15" style="396" customWidth="1"/>
    <col min="10517" max="10517" width="15.44140625" style="396" customWidth="1"/>
    <col min="10518" max="10518" width="20.88671875" style="396" customWidth="1"/>
    <col min="10519" max="10519" width="39.5546875" style="396" customWidth="1"/>
    <col min="10520" max="10752" width="9.109375" style="396"/>
    <col min="10753" max="10753" width="16.33203125" style="396" customWidth="1"/>
    <col min="10754" max="10754" width="35" style="396" customWidth="1"/>
    <col min="10755" max="10755" width="18.44140625" style="396" customWidth="1"/>
    <col min="10756" max="10756" width="12.88671875" style="396" customWidth="1"/>
    <col min="10757" max="10757" width="26.6640625" style="396" customWidth="1"/>
    <col min="10758" max="10769" width="5.44140625" style="396" customWidth="1"/>
    <col min="10770" max="10770" width="9.109375" style="396"/>
    <col min="10771" max="10772" width="15" style="396" customWidth="1"/>
    <col min="10773" max="10773" width="15.44140625" style="396" customWidth="1"/>
    <col min="10774" max="10774" width="20.88671875" style="396" customWidth="1"/>
    <col min="10775" max="10775" width="39.5546875" style="396" customWidth="1"/>
    <col min="10776" max="11008" width="9.109375" style="396"/>
    <col min="11009" max="11009" width="16.33203125" style="396" customWidth="1"/>
    <col min="11010" max="11010" width="35" style="396" customWidth="1"/>
    <col min="11011" max="11011" width="18.44140625" style="396" customWidth="1"/>
    <col min="11012" max="11012" width="12.88671875" style="396" customWidth="1"/>
    <col min="11013" max="11013" width="26.6640625" style="396" customWidth="1"/>
    <col min="11014" max="11025" width="5.44140625" style="396" customWidth="1"/>
    <col min="11026" max="11026" width="9.109375" style="396"/>
    <col min="11027" max="11028" width="15" style="396" customWidth="1"/>
    <col min="11029" max="11029" width="15.44140625" style="396" customWidth="1"/>
    <col min="11030" max="11030" width="20.88671875" style="396" customWidth="1"/>
    <col min="11031" max="11031" width="39.5546875" style="396" customWidth="1"/>
    <col min="11032" max="11264" width="9.109375" style="396"/>
    <col min="11265" max="11265" width="16.33203125" style="396" customWidth="1"/>
    <col min="11266" max="11266" width="35" style="396" customWidth="1"/>
    <col min="11267" max="11267" width="18.44140625" style="396" customWidth="1"/>
    <col min="11268" max="11268" width="12.88671875" style="396" customWidth="1"/>
    <col min="11269" max="11269" width="26.6640625" style="396" customWidth="1"/>
    <col min="11270" max="11281" width="5.44140625" style="396" customWidth="1"/>
    <col min="11282" max="11282" width="9.109375" style="396"/>
    <col min="11283" max="11284" width="15" style="396" customWidth="1"/>
    <col min="11285" max="11285" width="15.44140625" style="396" customWidth="1"/>
    <col min="11286" max="11286" width="20.88671875" style="396" customWidth="1"/>
    <col min="11287" max="11287" width="39.5546875" style="396" customWidth="1"/>
    <col min="11288" max="11520" width="9.109375" style="396"/>
    <col min="11521" max="11521" width="16.33203125" style="396" customWidth="1"/>
    <col min="11522" max="11522" width="35" style="396" customWidth="1"/>
    <col min="11523" max="11523" width="18.44140625" style="396" customWidth="1"/>
    <col min="11524" max="11524" width="12.88671875" style="396" customWidth="1"/>
    <col min="11525" max="11525" width="26.6640625" style="396" customWidth="1"/>
    <col min="11526" max="11537" width="5.44140625" style="396" customWidth="1"/>
    <col min="11538" max="11538" width="9.109375" style="396"/>
    <col min="11539" max="11540" width="15" style="396" customWidth="1"/>
    <col min="11541" max="11541" width="15.44140625" style="396" customWidth="1"/>
    <col min="11542" max="11542" width="20.88671875" style="396" customWidth="1"/>
    <col min="11543" max="11543" width="39.5546875" style="396" customWidth="1"/>
    <col min="11544" max="11776" width="9.109375" style="396"/>
    <col min="11777" max="11777" width="16.33203125" style="396" customWidth="1"/>
    <col min="11778" max="11778" width="35" style="396" customWidth="1"/>
    <col min="11779" max="11779" width="18.44140625" style="396" customWidth="1"/>
    <col min="11780" max="11780" width="12.88671875" style="396" customWidth="1"/>
    <col min="11781" max="11781" width="26.6640625" style="396" customWidth="1"/>
    <col min="11782" max="11793" width="5.44140625" style="396" customWidth="1"/>
    <col min="11794" max="11794" width="9.109375" style="396"/>
    <col min="11795" max="11796" width="15" style="396" customWidth="1"/>
    <col min="11797" max="11797" width="15.44140625" style="396" customWidth="1"/>
    <col min="11798" max="11798" width="20.88671875" style="396" customWidth="1"/>
    <col min="11799" max="11799" width="39.5546875" style="396" customWidth="1"/>
    <col min="11800" max="12032" width="9.109375" style="396"/>
    <col min="12033" max="12033" width="16.33203125" style="396" customWidth="1"/>
    <col min="12034" max="12034" width="35" style="396" customWidth="1"/>
    <col min="12035" max="12035" width="18.44140625" style="396" customWidth="1"/>
    <col min="12036" max="12036" width="12.88671875" style="396" customWidth="1"/>
    <col min="12037" max="12037" width="26.6640625" style="396" customWidth="1"/>
    <col min="12038" max="12049" width="5.44140625" style="396" customWidth="1"/>
    <col min="12050" max="12050" width="9.109375" style="396"/>
    <col min="12051" max="12052" width="15" style="396" customWidth="1"/>
    <col min="12053" max="12053" width="15.44140625" style="396" customWidth="1"/>
    <col min="12054" max="12054" width="20.88671875" style="396" customWidth="1"/>
    <col min="12055" max="12055" width="39.5546875" style="396" customWidth="1"/>
    <col min="12056" max="12288" width="9.109375" style="396"/>
    <col min="12289" max="12289" width="16.33203125" style="396" customWidth="1"/>
    <col min="12290" max="12290" width="35" style="396" customWidth="1"/>
    <col min="12291" max="12291" width="18.44140625" style="396" customWidth="1"/>
    <col min="12292" max="12292" width="12.88671875" style="396" customWidth="1"/>
    <col min="12293" max="12293" width="26.6640625" style="396" customWidth="1"/>
    <col min="12294" max="12305" width="5.44140625" style="396" customWidth="1"/>
    <col min="12306" max="12306" width="9.109375" style="396"/>
    <col min="12307" max="12308" width="15" style="396" customWidth="1"/>
    <col min="12309" max="12309" width="15.44140625" style="396" customWidth="1"/>
    <col min="12310" max="12310" width="20.88671875" style="396" customWidth="1"/>
    <col min="12311" max="12311" width="39.5546875" style="396" customWidth="1"/>
    <col min="12312" max="12544" width="9.109375" style="396"/>
    <col min="12545" max="12545" width="16.33203125" style="396" customWidth="1"/>
    <col min="12546" max="12546" width="35" style="396" customWidth="1"/>
    <col min="12547" max="12547" width="18.44140625" style="396" customWidth="1"/>
    <col min="12548" max="12548" width="12.88671875" style="396" customWidth="1"/>
    <col min="12549" max="12549" width="26.6640625" style="396" customWidth="1"/>
    <col min="12550" max="12561" width="5.44140625" style="396" customWidth="1"/>
    <col min="12562" max="12562" width="9.109375" style="396"/>
    <col min="12563" max="12564" width="15" style="396" customWidth="1"/>
    <col min="12565" max="12565" width="15.44140625" style="396" customWidth="1"/>
    <col min="12566" max="12566" width="20.88671875" style="396" customWidth="1"/>
    <col min="12567" max="12567" width="39.5546875" style="396" customWidth="1"/>
    <col min="12568" max="12800" width="9.109375" style="396"/>
    <col min="12801" max="12801" width="16.33203125" style="396" customWidth="1"/>
    <col min="12802" max="12802" width="35" style="396" customWidth="1"/>
    <col min="12803" max="12803" width="18.44140625" style="396" customWidth="1"/>
    <col min="12804" max="12804" width="12.88671875" style="396" customWidth="1"/>
    <col min="12805" max="12805" width="26.6640625" style="396" customWidth="1"/>
    <col min="12806" max="12817" width="5.44140625" style="396" customWidth="1"/>
    <col min="12818" max="12818" width="9.109375" style="396"/>
    <col min="12819" max="12820" width="15" style="396" customWidth="1"/>
    <col min="12821" max="12821" width="15.44140625" style="396" customWidth="1"/>
    <col min="12822" max="12822" width="20.88671875" style="396" customWidth="1"/>
    <col min="12823" max="12823" width="39.5546875" style="396" customWidth="1"/>
    <col min="12824" max="13056" width="9.109375" style="396"/>
    <col min="13057" max="13057" width="16.33203125" style="396" customWidth="1"/>
    <col min="13058" max="13058" width="35" style="396" customWidth="1"/>
    <col min="13059" max="13059" width="18.44140625" style="396" customWidth="1"/>
    <col min="13060" max="13060" width="12.88671875" style="396" customWidth="1"/>
    <col min="13061" max="13061" width="26.6640625" style="396" customWidth="1"/>
    <col min="13062" max="13073" width="5.44140625" style="396" customWidth="1"/>
    <col min="13074" max="13074" width="9.109375" style="396"/>
    <col min="13075" max="13076" width="15" style="396" customWidth="1"/>
    <col min="13077" max="13077" width="15.44140625" style="396" customWidth="1"/>
    <col min="13078" max="13078" width="20.88671875" style="396" customWidth="1"/>
    <col min="13079" max="13079" width="39.5546875" style="396" customWidth="1"/>
    <col min="13080" max="13312" width="9.109375" style="396"/>
    <col min="13313" max="13313" width="16.33203125" style="396" customWidth="1"/>
    <col min="13314" max="13314" width="35" style="396" customWidth="1"/>
    <col min="13315" max="13315" width="18.44140625" style="396" customWidth="1"/>
    <col min="13316" max="13316" width="12.88671875" style="396" customWidth="1"/>
    <col min="13317" max="13317" width="26.6640625" style="396" customWidth="1"/>
    <col min="13318" max="13329" width="5.44140625" style="396" customWidth="1"/>
    <col min="13330" max="13330" width="9.109375" style="396"/>
    <col min="13331" max="13332" width="15" style="396" customWidth="1"/>
    <col min="13333" max="13333" width="15.44140625" style="396" customWidth="1"/>
    <col min="13334" max="13334" width="20.88671875" style="396" customWidth="1"/>
    <col min="13335" max="13335" width="39.5546875" style="396" customWidth="1"/>
    <col min="13336" max="13568" width="9.109375" style="396"/>
    <col min="13569" max="13569" width="16.33203125" style="396" customWidth="1"/>
    <col min="13570" max="13570" width="35" style="396" customWidth="1"/>
    <col min="13571" max="13571" width="18.44140625" style="396" customWidth="1"/>
    <col min="13572" max="13572" width="12.88671875" style="396" customWidth="1"/>
    <col min="13573" max="13573" width="26.6640625" style="396" customWidth="1"/>
    <col min="13574" max="13585" width="5.44140625" style="396" customWidth="1"/>
    <col min="13586" max="13586" width="9.109375" style="396"/>
    <col min="13587" max="13588" width="15" style="396" customWidth="1"/>
    <col min="13589" max="13589" width="15.44140625" style="396" customWidth="1"/>
    <col min="13590" max="13590" width="20.88671875" style="396" customWidth="1"/>
    <col min="13591" max="13591" width="39.5546875" style="396" customWidth="1"/>
    <col min="13592" max="13824" width="9.109375" style="396"/>
    <col min="13825" max="13825" width="16.33203125" style="396" customWidth="1"/>
    <col min="13826" max="13826" width="35" style="396" customWidth="1"/>
    <col min="13827" max="13827" width="18.44140625" style="396" customWidth="1"/>
    <col min="13828" max="13828" width="12.88671875" style="396" customWidth="1"/>
    <col min="13829" max="13829" width="26.6640625" style="396" customWidth="1"/>
    <col min="13830" max="13841" width="5.44140625" style="396" customWidth="1"/>
    <col min="13842" max="13842" width="9.109375" style="396"/>
    <col min="13843" max="13844" width="15" style="396" customWidth="1"/>
    <col min="13845" max="13845" width="15.44140625" style="396" customWidth="1"/>
    <col min="13846" max="13846" width="20.88671875" style="396" customWidth="1"/>
    <col min="13847" max="13847" width="39.5546875" style="396" customWidth="1"/>
    <col min="13848" max="14080" width="9.109375" style="396"/>
    <col min="14081" max="14081" width="16.33203125" style="396" customWidth="1"/>
    <col min="14082" max="14082" width="35" style="396" customWidth="1"/>
    <col min="14083" max="14083" width="18.44140625" style="396" customWidth="1"/>
    <col min="14084" max="14084" width="12.88671875" style="396" customWidth="1"/>
    <col min="14085" max="14085" width="26.6640625" style="396" customWidth="1"/>
    <col min="14086" max="14097" width="5.44140625" style="396" customWidth="1"/>
    <col min="14098" max="14098" width="9.109375" style="396"/>
    <col min="14099" max="14100" width="15" style="396" customWidth="1"/>
    <col min="14101" max="14101" width="15.44140625" style="396" customWidth="1"/>
    <col min="14102" max="14102" width="20.88671875" style="396" customWidth="1"/>
    <col min="14103" max="14103" width="39.5546875" style="396" customWidth="1"/>
    <col min="14104" max="14336" width="9.109375" style="396"/>
    <col min="14337" max="14337" width="16.33203125" style="396" customWidth="1"/>
    <col min="14338" max="14338" width="35" style="396" customWidth="1"/>
    <col min="14339" max="14339" width="18.44140625" style="396" customWidth="1"/>
    <col min="14340" max="14340" width="12.88671875" style="396" customWidth="1"/>
    <col min="14341" max="14341" width="26.6640625" style="396" customWidth="1"/>
    <col min="14342" max="14353" width="5.44140625" style="396" customWidth="1"/>
    <col min="14354" max="14354" width="9.109375" style="396"/>
    <col min="14355" max="14356" width="15" style="396" customWidth="1"/>
    <col min="14357" max="14357" width="15.44140625" style="396" customWidth="1"/>
    <col min="14358" max="14358" width="20.88671875" style="396" customWidth="1"/>
    <col min="14359" max="14359" width="39.5546875" style="396" customWidth="1"/>
    <col min="14360" max="14592" width="9.109375" style="396"/>
    <col min="14593" max="14593" width="16.33203125" style="396" customWidth="1"/>
    <col min="14594" max="14594" width="35" style="396" customWidth="1"/>
    <col min="14595" max="14595" width="18.44140625" style="396" customWidth="1"/>
    <col min="14596" max="14596" width="12.88671875" style="396" customWidth="1"/>
    <col min="14597" max="14597" width="26.6640625" style="396" customWidth="1"/>
    <col min="14598" max="14609" width="5.44140625" style="396" customWidth="1"/>
    <col min="14610" max="14610" width="9.109375" style="396"/>
    <col min="14611" max="14612" width="15" style="396" customWidth="1"/>
    <col min="14613" max="14613" width="15.44140625" style="396" customWidth="1"/>
    <col min="14614" max="14614" width="20.88671875" style="396" customWidth="1"/>
    <col min="14615" max="14615" width="39.5546875" style="396" customWidth="1"/>
    <col min="14616" max="14848" width="9.109375" style="396"/>
    <col min="14849" max="14849" width="16.33203125" style="396" customWidth="1"/>
    <col min="14850" max="14850" width="35" style="396" customWidth="1"/>
    <col min="14851" max="14851" width="18.44140625" style="396" customWidth="1"/>
    <col min="14852" max="14852" width="12.88671875" style="396" customWidth="1"/>
    <col min="14853" max="14853" width="26.6640625" style="396" customWidth="1"/>
    <col min="14854" max="14865" width="5.44140625" style="396" customWidth="1"/>
    <col min="14866" max="14866" width="9.109375" style="396"/>
    <col min="14867" max="14868" width="15" style="396" customWidth="1"/>
    <col min="14869" max="14869" width="15.44140625" style="396" customWidth="1"/>
    <col min="14870" max="14870" width="20.88671875" style="396" customWidth="1"/>
    <col min="14871" max="14871" width="39.5546875" style="396" customWidth="1"/>
    <col min="14872" max="15104" width="9.109375" style="396"/>
    <col min="15105" max="15105" width="16.33203125" style="396" customWidth="1"/>
    <col min="15106" max="15106" width="35" style="396" customWidth="1"/>
    <col min="15107" max="15107" width="18.44140625" style="396" customWidth="1"/>
    <col min="15108" max="15108" width="12.88671875" style="396" customWidth="1"/>
    <col min="15109" max="15109" width="26.6640625" style="396" customWidth="1"/>
    <col min="15110" max="15121" width="5.44140625" style="396" customWidth="1"/>
    <col min="15122" max="15122" width="9.109375" style="396"/>
    <col min="15123" max="15124" width="15" style="396" customWidth="1"/>
    <col min="15125" max="15125" width="15.44140625" style="396" customWidth="1"/>
    <col min="15126" max="15126" width="20.88671875" style="396" customWidth="1"/>
    <col min="15127" max="15127" width="39.5546875" style="396" customWidth="1"/>
    <col min="15128" max="15360" width="9.109375" style="396"/>
    <col min="15361" max="15361" width="16.33203125" style="396" customWidth="1"/>
    <col min="15362" max="15362" width="35" style="396" customWidth="1"/>
    <col min="15363" max="15363" width="18.44140625" style="396" customWidth="1"/>
    <col min="15364" max="15364" width="12.88671875" style="396" customWidth="1"/>
    <col min="15365" max="15365" width="26.6640625" style="396" customWidth="1"/>
    <col min="15366" max="15377" width="5.44140625" style="396" customWidth="1"/>
    <col min="15378" max="15378" width="9.109375" style="396"/>
    <col min="15379" max="15380" width="15" style="396" customWidth="1"/>
    <col min="15381" max="15381" width="15.44140625" style="396" customWidth="1"/>
    <col min="15382" max="15382" width="20.88671875" style="396" customWidth="1"/>
    <col min="15383" max="15383" width="39.5546875" style="396" customWidth="1"/>
    <col min="15384" max="15616" width="9.109375" style="396"/>
    <col min="15617" max="15617" width="16.33203125" style="396" customWidth="1"/>
    <col min="15618" max="15618" width="35" style="396" customWidth="1"/>
    <col min="15619" max="15619" width="18.44140625" style="396" customWidth="1"/>
    <col min="15620" max="15620" width="12.88671875" style="396" customWidth="1"/>
    <col min="15621" max="15621" width="26.6640625" style="396" customWidth="1"/>
    <col min="15622" max="15633" width="5.44140625" style="396" customWidth="1"/>
    <col min="15634" max="15634" width="9.109375" style="396"/>
    <col min="15635" max="15636" width="15" style="396" customWidth="1"/>
    <col min="15637" max="15637" width="15.44140625" style="396" customWidth="1"/>
    <col min="15638" max="15638" width="20.88671875" style="396" customWidth="1"/>
    <col min="15639" max="15639" width="39.5546875" style="396" customWidth="1"/>
    <col min="15640" max="15872" width="9.109375" style="396"/>
    <col min="15873" max="15873" width="16.33203125" style="396" customWidth="1"/>
    <col min="15874" max="15874" width="35" style="396" customWidth="1"/>
    <col min="15875" max="15875" width="18.44140625" style="396" customWidth="1"/>
    <col min="15876" max="15876" width="12.88671875" style="396" customWidth="1"/>
    <col min="15877" max="15877" width="26.6640625" style="396" customWidth="1"/>
    <col min="15878" max="15889" width="5.44140625" style="396" customWidth="1"/>
    <col min="15890" max="15890" width="9.109375" style="396"/>
    <col min="15891" max="15892" width="15" style="396" customWidth="1"/>
    <col min="15893" max="15893" width="15.44140625" style="396" customWidth="1"/>
    <col min="15894" max="15894" width="20.88671875" style="396" customWidth="1"/>
    <col min="15895" max="15895" width="39.5546875" style="396" customWidth="1"/>
    <col min="15896" max="16128" width="9.109375" style="396"/>
    <col min="16129" max="16129" width="16.33203125" style="396" customWidth="1"/>
    <col min="16130" max="16130" width="35" style="396" customWidth="1"/>
    <col min="16131" max="16131" width="18.44140625" style="396" customWidth="1"/>
    <col min="16132" max="16132" width="12.88671875" style="396" customWidth="1"/>
    <col min="16133" max="16133" width="26.6640625" style="396" customWidth="1"/>
    <col min="16134" max="16145" width="5.44140625" style="396" customWidth="1"/>
    <col min="16146" max="16146" width="9.109375" style="396"/>
    <col min="16147" max="16148" width="15" style="396" customWidth="1"/>
    <col min="16149" max="16149" width="15.44140625" style="396" customWidth="1"/>
    <col min="16150" max="16150" width="20.88671875" style="396" customWidth="1"/>
    <col min="16151" max="16151" width="39.5546875" style="396" customWidth="1"/>
    <col min="16152" max="16384" width="9.109375" style="396"/>
  </cols>
  <sheetData>
    <row r="1" spans="1:81" s="387" customFormat="1" x14ac:dyDescent="0.25">
      <c r="A1" s="464"/>
      <c r="B1" s="464"/>
      <c r="C1" s="464"/>
      <c r="D1" s="464"/>
      <c r="E1" s="464"/>
      <c r="F1" s="464"/>
      <c r="G1" s="464"/>
      <c r="H1" s="464"/>
      <c r="I1" s="464"/>
      <c r="J1" s="464"/>
      <c r="K1" s="464"/>
      <c r="L1" s="388"/>
      <c r="M1" s="388"/>
      <c r="N1" s="388"/>
      <c r="O1" s="388"/>
      <c r="P1" s="388"/>
      <c r="Q1" s="388"/>
      <c r="R1" s="388"/>
      <c r="S1" s="389"/>
      <c r="T1" s="389"/>
      <c r="U1" s="389"/>
      <c r="V1" s="389"/>
      <c r="W1" s="389"/>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row>
    <row r="2" spans="1:81" s="387" customFormat="1" x14ac:dyDescent="0.25">
      <c r="A2" s="465" t="s">
        <v>270</v>
      </c>
      <c r="B2" s="465"/>
      <c r="C2" s="465"/>
      <c r="D2" s="465"/>
      <c r="E2" s="465"/>
      <c r="F2" s="465"/>
      <c r="G2" s="465"/>
      <c r="H2" s="465"/>
      <c r="I2" s="465"/>
      <c r="J2" s="465"/>
      <c r="K2" s="465"/>
      <c r="L2" s="388"/>
      <c r="M2" s="388"/>
      <c r="N2" s="388"/>
      <c r="O2" s="388"/>
      <c r="P2" s="388"/>
      <c r="Q2" s="388"/>
      <c r="R2" s="388"/>
      <c r="S2" s="389"/>
      <c r="T2" s="389"/>
      <c r="U2" s="389"/>
      <c r="V2" s="389"/>
      <c r="W2" s="389"/>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row>
    <row r="3" spans="1:81" s="387" customFormat="1" x14ac:dyDescent="0.25">
      <c r="A3" s="465" t="s">
        <v>271</v>
      </c>
      <c r="B3" s="465"/>
      <c r="C3" s="465"/>
      <c r="D3" s="465"/>
      <c r="E3" s="465"/>
      <c r="F3" s="465"/>
      <c r="G3" s="465"/>
      <c r="H3" s="465"/>
      <c r="I3" s="465"/>
      <c r="J3" s="465"/>
      <c r="K3" s="465"/>
      <c r="L3" s="391" t="s">
        <v>282</v>
      </c>
      <c r="M3" s="388"/>
      <c r="N3" s="388"/>
      <c r="O3" s="388"/>
      <c r="P3" s="388"/>
      <c r="Q3" s="388"/>
      <c r="R3" s="388"/>
      <c r="S3" s="389"/>
      <c r="T3" s="389"/>
      <c r="U3" s="389"/>
      <c r="V3" s="389"/>
      <c r="W3" s="389"/>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row>
    <row r="4" spans="1:81" s="387" customFormat="1" x14ac:dyDescent="0.25">
      <c r="A4" s="465" t="s">
        <v>972</v>
      </c>
      <c r="B4" s="465"/>
      <c r="C4" s="465"/>
      <c r="D4" s="465"/>
      <c r="E4" s="465"/>
      <c r="F4" s="465"/>
      <c r="G4" s="465"/>
      <c r="H4" s="465"/>
      <c r="I4" s="465"/>
      <c r="J4" s="465"/>
      <c r="K4" s="465"/>
      <c r="L4" s="391" t="s">
        <v>288</v>
      </c>
      <c r="M4" s="388"/>
      <c r="N4" s="388"/>
      <c r="O4" s="388"/>
      <c r="P4" s="388"/>
      <c r="Q4" s="388"/>
      <c r="R4" s="388"/>
      <c r="S4" s="389"/>
      <c r="T4" s="389"/>
      <c r="U4" s="389"/>
      <c r="V4" s="389"/>
      <c r="W4" s="389"/>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row>
    <row r="5" spans="1:81" s="387" customFormat="1" x14ac:dyDescent="0.25">
      <c r="A5" s="466">
        <f>[4]PPNE1!$C$5</f>
        <v>2024</v>
      </c>
      <c r="B5" s="466"/>
      <c r="C5" s="466"/>
      <c r="D5" s="466"/>
      <c r="E5" s="466"/>
      <c r="F5" s="466"/>
      <c r="G5" s="466"/>
      <c r="H5" s="466"/>
      <c r="I5" s="466"/>
      <c r="J5" s="466"/>
      <c r="K5" s="466"/>
      <c r="L5" s="391" t="s">
        <v>283</v>
      </c>
      <c r="M5" s="392"/>
      <c r="N5" s="388"/>
      <c r="O5" s="388"/>
      <c r="P5" s="388"/>
      <c r="Q5" s="388"/>
      <c r="R5" s="388"/>
      <c r="S5" s="389"/>
      <c r="T5" s="389"/>
      <c r="U5" s="389"/>
      <c r="V5" s="389"/>
      <c r="W5" s="389"/>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row>
    <row r="6" spans="1:81" x14ac:dyDescent="0.25">
      <c r="A6" s="393" t="s">
        <v>214</v>
      </c>
      <c r="B6" s="467" t="str">
        <f>+[4]PPNE1!B6</f>
        <v>Metropolitano</v>
      </c>
      <c r="C6" s="467"/>
      <c r="D6" s="467"/>
      <c r="E6" s="467"/>
      <c r="F6" s="467"/>
      <c r="G6" s="467"/>
      <c r="H6" s="467"/>
      <c r="I6" s="467"/>
      <c r="J6" s="467"/>
      <c r="K6" s="467"/>
      <c r="L6" s="391" t="s">
        <v>921</v>
      </c>
      <c r="V6" s="394" t="s">
        <v>1095</v>
      </c>
    </row>
    <row r="7" spans="1:81" s="387" customFormat="1" x14ac:dyDescent="0.25">
      <c r="A7" s="397" t="s">
        <v>923</v>
      </c>
      <c r="B7" s="463" t="s">
        <v>1096</v>
      </c>
      <c r="C7" s="463"/>
      <c r="D7" s="463"/>
      <c r="E7" s="463"/>
      <c r="F7" s="463"/>
      <c r="G7" s="463"/>
      <c r="H7" s="463"/>
      <c r="I7" s="463"/>
      <c r="J7" s="463"/>
      <c r="K7" s="463"/>
      <c r="L7" s="391"/>
      <c r="M7" s="392"/>
      <c r="N7" s="388"/>
      <c r="O7" s="388"/>
      <c r="P7" s="388"/>
      <c r="Q7" s="388"/>
      <c r="R7" s="388"/>
      <c r="S7" s="389"/>
      <c r="T7" s="389"/>
      <c r="U7" s="389"/>
      <c r="V7" s="394"/>
      <c r="W7" s="394"/>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5"/>
      <c r="BP7" s="395"/>
      <c r="BQ7" s="395"/>
      <c r="BR7" s="395"/>
      <c r="BS7" s="395"/>
      <c r="BT7" s="395"/>
      <c r="BU7" s="395"/>
      <c r="BV7" s="395"/>
      <c r="BW7" s="395"/>
      <c r="BX7" s="395"/>
      <c r="BY7" s="395"/>
      <c r="BZ7" s="395"/>
      <c r="CA7" s="395"/>
      <c r="CB7" s="395"/>
      <c r="CC7" s="395"/>
    </row>
    <row r="8" spans="1:81" s="403" customFormat="1" ht="36" x14ac:dyDescent="0.25">
      <c r="A8" s="398" t="s">
        <v>926</v>
      </c>
      <c r="B8" s="398" t="s">
        <v>927</v>
      </c>
      <c r="C8" s="398" t="s">
        <v>928</v>
      </c>
      <c r="D8" s="399" t="s">
        <v>929</v>
      </c>
      <c r="E8" s="398" t="s">
        <v>930</v>
      </c>
      <c r="F8" s="399" t="s">
        <v>931</v>
      </c>
      <c r="G8" s="399" t="s">
        <v>932</v>
      </c>
      <c r="H8" s="399" t="s">
        <v>933</v>
      </c>
      <c r="I8" s="399" t="s">
        <v>934</v>
      </c>
      <c r="J8" s="399" t="s">
        <v>935</v>
      </c>
      <c r="K8" s="399" t="s">
        <v>936</v>
      </c>
      <c r="L8" s="399" t="s">
        <v>937</v>
      </c>
      <c r="M8" s="399" t="s">
        <v>938</v>
      </c>
      <c r="N8" s="399" t="s">
        <v>939</v>
      </c>
      <c r="O8" s="399" t="s">
        <v>940</v>
      </c>
      <c r="P8" s="399" t="s">
        <v>941</v>
      </c>
      <c r="Q8" s="399" t="s">
        <v>942</v>
      </c>
      <c r="R8" s="399" t="s">
        <v>943</v>
      </c>
      <c r="S8" s="400" t="s">
        <v>944</v>
      </c>
      <c r="T8" s="400" t="s">
        <v>945</v>
      </c>
      <c r="U8" s="400" t="s">
        <v>946</v>
      </c>
      <c r="V8" s="400" t="s">
        <v>948</v>
      </c>
      <c r="W8" s="400" t="s">
        <v>947</v>
      </c>
      <c r="X8" s="401"/>
      <c r="Y8" s="401"/>
      <c r="Z8" s="401"/>
      <c r="AA8" s="401"/>
      <c r="AB8" s="401"/>
      <c r="AC8" s="401"/>
      <c r="AD8" s="401"/>
      <c r="AE8" s="401"/>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row>
    <row r="9" spans="1:81" s="403" customFormat="1" ht="157.80000000000001" customHeight="1" x14ac:dyDescent="0.25">
      <c r="A9" s="281" t="s">
        <v>996</v>
      </c>
      <c r="B9" s="281" t="s">
        <v>1097</v>
      </c>
      <c r="C9" s="278" t="s">
        <v>1098</v>
      </c>
      <c r="D9" s="404" t="s">
        <v>1099</v>
      </c>
      <c r="E9" s="405" t="s">
        <v>1100</v>
      </c>
      <c r="F9" s="406"/>
      <c r="G9" s="406"/>
      <c r="H9" s="406">
        <v>1</v>
      </c>
      <c r="I9" s="406"/>
      <c r="J9" s="406"/>
      <c r="K9" s="406">
        <v>1</v>
      </c>
      <c r="L9" s="406"/>
      <c r="M9" s="406"/>
      <c r="N9" s="407">
        <v>1</v>
      </c>
      <c r="O9" s="407"/>
      <c r="P9" s="407">
        <v>1</v>
      </c>
      <c r="Q9" s="407"/>
      <c r="R9" s="408">
        <f t="shared" ref="R9:R91" si="0">SUM(F9:Q9)</f>
        <v>4</v>
      </c>
      <c r="S9" s="405" t="s">
        <v>953</v>
      </c>
      <c r="T9" s="278"/>
      <c r="U9" s="278"/>
      <c r="V9" s="280" t="s">
        <v>1101</v>
      </c>
      <c r="W9" s="410"/>
      <c r="X9" s="401"/>
      <c r="Y9" s="401"/>
      <c r="Z9" s="401"/>
      <c r="AA9" s="401"/>
      <c r="AB9" s="401"/>
      <c r="AC9" s="401"/>
      <c r="AD9" s="401"/>
      <c r="AE9" s="401"/>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row>
    <row r="10" spans="1:81" s="403" customFormat="1" ht="82.8" customHeight="1" x14ac:dyDescent="0.25">
      <c r="A10" s="281"/>
      <c r="B10" s="281"/>
      <c r="C10" s="278" t="s">
        <v>1102</v>
      </c>
      <c r="D10" s="404" t="s">
        <v>1103</v>
      </c>
      <c r="E10" s="405" t="s">
        <v>1104</v>
      </c>
      <c r="F10" s="406"/>
      <c r="G10" s="406"/>
      <c r="H10" s="406">
        <v>1</v>
      </c>
      <c r="I10" s="406"/>
      <c r="J10" s="406"/>
      <c r="K10" s="406">
        <v>1</v>
      </c>
      <c r="L10" s="406"/>
      <c r="M10" s="406"/>
      <c r="N10" s="407">
        <v>1</v>
      </c>
      <c r="O10" s="407"/>
      <c r="P10" s="407"/>
      <c r="Q10" s="407">
        <v>1</v>
      </c>
      <c r="R10" s="408">
        <f t="shared" si="0"/>
        <v>4</v>
      </c>
      <c r="S10" s="278" t="s">
        <v>950</v>
      </c>
      <c r="T10" s="278" t="s">
        <v>959</v>
      </c>
      <c r="U10" s="278"/>
      <c r="V10" s="280" t="s">
        <v>1105</v>
      </c>
      <c r="W10" s="278" t="s">
        <v>1106</v>
      </c>
      <c r="X10" s="401"/>
      <c r="Y10" s="401"/>
      <c r="Z10" s="401"/>
      <c r="AA10" s="401"/>
      <c r="AB10" s="401"/>
      <c r="AC10" s="401"/>
      <c r="AD10" s="401"/>
      <c r="AE10" s="401"/>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row>
    <row r="11" spans="1:81" s="403" customFormat="1" ht="60" x14ac:dyDescent="0.25">
      <c r="A11" s="281"/>
      <c r="B11" s="405"/>
      <c r="C11" s="278" t="s">
        <v>1107</v>
      </c>
      <c r="D11" s="404" t="s">
        <v>1108</v>
      </c>
      <c r="E11" s="405" t="s">
        <v>1109</v>
      </c>
      <c r="F11" s="406"/>
      <c r="G11" s="406"/>
      <c r="H11" s="406"/>
      <c r="I11" s="406">
        <v>1</v>
      </c>
      <c r="J11" s="406"/>
      <c r="K11" s="406"/>
      <c r="L11" s="406"/>
      <c r="M11" s="406">
        <v>1</v>
      </c>
      <c r="N11" s="407"/>
      <c r="O11" s="407"/>
      <c r="P11" s="407">
        <v>1</v>
      </c>
      <c r="Q11" s="407"/>
      <c r="R11" s="408">
        <f t="shared" si="0"/>
        <v>3</v>
      </c>
      <c r="S11" s="278" t="s">
        <v>958</v>
      </c>
      <c r="T11" s="278" t="s">
        <v>11</v>
      </c>
      <c r="U11" s="278" t="s">
        <v>1110</v>
      </c>
      <c r="V11" s="405" t="s">
        <v>1111</v>
      </c>
      <c r="W11" s="410"/>
      <c r="X11" s="401"/>
      <c r="Y11" s="401"/>
      <c r="Z11" s="401"/>
      <c r="AA11" s="401"/>
      <c r="AB11" s="401"/>
      <c r="AC11" s="401"/>
      <c r="AD11" s="401"/>
      <c r="AE11" s="401"/>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row>
    <row r="12" spans="1:81" s="403" customFormat="1" ht="100.8" customHeight="1" x14ac:dyDescent="0.25">
      <c r="A12" s="281" t="s">
        <v>995</v>
      </c>
      <c r="B12" s="281" t="s">
        <v>1112</v>
      </c>
      <c r="C12" s="405" t="s">
        <v>1113</v>
      </c>
      <c r="D12" s="404" t="s">
        <v>1114</v>
      </c>
      <c r="E12" s="405" t="s">
        <v>1115</v>
      </c>
      <c r="F12" s="407">
        <v>1</v>
      </c>
      <c r="G12" s="407">
        <v>1</v>
      </c>
      <c r="H12" s="407">
        <v>1</v>
      </c>
      <c r="I12" s="407">
        <v>1</v>
      </c>
      <c r="J12" s="407">
        <v>1</v>
      </c>
      <c r="K12" s="407">
        <v>1</v>
      </c>
      <c r="L12" s="407">
        <v>1</v>
      </c>
      <c r="M12" s="407">
        <v>1</v>
      </c>
      <c r="N12" s="407">
        <v>1</v>
      </c>
      <c r="O12" s="407">
        <v>1</v>
      </c>
      <c r="P12" s="407">
        <v>1</v>
      </c>
      <c r="Q12" s="407">
        <v>1</v>
      </c>
      <c r="R12" s="408">
        <f t="shared" si="0"/>
        <v>12</v>
      </c>
      <c r="S12" s="278" t="s">
        <v>949</v>
      </c>
      <c r="T12" s="278"/>
      <c r="U12" s="278"/>
      <c r="V12" s="405" t="s">
        <v>1116</v>
      </c>
      <c r="W12" s="410"/>
      <c r="X12" s="401"/>
      <c r="Y12" s="401"/>
      <c r="Z12" s="401"/>
      <c r="AA12" s="401"/>
      <c r="AB12" s="401"/>
      <c r="AC12" s="401"/>
      <c r="AD12" s="401"/>
      <c r="AE12" s="401"/>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row>
    <row r="13" spans="1:81" s="403" customFormat="1" ht="61.5" customHeight="1" x14ac:dyDescent="0.25">
      <c r="A13" s="281"/>
      <c r="B13" s="281"/>
      <c r="C13" s="405"/>
      <c r="D13" s="404" t="s">
        <v>1117</v>
      </c>
      <c r="E13" s="405" t="s">
        <v>1118</v>
      </c>
      <c r="F13" s="407">
        <v>1</v>
      </c>
      <c r="G13" s="407">
        <v>1</v>
      </c>
      <c r="H13" s="407">
        <v>1</v>
      </c>
      <c r="I13" s="407">
        <v>1</v>
      </c>
      <c r="J13" s="407">
        <v>1</v>
      </c>
      <c r="K13" s="407">
        <v>1</v>
      </c>
      <c r="L13" s="407">
        <v>1</v>
      </c>
      <c r="M13" s="407">
        <v>1</v>
      </c>
      <c r="N13" s="407">
        <v>1</v>
      </c>
      <c r="O13" s="407">
        <v>1</v>
      </c>
      <c r="P13" s="407">
        <v>1</v>
      </c>
      <c r="Q13" s="407">
        <v>1</v>
      </c>
      <c r="R13" s="408">
        <f t="shared" si="0"/>
        <v>12</v>
      </c>
      <c r="S13" s="278" t="s">
        <v>958</v>
      </c>
      <c r="T13" s="278"/>
      <c r="U13" s="278" t="s">
        <v>1119</v>
      </c>
      <c r="V13" s="405" t="s">
        <v>1116</v>
      </c>
      <c r="W13" s="410"/>
      <c r="X13" s="401"/>
      <c r="Y13" s="401"/>
      <c r="Z13" s="401"/>
      <c r="AA13" s="401"/>
      <c r="AB13" s="401"/>
      <c r="AC13" s="401"/>
      <c r="AD13" s="401"/>
      <c r="AE13" s="401"/>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row>
    <row r="14" spans="1:81" s="403" customFormat="1" ht="91.2" customHeight="1" x14ac:dyDescent="0.25">
      <c r="A14" s="281"/>
      <c r="B14" s="281"/>
      <c r="C14" s="405" t="s">
        <v>1120</v>
      </c>
      <c r="D14" s="404" t="s">
        <v>1121</v>
      </c>
      <c r="E14" s="405" t="s">
        <v>1122</v>
      </c>
      <c r="F14" s="407"/>
      <c r="G14" s="407"/>
      <c r="H14" s="407"/>
      <c r="I14" s="407">
        <v>1</v>
      </c>
      <c r="J14" s="407"/>
      <c r="K14" s="407"/>
      <c r="L14" s="407"/>
      <c r="M14" s="407"/>
      <c r="N14" s="407">
        <v>1</v>
      </c>
      <c r="O14" s="407"/>
      <c r="P14" s="407"/>
      <c r="Q14" s="407"/>
      <c r="R14" s="408">
        <f t="shared" si="0"/>
        <v>2</v>
      </c>
      <c r="S14" s="278" t="s">
        <v>953</v>
      </c>
      <c r="T14" s="278"/>
      <c r="U14" s="278" t="s">
        <v>1123</v>
      </c>
      <c r="V14" s="405" t="s">
        <v>1711</v>
      </c>
      <c r="W14" s="410"/>
      <c r="X14" s="401"/>
      <c r="Y14" s="401"/>
      <c r="Z14" s="401"/>
      <c r="AA14" s="401"/>
      <c r="AB14" s="401"/>
      <c r="AC14" s="401"/>
      <c r="AD14" s="401"/>
      <c r="AE14" s="401"/>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row>
    <row r="15" spans="1:81" s="403" customFormat="1" ht="67.5" customHeight="1" x14ac:dyDescent="0.25">
      <c r="A15" s="281"/>
      <c r="B15" s="281"/>
      <c r="C15" s="405"/>
      <c r="D15" s="404" t="s">
        <v>1125</v>
      </c>
      <c r="E15" s="405" t="s">
        <v>1126</v>
      </c>
      <c r="F15" s="407"/>
      <c r="G15" s="407"/>
      <c r="H15" s="407">
        <v>1</v>
      </c>
      <c r="I15" s="407"/>
      <c r="J15" s="407"/>
      <c r="K15" s="407">
        <v>1</v>
      </c>
      <c r="L15" s="407"/>
      <c r="M15" s="407"/>
      <c r="N15" s="407">
        <v>1</v>
      </c>
      <c r="O15" s="407"/>
      <c r="P15" s="407"/>
      <c r="Q15" s="407">
        <v>1</v>
      </c>
      <c r="R15" s="408">
        <f t="shared" si="0"/>
        <v>4</v>
      </c>
      <c r="S15" s="405" t="s">
        <v>949</v>
      </c>
      <c r="T15" s="278"/>
      <c r="U15" s="278"/>
      <c r="V15" s="405" t="s">
        <v>1127</v>
      </c>
      <c r="W15" s="410"/>
      <c r="X15" s="401"/>
      <c r="Y15" s="401"/>
      <c r="Z15" s="401"/>
      <c r="AA15" s="401"/>
      <c r="AB15" s="401"/>
      <c r="AC15" s="401"/>
      <c r="AD15" s="401"/>
      <c r="AE15" s="401"/>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row>
    <row r="16" spans="1:81" s="403" customFormat="1" ht="70.5" customHeight="1" x14ac:dyDescent="0.25">
      <c r="A16" s="281"/>
      <c r="B16" s="281"/>
      <c r="C16" s="405"/>
      <c r="D16" s="404" t="s">
        <v>1128</v>
      </c>
      <c r="E16" s="405" t="s">
        <v>1129</v>
      </c>
      <c r="F16" s="407"/>
      <c r="G16" s="407"/>
      <c r="H16" s="407"/>
      <c r="I16" s="407">
        <v>1</v>
      </c>
      <c r="J16" s="407"/>
      <c r="K16" s="407"/>
      <c r="L16" s="407">
        <v>1</v>
      </c>
      <c r="M16" s="407"/>
      <c r="N16" s="407"/>
      <c r="O16" s="407">
        <v>1</v>
      </c>
      <c r="P16" s="407"/>
      <c r="Q16" s="407"/>
      <c r="R16" s="408">
        <f t="shared" si="0"/>
        <v>3</v>
      </c>
      <c r="S16" s="405" t="s">
        <v>949</v>
      </c>
      <c r="T16" s="278"/>
      <c r="U16" s="278"/>
      <c r="V16" s="405" t="s">
        <v>1130</v>
      </c>
      <c r="W16" s="410"/>
      <c r="X16" s="401"/>
      <c r="Y16" s="401"/>
      <c r="Z16" s="401"/>
      <c r="AA16" s="401"/>
      <c r="AB16" s="401"/>
      <c r="AC16" s="401"/>
      <c r="AD16" s="401"/>
      <c r="AE16" s="401"/>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row>
    <row r="17" spans="1:66" s="403" customFormat="1" ht="65.25" customHeight="1" x14ac:dyDescent="0.25">
      <c r="A17" s="281"/>
      <c r="B17" s="281"/>
      <c r="C17" s="405"/>
      <c r="D17" s="404" t="s">
        <v>1131</v>
      </c>
      <c r="E17" s="405" t="s">
        <v>1132</v>
      </c>
      <c r="F17" s="407"/>
      <c r="G17" s="407"/>
      <c r="H17" s="407">
        <v>1</v>
      </c>
      <c r="I17" s="407"/>
      <c r="J17" s="407"/>
      <c r="K17" s="407">
        <v>1</v>
      </c>
      <c r="L17" s="407"/>
      <c r="M17" s="407"/>
      <c r="N17" s="407"/>
      <c r="O17" s="407">
        <v>1</v>
      </c>
      <c r="P17" s="407"/>
      <c r="Q17" s="407"/>
      <c r="R17" s="408">
        <f t="shared" si="0"/>
        <v>3</v>
      </c>
      <c r="S17" s="278" t="s">
        <v>949</v>
      </c>
      <c r="T17" s="278"/>
      <c r="U17" s="278"/>
      <c r="V17" s="405" t="s">
        <v>1712</v>
      </c>
      <c r="W17" s="410"/>
      <c r="X17" s="401"/>
      <c r="Y17" s="401"/>
      <c r="Z17" s="401"/>
      <c r="AA17" s="401"/>
      <c r="AB17" s="401"/>
      <c r="AC17" s="401"/>
      <c r="AD17" s="401"/>
      <c r="AE17" s="401"/>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row>
    <row r="18" spans="1:66" s="403" customFormat="1" ht="70.5" customHeight="1" x14ac:dyDescent="0.25">
      <c r="A18" s="281"/>
      <c r="B18" s="281"/>
      <c r="C18" s="405"/>
      <c r="D18" s="404" t="s">
        <v>1134</v>
      </c>
      <c r="E18" s="405" t="s">
        <v>1135</v>
      </c>
      <c r="F18" s="407"/>
      <c r="G18" s="407"/>
      <c r="H18" s="407">
        <v>1</v>
      </c>
      <c r="I18" s="407"/>
      <c r="J18" s="407"/>
      <c r="K18" s="407">
        <v>1</v>
      </c>
      <c r="L18" s="407"/>
      <c r="M18" s="407"/>
      <c r="N18" s="407">
        <v>1</v>
      </c>
      <c r="O18" s="407"/>
      <c r="P18" s="407">
        <v>1</v>
      </c>
      <c r="Q18" s="407"/>
      <c r="R18" s="408">
        <f t="shared" si="0"/>
        <v>4</v>
      </c>
      <c r="S18" s="278" t="s">
        <v>949</v>
      </c>
      <c r="T18" s="278"/>
      <c r="U18" s="278"/>
      <c r="V18" s="405" t="s">
        <v>1713</v>
      </c>
      <c r="W18" s="410"/>
      <c r="X18" s="401"/>
      <c r="Y18" s="401"/>
      <c r="Z18" s="401"/>
      <c r="AA18" s="401"/>
      <c r="AB18" s="401"/>
      <c r="AC18" s="401"/>
      <c r="AD18" s="401"/>
      <c r="AE18" s="401"/>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row>
    <row r="19" spans="1:66" s="403" customFormat="1" ht="57.75" customHeight="1" x14ac:dyDescent="0.25">
      <c r="A19" s="281"/>
      <c r="B19" s="281"/>
      <c r="C19" s="405"/>
      <c r="D19" s="404" t="s">
        <v>1136</v>
      </c>
      <c r="E19" s="405" t="s">
        <v>1137</v>
      </c>
      <c r="F19" s="407"/>
      <c r="G19" s="407"/>
      <c r="H19" s="407">
        <v>1</v>
      </c>
      <c r="I19" s="407"/>
      <c r="J19" s="407"/>
      <c r="K19" s="407"/>
      <c r="L19" s="407">
        <v>1</v>
      </c>
      <c r="M19" s="407"/>
      <c r="N19" s="407">
        <v>1</v>
      </c>
      <c r="O19" s="407"/>
      <c r="P19" s="407"/>
      <c r="Q19" s="407"/>
      <c r="R19" s="408">
        <f t="shared" si="0"/>
        <v>3</v>
      </c>
      <c r="S19" s="278" t="s">
        <v>949</v>
      </c>
      <c r="T19" s="278" t="s">
        <v>950</v>
      </c>
      <c r="U19" s="278" t="s">
        <v>1138</v>
      </c>
      <c r="V19" s="412" t="s">
        <v>1712</v>
      </c>
      <c r="W19" s="278" t="s">
        <v>1715</v>
      </c>
      <c r="X19" s="401"/>
      <c r="Y19" s="401"/>
      <c r="Z19" s="401"/>
      <c r="AA19" s="401"/>
      <c r="AB19" s="401"/>
      <c r="AC19" s="401"/>
      <c r="AD19" s="401"/>
      <c r="AE19" s="401"/>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row>
    <row r="20" spans="1:66" s="403" customFormat="1" ht="55.5" customHeight="1" x14ac:dyDescent="0.25">
      <c r="A20" s="281"/>
      <c r="B20" s="281"/>
      <c r="C20" s="405"/>
      <c r="D20" s="404" t="s">
        <v>1140</v>
      </c>
      <c r="E20" s="405" t="s">
        <v>1141</v>
      </c>
      <c r="F20" s="407"/>
      <c r="G20" s="407"/>
      <c r="H20" s="407"/>
      <c r="I20" s="407">
        <v>1</v>
      </c>
      <c r="J20" s="407"/>
      <c r="K20" s="407"/>
      <c r="L20" s="407"/>
      <c r="M20" s="407">
        <v>1</v>
      </c>
      <c r="N20" s="407"/>
      <c r="O20" s="407"/>
      <c r="P20" s="407"/>
      <c r="Q20" s="407">
        <v>1</v>
      </c>
      <c r="R20" s="408">
        <f t="shared" si="0"/>
        <v>3</v>
      </c>
      <c r="S20" s="278" t="s">
        <v>949</v>
      </c>
      <c r="T20" s="278" t="s">
        <v>950</v>
      </c>
      <c r="U20" s="278"/>
      <c r="V20" s="405" t="s">
        <v>1130</v>
      </c>
      <c r="W20" s="410"/>
      <c r="X20" s="401"/>
      <c r="Y20" s="401"/>
      <c r="Z20" s="401"/>
      <c r="AA20" s="401"/>
      <c r="AB20" s="401"/>
      <c r="AC20" s="401"/>
      <c r="AD20" s="401"/>
      <c r="AE20" s="401"/>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row>
    <row r="21" spans="1:66" s="403" customFormat="1" ht="63.75" customHeight="1" x14ac:dyDescent="0.25">
      <c r="A21" s="281"/>
      <c r="B21" s="281"/>
      <c r="C21" s="405"/>
      <c r="D21" s="404" t="s">
        <v>1142</v>
      </c>
      <c r="E21" s="405" t="s">
        <v>1143</v>
      </c>
      <c r="F21" s="407"/>
      <c r="G21" s="407">
        <v>1</v>
      </c>
      <c r="H21" s="407"/>
      <c r="I21" s="407">
        <v>1</v>
      </c>
      <c r="J21" s="407"/>
      <c r="K21" s="407">
        <v>1</v>
      </c>
      <c r="L21" s="407"/>
      <c r="M21" s="407">
        <v>1</v>
      </c>
      <c r="N21" s="407"/>
      <c r="O21" s="407">
        <v>1</v>
      </c>
      <c r="P21" s="407"/>
      <c r="Q21" s="407"/>
      <c r="R21" s="408">
        <f t="shared" si="0"/>
        <v>5</v>
      </c>
      <c r="S21" s="278" t="s">
        <v>950</v>
      </c>
      <c r="T21" s="278" t="s">
        <v>949</v>
      </c>
      <c r="U21" s="278"/>
      <c r="V21" s="412" t="s">
        <v>1144</v>
      </c>
      <c r="W21" s="410"/>
      <c r="X21" s="401"/>
      <c r="Y21" s="401"/>
      <c r="Z21" s="401"/>
      <c r="AA21" s="401"/>
      <c r="AB21" s="401"/>
      <c r="AC21" s="401"/>
      <c r="AD21" s="401"/>
      <c r="AE21" s="401"/>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row>
    <row r="22" spans="1:66" s="403" customFormat="1" ht="54" customHeight="1" x14ac:dyDescent="0.25">
      <c r="A22" s="281"/>
      <c r="B22" s="281"/>
      <c r="C22" s="405"/>
      <c r="D22" s="404" t="s">
        <v>1145</v>
      </c>
      <c r="E22" s="405" t="s">
        <v>1146</v>
      </c>
      <c r="F22" s="407">
        <v>1</v>
      </c>
      <c r="G22" s="407"/>
      <c r="H22" s="407"/>
      <c r="I22" s="407"/>
      <c r="J22" s="407"/>
      <c r="K22" s="407"/>
      <c r="L22" s="407">
        <v>1</v>
      </c>
      <c r="M22" s="407"/>
      <c r="N22" s="407"/>
      <c r="O22" s="407"/>
      <c r="P22" s="407"/>
      <c r="Q22" s="407"/>
      <c r="R22" s="408">
        <f t="shared" si="0"/>
        <v>2</v>
      </c>
      <c r="S22" s="278" t="s">
        <v>949</v>
      </c>
      <c r="T22" s="278"/>
      <c r="U22" s="278"/>
      <c r="V22" s="412" t="s">
        <v>1733</v>
      </c>
      <c r="W22" s="278" t="s">
        <v>1734</v>
      </c>
      <c r="X22" s="401"/>
      <c r="Y22" s="401"/>
      <c r="Z22" s="401"/>
      <c r="AA22" s="401"/>
      <c r="AB22" s="401"/>
      <c r="AC22" s="401"/>
      <c r="AD22" s="401"/>
      <c r="AE22" s="401"/>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row>
    <row r="23" spans="1:66" s="403" customFormat="1" ht="48" customHeight="1" x14ac:dyDescent="0.25">
      <c r="A23" s="281"/>
      <c r="B23" s="281"/>
      <c r="C23" s="405"/>
      <c r="D23" s="404" t="s">
        <v>1147</v>
      </c>
      <c r="E23" s="405" t="s">
        <v>1148</v>
      </c>
      <c r="F23" s="407">
        <v>1</v>
      </c>
      <c r="G23" s="407"/>
      <c r="H23" s="407"/>
      <c r="I23" s="407"/>
      <c r="J23" s="407"/>
      <c r="K23" s="407">
        <v>1</v>
      </c>
      <c r="L23" s="407"/>
      <c r="M23" s="407"/>
      <c r="N23" s="407"/>
      <c r="O23" s="407"/>
      <c r="P23" s="407"/>
      <c r="Q23" s="407">
        <v>1</v>
      </c>
      <c r="R23" s="408">
        <f t="shared" si="0"/>
        <v>3</v>
      </c>
      <c r="S23" s="278" t="s">
        <v>949</v>
      </c>
      <c r="T23" s="278"/>
      <c r="U23" s="278" t="s">
        <v>1149</v>
      </c>
      <c r="V23" s="412" t="s">
        <v>1302</v>
      </c>
      <c r="W23" s="410"/>
      <c r="X23" s="401"/>
      <c r="Y23" s="401"/>
      <c r="Z23" s="401"/>
      <c r="AA23" s="401"/>
      <c r="AB23" s="401"/>
      <c r="AC23" s="401"/>
      <c r="AD23" s="401"/>
      <c r="AE23" s="401"/>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row>
    <row r="24" spans="1:66" s="403" customFormat="1" ht="54.75" customHeight="1" x14ac:dyDescent="0.25">
      <c r="A24" s="281"/>
      <c r="B24" s="281"/>
      <c r="C24" s="405"/>
      <c r="D24" s="404" t="s">
        <v>1150</v>
      </c>
      <c r="E24" s="405" t="s">
        <v>1151</v>
      </c>
      <c r="F24" s="407"/>
      <c r="G24" s="407"/>
      <c r="H24" s="407">
        <v>1</v>
      </c>
      <c r="I24" s="407"/>
      <c r="J24" s="407"/>
      <c r="K24" s="407"/>
      <c r="L24" s="407">
        <v>1</v>
      </c>
      <c r="M24" s="407"/>
      <c r="N24" s="407">
        <v>1</v>
      </c>
      <c r="O24" s="407"/>
      <c r="P24" s="407"/>
      <c r="Q24" s="407"/>
      <c r="R24" s="408">
        <f t="shared" si="0"/>
        <v>3</v>
      </c>
      <c r="S24" s="278" t="s">
        <v>950</v>
      </c>
      <c r="T24" s="278" t="s">
        <v>952</v>
      </c>
      <c r="U24" s="278"/>
      <c r="V24" s="411" t="s">
        <v>1152</v>
      </c>
      <c r="W24" s="410"/>
      <c r="X24" s="401"/>
      <c r="Y24" s="401"/>
      <c r="Z24" s="401"/>
      <c r="AA24" s="401"/>
      <c r="AB24" s="401"/>
      <c r="AC24" s="401"/>
      <c r="AD24" s="401"/>
      <c r="AE24" s="401"/>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row>
    <row r="25" spans="1:66" s="403" customFormat="1" ht="47.25" customHeight="1" x14ac:dyDescent="0.25">
      <c r="A25" s="281"/>
      <c r="B25" s="281"/>
      <c r="C25" s="405"/>
      <c r="D25" s="404" t="s">
        <v>1153</v>
      </c>
      <c r="E25" s="405" t="s">
        <v>1154</v>
      </c>
      <c r="F25" s="407">
        <v>1</v>
      </c>
      <c r="G25" s="407">
        <v>1</v>
      </c>
      <c r="H25" s="407">
        <v>1</v>
      </c>
      <c r="I25" s="407">
        <v>1</v>
      </c>
      <c r="J25" s="407">
        <v>1</v>
      </c>
      <c r="K25" s="407">
        <v>1</v>
      </c>
      <c r="L25" s="407">
        <v>1</v>
      </c>
      <c r="M25" s="407">
        <v>1</v>
      </c>
      <c r="N25" s="407">
        <v>1</v>
      </c>
      <c r="O25" s="407">
        <v>1</v>
      </c>
      <c r="P25" s="407">
        <v>1</v>
      </c>
      <c r="Q25" s="407">
        <v>1</v>
      </c>
      <c r="R25" s="408">
        <f t="shared" si="0"/>
        <v>12</v>
      </c>
      <c r="S25" s="278" t="s">
        <v>958</v>
      </c>
      <c r="T25" s="278"/>
      <c r="U25" s="278" t="s">
        <v>1155</v>
      </c>
      <c r="V25" s="278" t="s">
        <v>1156</v>
      </c>
      <c r="W25" s="410"/>
      <c r="X25" s="401"/>
      <c r="Y25" s="401"/>
      <c r="Z25" s="401"/>
      <c r="AA25" s="401"/>
      <c r="AB25" s="401"/>
      <c r="AC25" s="401"/>
      <c r="AD25" s="401"/>
      <c r="AE25" s="401"/>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row>
    <row r="26" spans="1:66" s="403" customFormat="1" ht="50.25" customHeight="1" x14ac:dyDescent="0.25">
      <c r="A26" s="281"/>
      <c r="B26" s="281"/>
      <c r="C26" s="405"/>
      <c r="D26" s="404" t="s">
        <v>1157</v>
      </c>
      <c r="E26" s="405" t="s">
        <v>1158</v>
      </c>
      <c r="F26" s="407">
        <v>1</v>
      </c>
      <c r="G26" s="407">
        <v>1</v>
      </c>
      <c r="H26" s="407">
        <v>1</v>
      </c>
      <c r="I26" s="407">
        <v>1</v>
      </c>
      <c r="J26" s="407">
        <v>1</v>
      </c>
      <c r="K26" s="407">
        <v>1</v>
      </c>
      <c r="L26" s="407">
        <v>1</v>
      </c>
      <c r="M26" s="407">
        <v>1</v>
      </c>
      <c r="N26" s="407">
        <v>1</v>
      </c>
      <c r="O26" s="407">
        <v>1</v>
      </c>
      <c r="P26" s="407">
        <v>1</v>
      </c>
      <c r="Q26" s="407">
        <v>1</v>
      </c>
      <c r="R26" s="408">
        <f t="shared" si="0"/>
        <v>12</v>
      </c>
      <c r="S26" s="278" t="s">
        <v>958</v>
      </c>
      <c r="T26" s="278"/>
      <c r="U26" s="278" t="s">
        <v>1159</v>
      </c>
      <c r="V26" s="278" t="s">
        <v>1127</v>
      </c>
      <c r="W26" s="410"/>
      <c r="X26" s="401"/>
      <c r="Y26" s="401"/>
      <c r="Z26" s="401"/>
      <c r="AA26" s="401"/>
      <c r="AB26" s="401"/>
      <c r="AC26" s="401"/>
      <c r="AD26" s="401"/>
      <c r="AE26" s="401"/>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row>
    <row r="27" spans="1:66" s="403" customFormat="1" ht="252" x14ac:dyDescent="0.25">
      <c r="A27" s="281"/>
      <c r="B27" s="281"/>
      <c r="C27" s="405"/>
      <c r="D27" s="404" t="s">
        <v>1160</v>
      </c>
      <c r="E27" s="405" t="s">
        <v>1161</v>
      </c>
      <c r="F27" s="407"/>
      <c r="G27" s="407"/>
      <c r="H27" s="407">
        <v>1</v>
      </c>
      <c r="I27" s="407"/>
      <c r="J27" s="407"/>
      <c r="K27" s="407">
        <v>1</v>
      </c>
      <c r="L27" s="407"/>
      <c r="M27" s="407"/>
      <c r="N27" s="407">
        <v>1</v>
      </c>
      <c r="O27" s="407"/>
      <c r="P27" s="407"/>
      <c r="Q27" s="407">
        <v>1</v>
      </c>
      <c r="R27" s="408">
        <f t="shared" si="0"/>
        <v>4</v>
      </c>
      <c r="S27" s="278" t="s">
        <v>949</v>
      </c>
      <c r="T27" s="278" t="s">
        <v>953</v>
      </c>
      <c r="U27" s="278" t="s">
        <v>1162</v>
      </c>
      <c r="V27" s="278" t="s">
        <v>1127</v>
      </c>
      <c r="W27" s="278" t="s">
        <v>1163</v>
      </c>
      <c r="X27" s="401"/>
      <c r="Y27" s="401"/>
      <c r="Z27" s="401"/>
      <c r="AA27" s="401"/>
      <c r="AB27" s="401"/>
      <c r="AC27" s="401"/>
      <c r="AD27" s="401"/>
      <c r="AE27" s="401"/>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row>
    <row r="28" spans="1:66" s="416" customFormat="1" ht="66.75" customHeight="1" x14ac:dyDescent="0.25">
      <c r="A28" s="412"/>
      <c r="B28" s="412"/>
      <c r="C28" s="412"/>
      <c r="D28" s="413" t="s">
        <v>1164</v>
      </c>
      <c r="E28" s="412" t="s">
        <v>1165</v>
      </c>
      <c r="F28" s="414"/>
      <c r="G28" s="414"/>
      <c r="H28" s="414">
        <v>1</v>
      </c>
      <c r="I28" s="414"/>
      <c r="J28" s="414"/>
      <c r="K28" s="414">
        <v>1</v>
      </c>
      <c r="L28" s="414"/>
      <c r="M28" s="414"/>
      <c r="N28" s="414">
        <v>1</v>
      </c>
      <c r="O28" s="414"/>
      <c r="P28" s="414"/>
      <c r="Q28" s="414">
        <v>1</v>
      </c>
      <c r="R28" s="415">
        <f t="shared" si="0"/>
        <v>4</v>
      </c>
      <c r="S28" s="411" t="s">
        <v>953</v>
      </c>
      <c r="T28" s="411" t="s">
        <v>949</v>
      </c>
      <c r="U28" s="411" t="s">
        <v>1123</v>
      </c>
      <c r="V28" s="411" t="s">
        <v>1127</v>
      </c>
      <c r="W28" s="278" t="s">
        <v>1734</v>
      </c>
    </row>
    <row r="29" spans="1:66" s="403" customFormat="1" ht="62.25" customHeight="1" x14ac:dyDescent="0.25">
      <c r="A29" s="281"/>
      <c r="B29" s="281"/>
      <c r="C29" s="405"/>
      <c r="D29" s="404" t="s">
        <v>1166</v>
      </c>
      <c r="E29" s="417" t="s">
        <v>1167</v>
      </c>
      <c r="F29" s="409"/>
      <c r="G29" s="409"/>
      <c r="H29" s="409"/>
      <c r="I29" s="409"/>
      <c r="J29" s="409"/>
      <c r="K29" s="409"/>
      <c r="L29" s="409">
        <v>1</v>
      </c>
      <c r="M29" s="409"/>
      <c r="N29" s="409"/>
      <c r="O29" s="409"/>
      <c r="P29" s="409"/>
      <c r="Q29" s="409"/>
      <c r="R29" s="408">
        <f t="shared" si="0"/>
        <v>1</v>
      </c>
      <c r="S29" s="278" t="s">
        <v>951</v>
      </c>
      <c r="T29" s="278" t="s">
        <v>949</v>
      </c>
      <c r="U29" s="418"/>
      <c r="V29" s="410" t="s">
        <v>1168</v>
      </c>
      <c r="W29" s="278"/>
      <c r="X29" s="401"/>
      <c r="Y29" s="401"/>
      <c r="Z29" s="401"/>
      <c r="AA29" s="401"/>
      <c r="AB29" s="401"/>
      <c r="AC29" s="401"/>
      <c r="AD29" s="401"/>
      <c r="AE29" s="401"/>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row>
    <row r="30" spans="1:66" s="403" customFormat="1" ht="48" x14ac:dyDescent="0.25">
      <c r="A30" s="281"/>
      <c r="B30" s="281"/>
      <c r="C30" s="405" t="s">
        <v>1169</v>
      </c>
      <c r="D30" s="404" t="s">
        <v>1170</v>
      </c>
      <c r="E30" s="405" t="s">
        <v>1171</v>
      </c>
      <c r="F30" s="407"/>
      <c r="G30" s="407"/>
      <c r="H30" s="407">
        <v>1</v>
      </c>
      <c r="I30" s="407"/>
      <c r="J30" s="407"/>
      <c r="K30" s="407">
        <v>1</v>
      </c>
      <c r="L30" s="407"/>
      <c r="M30" s="407"/>
      <c r="N30" s="407">
        <v>1</v>
      </c>
      <c r="O30" s="407"/>
      <c r="P30" s="407"/>
      <c r="Q30" s="407">
        <v>1</v>
      </c>
      <c r="R30" s="408">
        <f t="shared" si="0"/>
        <v>4</v>
      </c>
      <c r="S30" s="278" t="s">
        <v>949</v>
      </c>
      <c r="T30" s="278"/>
      <c r="U30" s="278" t="s">
        <v>1172</v>
      </c>
      <c r="V30" s="278" t="s">
        <v>1173</v>
      </c>
      <c r="W30" s="410"/>
      <c r="X30" s="401"/>
      <c r="Y30" s="401"/>
      <c r="Z30" s="401"/>
      <c r="AA30" s="401"/>
      <c r="AB30" s="401"/>
      <c r="AC30" s="401"/>
      <c r="AD30" s="401"/>
      <c r="AE30" s="401"/>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row>
    <row r="31" spans="1:66" s="403" customFormat="1" ht="60" x14ac:dyDescent="0.25">
      <c r="A31" s="281"/>
      <c r="B31" s="281"/>
      <c r="C31" s="405" t="s">
        <v>1174</v>
      </c>
      <c r="D31" s="404" t="s">
        <v>1175</v>
      </c>
      <c r="E31" s="405" t="s">
        <v>1176</v>
      </c>
      <c r="F31" s="407"/>
      <c r="G31" s="407"/>
      <c r="H31" s="407">
        <v>1</v>
      </c>
      <c r="I31" s="407"/>
      <c r="J31" s="407"/>
      <c r="K31" s="407">
        <v>1</v>
      </c>
      <c r="L31" s="407"/>
      <c r="M31" s="407"/>
      <c r="N31" s="407">
        <v>1</v>
      </c>
      <c r="O31" s="407"/>
      <c r="P31" s="407"/>
      <c r="Q31" s="407">
        <v>1</v>
      </c>
      <c r="R31" s="408">
        <f t="shared" si="0"/>
        <v>4</v>
      </c>
      <c r="S31" s="278" t="s">
        <v>953</v>
      </c>
      <c r="T31" s="278" t="s">
        <v>949</v>
      </c>
      <c r="U31" s="278" t="s">
        <v>1123</v>
      </c>
      <c r="V31" s="405" t="s">
        <v>1744</v>
      </c>
      <c r="W31" s="278" t="s">
        <v>1734</v>
      </c>
      <c r="X31" s="401"/>
      <c r="Y31" s="401"/>
      <c r="Z31" s="401"/>
      <c r="AA31" s="401"/>
      <c r="AB31" s="401"/>
      <c r="AC31" s="401"/>
      <c r="AD31" s="401"/>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row>
    <row r="32" spans="1:66" s="403" customFormat="1" ht="89.25" customHeight="1" x14ac:dyDescent="0.25">
      <c r="A32" s="281"/>
      <c r="B32" s="281"/>
      <c r="C32" s="405"/>
      <c r="D32" s="404" t="s">
        <v>1177</v>
      </c>
      <c r="E32" s="405" t="s">
        <v>1178</v>
      </c>
      <c r="F32" s="407"/>
      <c r="G32" s="407"/>
      <c r="H32" s="407"/>
      <c r="I32" s="407">
        <v>1</v>
      </c>
      <c r="J32" s="407"/>
      <c r="K32" s="407"/>
      <c r="L32" s="407"/>
      <c r="M32" s="407">
        <v>1</v>
      </c>
      <c r="N32" s="407"/>
      <c r="O32" s="407"/>
      <c r="P32" s="407"/>
      <c r="Q32" s="407">
        <v>1</v>
      </c>
      <c r="R32" s="408">
        <f t="shared" si="0"/>
        <v>3</v>
      </c>
      <c r="S32" s="278" t="s">
        <v>958</v>
      </c>
      <c r="T32" s="278"/>
      <c r="U32" s="278"/>
      <c r="V32" s="405" t="s">
        <v>1179</v>
      </c>
      <c r="W32" s="410"/>
      <c r="X32" s="401"/>
      <c r="Y32" s="401"/>
      <c r="Z32" s="401"/>
      <c r="AA32" s="401"/>
      <c r="AB32" s="401"/>
      <c r="AC32" s="401"/>
      <c r="AD32" s="401"/>
      <c r="AE32" s="401"/>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row>
    <row r="33" spans="1:23" s="401" customFormat="1" ht="99" customHeight="1" x14ac:dyDescent="0.25">
      <c r="A33" s="405"/>
      <c r="B33" s="405"/>
      <c r="C33" s="405"/>
      <c r="D33" s="404" t="s">
        <v>1180</v>
      </c>
      <c r="E33" s="405" t="s">
        <v>1181</v>
      </c>
      <c r="F33" s="409">
        <v>1</v>
      </c>
      <c r="G33" s="409">
        <v>1</v>
      </c>
      <c r="H33" s="409">
        <v>1</v>
      </c>
      <c r="I33" s="409">
        <v>1</v>
      </c>
      <c r="J33" s="409">
        <v>1</v>
      </c>
      <c r="K33" s="409">
        <v>1</v>
      </c>
      <c r="L33" s="409">
        <v>1</v>
      </c>
      <c r="M33" s="409">
        <v>1</v>
      </c>
      <c r="N33" s="409">
        <v>1</v>
      </c>
      <c r="O33" s="409">
        <v>1</v>
      </c>
      <c r="P33" s="409">
        <v>1</v>
      </c>
      <c r="Q33" s="409">
        <v>1</v>
      </c>
      <c r="R33" s="408">
        <f t="shared" si="0"/>
        <v>12</v>
      </c>
      <c r="S33" s="278" t="s">
        <v>958</v>
      </c>
      <c r="T33" s="278"/>
      <c r="U33" s="278" t="s">
        <v>1119</v>
      </c>
      <c r="V33" s="412" t="s">
        <v>1133</v>
      </c>
      <c r="W33" s="278" t="s">
        <v>1182</v>
      </c>
    </row>
    <row r="34" spans="1:23" s="401" customFormat="1" ht="99.75" customHeight="1" x14ac:dyDescent="0.25">
      <c r="A34" s="405"/>
      <c r="B34" s="405"/>
      <c r="C34" s="405" t="s">
        <v>1183</v>
      </c>
      <c r="D34" s="404" t="s">
        <v>1184</v>
      </c>
      <c r="E34" s="405" t="s">
        <v>1185</v>
      </c>
      <c r="F34" s="409">
        <v>1</v>
      </c>
      <c r="G34" s="409">
        <v>1</v>
      </c>
      <c r="H34" s="409">
        <v>1</v>
      </c>
      <c r="I34" s="409">
        <v>1</v>
      </c>
      <c r="J34" s="409">
        <v>1</v>
      </c>
      <c r="K34" s="409">
        <v>1</v>
      </c>
      <c r="L34" s="409">
        <v>1</v>
      </c>
      <c r="M34" s="409">
        <v>1</v>
      </c>
      <c r="N34" s="409">
        <v>1</v>
      </c>
      <c r="O34" s="409">
        <v>1</v>
      </c>
      <c r="P34" s="409">
        <v>1</v>
      </c>
      <c r="Q34" s="409">
        <v>1</v>
      </c>
      <c r="R34" s="408">
        <f t="shared" si="0"/>
        <v>12</v>
      </c>
      <c r="S34" s="278" t="s">
        <v>958</v>
      </c>
      <c r="T34" s="278"/>
      <c r="U34" s="278" t="s">
        <v>1186</v>
      </c>
      <c r="V34" s="412" t="s">
        <v>1152</v>
      </c>
      <c r="W34" s="278" t="s">
        <v>1182</v>
      </c>
    </row>
    <row r="35" spans="1:23" s="401" customFormat="1" ht="96.75" customHeight="1" x14ac:dyDescent="0.25">
      <c r="A35" s="405"/>
      <c r="B35" s="405"/>
      <c r="C35" s="405" t="s">
        <v>1187</v>
      </c>
      <c r="D35" s="404" t="s">
        <v>1188</v>
      </c>
      <c r="E35" s="405" t="s">
        <v>1189</v>
      </c>
      <c r="F35" s="409">
        <v>1</v>
      </c>
      <c r="G35" s="409">
        <v>1</v>
      </c>
      <c r="H35" s="409">
        <v>1</v>
      </c>
      <c r="I35" s="409">
        <v>1</v>
      </c>
      <c r="J35" s="409">
        <v>1</v>
      </c>
      <c r="K35" s="409">
        <v>1</v>
      </c>
      <c r="L35" s="409">
        <v>1</v>
      </c>
      <c r="M35" s="409">
        <v>1</v>
      </c>
      <c r="N35" s="409">
        <v>1</v>
      </c>
      <c r="O35" s="409">
        <v>1</v>
      </c>
      <c r="P35" s="409">
        <v>1</v>
      </c>
      <c r="Q35" s="409">
        <v>1</v>
      </c>
      <c r="R35" s="408">
        <f t="shared" si="0"/>
        <v>12</v>
      </c>
      <c r="S35" s="278" t="s">
        <v>958</v>
      </c>
      <c r="T35" s="278"/>
      <c r="U35" s="278" t="s">
        <v>1186</v>
      </c>
      <c r="V35" s="412" t="s">
        <v>1127</v>
      </c>
      <c r="W35" s="278" t="s">
        <v>1182</v>
      </c>
    </row>
    <row r="36" spans="1:23" s="401" customFormat="1" ht="136.19999999999999" customHeight="1" x14ac:dyDescent="0.25">
      <c r="A36" s="405" t="s">
        <v>1190</v>
      </c>
      <c r="B36" s="405" t="s">
        <v>1191</v>
      </c>
      <c r="C36" s="405" t="s">
        <v>1192</v>
      </c>
      <c r="D36" s="404" t="s">
        <v>1193</v>
      </c>
      <c r="E36" s="405" t="s">
        <v>1194</v>
      </c>
      <c r="F36" s="407">
        <v>1</v>
      </c>
      <c r="G36" s="407">
        <v>1</v>
      </c>
      <c r="H36" s="407">
        <v>1</v>
      </c>
      <c r="I36" s="407">
        <v>1</v>
      </c>
      <c r="J36" s="407">
        <v>1</v>
      </c>
      <c r="K36" s="407">
        <v>1</v>
      </c>
      <c r="L36" s="407">
        <v>1</v>
      </c>
      <c r="M36" s="407">
        <v>1</v>
      </c>
      <c r="N36" s="407">
        <v>1</v>
      </c>
      <c r="O36" s="407">
        <v>1</v>
      </c>
      <c r="P36" s="407">
        <v>1</v>
      </c>
      <c r="Q36" s="407">
        <v>1</v>
      </c>
      <c r="R36" s="408">
        <f t="shared" si="0"/>
        <v>12</v>
      </c>
      <c r="S36" s="278" t="s">
        <v>958</v>
      </c>
      <c r="T36" s="278"/>
      <c r="U36" s="278" t="s">
        <v>1186</v>
      </c>
      <c r="V36" s="412" t="s">
        <v>1152</v>
      </c>
      <c r="W36" s="278" t="s">
        <v>1182</v>
      </c>
    </row>
    <row r="37" spans="1:23" s="401" customFormat="1" ht="84" x14ac:dyDescent="0.25">
      <c r="A37" s="405"/>
      <c r="B37" s="405"/>
      <c r="C37" s="405" t="s">
        <v>1195</v>
      </c>
      <c r="D37" s="404" t="s">
        <v>1196</v>
      </c>
      <c r="E37" s="405" t="s">
        <v>1197</v>
      </c>
      <c r="F37" s="406"/>
      <c r="G37" s="406">
        <v>1</v>
      </c>
      <c r="H37" s="406">
        <v>1</v>
      </c>
      <c r="I37" s="406">
        <v>1</v>
      </c>
      <c r="J37" s="406">
        <v>1</v>
      </c>
      <c r="K37" s="406">
        <v>1</v>
      </c>
      <c r="L37" s="406">
        <v>1</v>
      </c>
      <c r="M37" s="406">
        <v>1</v>
      </c>
      <c r="N37" s="407">
        <v>1</v>
      </c>
      <c r="O37" s="407">
        <v>1</v>
      </c>
      <c r="P37" s="407"/>
      <c r="Q37" s="407"/>
      <c r="R37" s="408">
        <f t="shared" si="0"/>
        <v>9</v>
      </c>
      <c r="S37" s="278" t="s">
        <v>950</v>
      </c>
      <c r="T37" s="278" t="s">
        <v>958</v>
      </c>
      <c r="U37" s="278"/>
      <c r="V37" s="411" t="s">
        <v>1721</v>
      </c>
      <c r="W37" s="278" t="s">
        <v>1715</v>
      </c>
    </row>
    <row r="38" spans="1:23" s="401" customFormat="1" ht="117" customHeight="1" x14ac:dyDescent="0.25">
      <c r="A38" s="405"/>
      <c r="B38" s="278" t="s">
        <v>1198</v>
      </c>
      <c r="C38" s="278" t="s">
        <v>1199</v>
      </c>
      <c r="D38" s="279" t="s">
        <v>1200</v>
      </c>
      <c r="E38" s="419" t="s">
        <v>1679</v>
      </c>
      <c r="F38" s="420"/>
      <c r="G38" s="420"/>
      <c r="H38" s="420">
        <v>1</v>
      </c>
      <c r="I38" s="420"/>
      <c r="J38" s="420"/>
      <c r="K38" s="420">
        <v>1</v>
      </c>
      <c r="L38" s="420"/>
      <c r="M38" s="420"/>
      <c r="N38" s="421">
        <v>1</v>
      </c>
      <c r="O38" s="421"/>
      <c r="P38" s="421"/>
      <c r="Q38" s="421">
        <v>1</v>
      </c>
      <c r="R38" s="408">
        <f t="shared" si="0"/>
        <v>4</v>
      </c>
      <c r="S38" s="278" t="s">
        <v>958</v>
      </c>
      <c r="T38" s="278"/>
      <c r="U38" s="278"/>
      <c r="V38" s="280" t="s">
        <v>1201</v>
      </c>
      <c r="W38" s="278"/>
    </row>
    <row r="39" spans="1:23" s="401" customFormat="1" ht="66" customHeight="1" x14ac:dyDescent="0.25">
      <c r="A39" s="405"/>
      <c r="B39" s="278"/>
      <c r="C39" s="278"/>
      <c r="D39" s="279" t="s">
        <v>1202</v>
      </c>
      <c r="E39" s="419" t="s">
        <v>1680</v>
      </c>
      <c r="F39" s="420"/>
      <c r="G39" s="420"/>
      <c r="H39" s="420">
        <v>1</v>
      </c>
      <c r="I39" s="420"/>
      <c r="J39" s="420"/>
      <c r="K39" s="420">
        <v>1</v>
      </c>
      <c r="L39" s="420"/>
      <c r="M39" s="420"/>
      <c r="N39" s="421">
        <v>1</v>
      </c>
      <c r="O39" s="421"/>
      <c r="P39" s="421"/>
      <c r="Q39" s="421">
        <v>1</v>
      </c>
      <c r="R39" s="408">
        <f t="shared" si="0"/>
        <v>4</v>
      </c>
      <c r="S39" s="278" t="s">
        <v>1710</v>
      </c>
      <c r="T39" s="278" t="s">
        <v>11</v>
      </c>
      <c r="U39" s="278" t="s">
        <v>960</v>
      </c>
      <c r="V39" s="405" t="s">
        <v>1201</v>
      </c>
      <c r="W39" s="278"/>
    </row>
    <row r="40" spans="1:23" s="401" customFormat="1" ht="110.25" customHeight="1" x14ac:dyDescent="0.25">
      <c r="A40" s="405"/>
      <c r="B40" s="278"/>
      <c r="C40" s="278"/>
      <c r="D40" s="279" t="s">
        <v>1684</v>
      </c>
      <c r="E40" s="419" t="s">
        <v>1681</v>
      </c>
      <c r="F40" s="420"/>
      <c r="G40" s="420">
        <v>1</v>
      </c>
      <c r="H40" s="420"/>
      <c r="I40" s="420"/>
      <c r="J40" s="420">
        <v>1</v>
      </c>
      <c r="K40" s="420"/>
      <c r="L40" s="420"/>
      <c r="M40" s="420">
        <v>1</v>
      </c>
      <c r="N40" s="421"/>
      <c r="O40" s="421"/>
      <c r="P40" s="421">
        <v>1</v>
      </c>
      <c r="Q40" s="421"/>
      <c r="R40" s="408">
        <f t="shared" si="0"/>
        <v>4</v>
      </c>
      <c r="S40" s="278" t="s">
        <v>11</v>
      </c>
      <c r="T40" s="278"/>
      <c r="U40" s="386" t="s">
        <v>1709</v>
      </c>
      <c r="V40" s="453" t="s">
        <v>1203</v>
      </c>
      <c r="W40" s="281" t="s">
        <v>1687</v>
      </c>
    </row>
    <row r="41" spans="1:23" s="401" customFormat="1" ht="66" customHeight="1" x14ac:dyDescent="0.25">
      <c r="A41" s="405"/>
      <c r="B41" s="278"/>
      <c r="C41" s="278"/>
      <c r="D41" s="279" t="s">
        <v>1685</v>
      </c>
      <c r="E41" s="419" t="s">
        <v>1682</v>
      </c>
      <c r="F41" s="420"/>
      <c r="G41" s="420"/>
      <c r="H41" s="420">
        <v>1</v>
      </c>
      <c r="I41" s="420"/>
      <c r="J41" s="420"/>
      <c r="K41" s="420">
        <v>1</v>
      </c>
      <c r="L41" s="420"/>
      <c r="M41" s="420"/>
      <c r="N41" s="421">
        <v>1</v>
      </c>
      <c r="O41" s="421"/>
      <c r="P41" s="421"/>
      <c r="Q41" s="421">
        <v>1</v>
      </c>
      <c r="R41" s="408">
        <f t="shared" si="0"/>
        <v>4</v>
      </c>
      <c r="S41" s="278" t="s">
        <v>958</v>
      </c>
      <c r="T41" s="278"/>
      <c r="U41" s="278"/>
      <c r="V41" s="278" t="s">
        <v>1716</v>
      </c>
      <c r="W41" s="278"/>
    </row>
    <row r="42" spans="1:23" s="401" customFormat="1" ht="66" customHeight="1" x14ac:dyDescent="0.25">
      <c r="A42" s="405"/>
      <c r="B42" s="278"/>
      <c r="C42" s="278"/>
      <c r="D42" s="279" t="s">
        <v>1686</v>
      </c>
      <c r="E42" s="419" t="s">
        <v>1683</v>
      </c>
      <c r="F42" s="420"/>
      <c r="G42" s="420"/>
      <c r="H42" s="420"/>
      <c r="I42" s="420"/>
      <c r="J42" s="420">
        <v>1</v>
      </c>
      <c r="K42" s="420"/>
      <c r="L42" s="420"/>
      <c r="M42" s="420"/>
      <c r="N42" s="421"/>
      <c r="O42" s="421">
        <v>1</v>
      </c>
      <c r="P42" s="421"/>
      <c r="Q42" s="421"/>
      <c r="R42" s="408">
        <f t="shared" si="0"/>
        <v>2</v>
      </c>
      <c r="S42" s="278" t="s">
        <v>950</v>
      </c>
      <c r="T42" s="278" t="s">
        <v>952</v>
      </c>
      <c r="U42" s="278"/>
      <c r="V42" s="278" t="s">
        <v>1716</v>
      </c>
      <c r="W42" s="278"/>
    </row>
    <row r="43" spans="1:23" s="401" customFormat="1" ht="135" customHeight="1" x14ac:dyDescent="0.25">
      <c r="A43" s="405"/>
      <c r="B43" s="278" t="s">
        <v>1198</v>
      </c>
      <c r="C43" s="419" t="s">
        <v>1688</v>
      </c>
      <c r="D43" s="279" t="s">
        <v>1689</v>
      </c>
      <c r="E43" s="419" t="s">
        <v>1690</v>
      </c>
      <c r="F43" s="420"/>
      <c r="G43" s="420"/>
      <c r="H43" s="420">
        <v>1</v>
      </c>
      <c r="I43" s="420"/>
      <c r="J43" s="420"/>
      <c r="K43" s="420"/>
      <c r="L43" s="420"/>
      <c r="M43" s="420"/>
      <c r="N43" s="421"/>
      <c r="O43" s="421"/>
      <c r="P43" s="421"/>
      <c r="Q43" s="421"/>
      <c r="R43" s="408">
        <f t="shared" si="0"/>
        <v>1</v>
      </c>
      <c r="S43" s="278" t="s">
        <v>949</v>
      </c>
      <c r="T43" s="278"/>
      <c r="U43" s="419"/>
      <c r="V43" s="278" t="s">
        <v>1717</v>
      </c>
      <c r="W43" s="278"/>
    </row>
    <row r="44" spans="1:23" s="401" customFormat="1" ht="84.75" customHeight="1" x14ac:dyDescent="0.25">
      <c r="A44" s="405"/>
      <c r="B44" s="278"/>
      <c r="C44" s="419"/>
      <c r="D44" s="279" t="s">
        <v>1697</v>
      </c>
      <c r="E44" s="419" t="s">
        <v>1691</v>
      </c>
      <c r="F44" s="420"/>
      <c r="G44" s="420"/>
      <c r="H44" s="420">
        <v>1</v>
      </c>
      <c r="I44" s="420"/>
      <c r="J44" s="420"/>
      <c r="K44" s="420">
        <v>1</v>
      </c>
      <c r="L44" s="420"/>
      <c r="M44" s="420"/>
      <c r="N44" s="421">
        <v>1</v>
      </c>
      <c r="O44" s="421"/>
      <c r="P44" s="421"/>
      <c r="Q44" s="421"/>
      <c r="R44" s="408">
        <f t="shared" si="0"/>
        <v>3</v>
      </c>
      <c r="S44" s="278" t="s">
        <v>950</v>
      </c>
      <c r="T44" s="278" t="s">
        <v>959</v>
      </c>
      <c r="U44" s="278"/>
      <c r="V44" s="278" t="s">
        <v>1201</v>
      </c>
      <c r="W44" s="278"/>
    </row>
    <row r="45" spans="1:23" s="401" customFormat="1" ht="66" customHeight="1" x14ac:dyDescent="0.25">
      <c r="A45" s="405"/>
      <c r="B45" s="278"/>
      <c r="C45" s="419"/>
      <c r="D45" s="279" t="s">
        <v>1698</v>
      </c>
      <c r="E45" s="419" t="s">
        <v>1692</v>
      </c>
      <c r="F45" s="420"/>
      <c r="G45" s="420"/>
      <c r="H45" s="420"/>
      <c r="I45" s="420"/>
      <c r="J45" s="420"/>
      <c r="K45" s="420"/>
      <c r="L45" s="420"/>
      <c r="M45" s="420"/>
      <c r="N45" s="421"/>
      <c r="O45" s="421">
        <v>1</v>
      </c>
      <c r="P45" s="421"/>
      <c r="Q45" s="421"/>
      <c r="R45" s="408">
        <f t="shared" si="0"/>
        <v>1</v>
      </c>
      <c r="S45" s="278" t="s">
        <v>950</v>
      </c>
      <c r="T45" s="278" t="s">
        <v>949</v>
      </c>
      <c r="U45" s="278"/>
      <c r="V45" s="278" t="s">
        <v>1718</v>
      </c>
      <c r="W45" s="278" t="s">
        <v>1714</v>
      </c>
    </row>
    <row r="46" spans="1:23" s="401" customFormat="1" ht="66" customHeight="1" x14ac:dyDescent="0.25">
      <c r="A46" s="405"/>
      <c r="B46" s="278"/>
      <c r="C46" s="419"/>
      <c r="D46" s="279" t="s">
        <v>1699</v>
      </c>
      <c r="E46" s="419" t="s">
        <v>1693</v>
      </c>
      <c r="F46" s="420"/>
      <c r="G46" s="420"/>
      <c r="H46" s="420"/>
      <c r="I46" s="420"/>
      <c r="J46" s="420"/>
      <c r="K46" s="420"/>
      <c r="L46" s="420"/>
      <c r="M46" s="420"/>
      <c r="N46" s="421"/>
      <c r="O46" s="421"/>
      <c r="P46" s="421"/>
      <c r="Q46" s="421">
        <v>1</v>
      </c>
      <c r="R46" s="408">
        <f t="shared" si="0"/>
        <v>1</v>
      </c>
      <c r="S46" s="278" t="s">
        <v>950</v>
      </c>
      <c r="T46" s="278" t="s">
        <v>959</v>
      </c>
      <c r="U46" s="278"/>
      <c r="V46" s="278" t="s">
        <v>1201</v>
      </c>
      <c r="W46" s="278"/>
    </row>
    <row r="47" spans="1:23" s="401" customFormat="1" ht="66" customHeight="1" x14ac:dyDescent="0.25">
      <c r="A47" s="405"/>
      <c r="B47" s="278"/>
      <c r="C47" s="419"/>
      <c r="D47" s="279" t="s">
        <v>1700</v>
      </c>
      <c r="E47" s="422" t="s">
        <v>1694</v>
      </c>
      <c r="F47" s="423"/>
      <c r="G47" s="423"/>
      <c r="H47" s="423">
        <v>1</v>
      </c>
      <c r="I47" s="423"/>
      <c r="J47" s="423"/>
      <c r="K47" s="423"/>
      <c r="L47" s="423"/>
      <c r="M47" s="423"/>
      <c r="N47" s="421"/>
      <c r="O47" s="421"/>
      <c r="P47" s="421"/>
      <c r="Q47" s="421"/>
      <c r="R47" s="408">
        <f t="shared" si="0"/>
        <v>1</v>
      </c>
      <c r="S47" s="278" t="s">
        <v>950</v>
      </c>
      <c r="T47" s="278" t="s">
        <v>959</v>
      </c>
      <c r="U47" s="278"/>
      <c r="V47" s="278" t="s">
        <v>1201</v>
      </c>
      <c r="W47" s="278"/>
    </row>
    <row r="48" spans="1:23" s="401" customFormat="1" ht="90.75" customHeight="1" x14ac:dyDescent="0.25">
      <c r="A48" s="405"/>
      <c r="B48" s="278"/>
      <c r="C48" s="419"/>
      <c r="D48" s="279" t="s">
        <v>1701</v>
      </c>
      <c r="E48" s="419" t="s">
        <v>1695</v>
      </c>
      <c r="F48" s="420"/>
      <c r="G48" s="420"/>
      <c r="H48" s="420"/>
      <c r="I48" s="420"/>
      <c r="J48" s="420">
        <v>1</v>
      </c>
      <c r="K48" s="420"/>
      <c r="L48" s="420"/>
      <c r="M48" s="420"/>
      <c r="N48" s="421"/>
      <c r="O48" s="421"/>
      <c r="P48" s="421"/>
      <c r="Q48" s="421"/>
      <c r="R48" s="408">
        <f t="shared" si="0"/>
        <v>1</v>
      </c>
      <c r="S48" s="278" t="s">
        <v>950</v>
      </c>
      <c r="T48" s="278" t="s">
        <v>959</v>
      </c>
      <c r="U48" s="278"/>
      <c r="V48" s="278" t="s">
        <v>1201</v>
      </c>
      <c r="W48" s="278"/>
    </row>
    <row r="49" spans="1:66" s="401" customFormat="1" ht="66" customHeight="1" x14ac:dyDescent="0.25">
      <c r="A49" s="405"/>
      <c r="B49" s="278"/>
      <c r="C49" s="419"/>
      <c r="D49" s="279" t="s">
        <v>1702</v>
      </c>
      <c r="E49" s="419" t="s">
        <v>1696</v>
      </c>
      <c r="F49" s="420">
        <v>1</v>
      </c>
      <c r="G49" s="420"/>
      <c r="H49" s="420"/>
      <c r="I49" s="420"/>
      <c r="J49" s="420"/>
      <c r="K49" s="420"/>
      <c r="L49" s="420"/>
      <c r="M49" s="420"/>
      <c r="N49" s="421"/>
      <c r="O49" s="421"/>
      <c r="P49" s="421"/>
      <c r="Q49" s="421"/>
      <c r="R49" s="408">
        <f t="shared" si="0"/>
        <v>1</v>
      </c>
      <c r="S49" s="278" t="s">
        <v>950</v>
      </c>
      <c r="T49" s="278" t="s">
        <v>959</v>
      </c>
      <c r="U49" s="278"/>
      <c r="V49" s="278" t="s">
        <v>1201</v>
      </c>
      <c r="W49" s="278"/>
    </row>
    <row r="50" spans="1:66" s="401" customFormat="1" ht="66" customHeight="1" x14ac:dyDescent="0.25">
      <c r="A50" s="405"/>
      <c r="B50" s="424" t="s">
        <v>1703</v>
      </c>
      <c r="C50" s="419"/>
      <c r="D50" s="279"/>
      <c r="E50" s="425" t="s">
        <v>1706</v>
      </c>
      <c r="F50" s="426"/>
      <c r="G50" s="426"/>
      <c r="H50" s="426"/>
      <c r="I50" s="426"/>
      <c r="J50" s="426"/>
      <c r="K50" s="426">
        <v>1</v>
      </c>
      <c r="L50" s="426">
        <v>1</v>
      </c>
      <c r="M50" s="426">
        <v>1</v>
      </c>
      <c r="N50" s="426">
        <v>1</v>
      </c>
      <c r="O50" s="426">
        <v>1</v>
      </c>
      <c r="P50" s="426">
        <v>1</v>
      </c>
      <c r="Q50" s="426">
        <v>1</v>
      </c>
      <c r="R50" s="408">
        <f t="shared" si="0"/>
        <v>7</v>
      </c>
      <c r="S50" s="278" t="s">
        <v>1707</v>
      </c>
      <c r="T50" s="278"/>
      <c r="U50" s="278"/>
      <c r="V50" s="278" t="s">
        <v>1139</v>
      </c>
      <c r="W50" s="278"/>
    </row>
    <row r="51" spans="1:66" s="401" customFormat="1" ht="66" customHeight="1" x14ac:dyDescent="0.25">
      <c r="A51" s="405"/>
      <c r="B51" s="427"/>
      <c r="C51" s="419"/>
      <c r="D51" s="279"/>
      <c r="E51" s="425" t="s">
        <v>1704</v>
      </c>
      <c r="F51" s="426">
        <v>1</v>
      </c>
      <c r="G51" s="426">
        <v>1</v>
      </c>
      <c r="H51" s="426">
        <v>1</v>
      </c>
      <c r="I51" s="426">
        <v>1</v>
      </c>
      <c r="J51" s="426">
        <v>1</v>
      </c>
      <c r="K51" s="426">
        <v>1</v>
      </c>
      <c r="L51" s="426">
        <v>1</v>
      </c>
      <c r="M51" s="426">
        <v>1</v>
      </c>
      <c r="N51" s="426">
        <v>1</v>
      </c>
      <c r="O51" s="426">
        <v>1</v>
      </c>
      <c r="P51" s="426">
        <v>1</v>
      </c>
      <c r="Q51" s="426">
        <v>1</v>
      </c>
      <c r="R51" s="408">
        <f t="shared" si="0"/>
        <v>12</v>
      </c>
      <c r="S51" s="278" t="s">
        <v>949</v>
      </c>
      <c r="T51" s="278"/>
      <c r="U51" s="278"/>
      <c r="V51" s="278" t="s">
        <v>1139</v>
      </c>
      <c r="W51" s="278"/>
    </row>
    <row r="52" spans="1:66" s="401" customFormat="1" ht="66" customHeight="1" x14ac:dyDescent="0.25">
      <c r="A52" s="405"/>
      <c r="B52" s="278"/>
      <c r="C52" s="419"/>
      <c r="D52" s="279"/>
      <c r="E52" s="452" t="s">
        <v>1705</v>
      </c>
      <c r="F52" s="426"/>
      <c r="G52" s="426"/>
      <c r="H52" s="426"/>
      <c r="I52" s="426"/>
      <c r="J52" s="426">
        <v>1</v>
      </c>
      <c r="K52" s="426"/>
      <c r="L52" s="426"/>
      <c r="M52" s="426"/>
      <c r="N52" s="428"/>
      <c r="O52" s="428">
        <v>1</v>
      </c>
      <c r="P52" s="428"/>
      <c r="Q52" s="428"/>
      <c r="R52" s="408">
        <f t="shared" si="0"/>
        <v>2</v>
      </c>
      <c r="S52" s="278" t="s">
        <v>953</v>
      </c>
      <c r="T52" s="278" t="s">
        <v>949</v>
      </c>
      <c r="U52" s="278"/>
      <c r="V52" s="278" t="s">
        <v>1735</v>
      </c>
      <c r="W52" s="278"/>
    </row>
    <row r="53" spans="1:66" s="401" customFormat="1" ht="135" customHeight="1" x14ac:dyDescent="0.25">
      <c r="A53" s="405" t="s">
        <v>996</v>
      </c>
      <c r="B53" s="405" t="s">
        <v>1204</v>
      </c>
      <c r="C53" s="405" t="s">
        <v>1205</v>
      </c>
      <c r="D53" s="404" t="s">
        <v>1206</v>
      </c>
      <c r="E53" s="405" t="s">
        <v>1207</v>
      </c>
      <c r="F53" s="404"/>
      <c r="G53" s="404"/>
      <c r="H53" s="404">
        <v>1</v>
      </c>
      <c r="I53" s="404"/>
      <c r="J53" s="404"/>
      <c r="K53" s="404"/>
      <c r="L53" s="404"/>
      <c r="M53" s="404"/>
      <c r="N53" s="409">
        <v>1</v>
      </c>
      <c r="O53" s="409"/>
      <c r="P53" s="409"/>
      <c r="Q53" s="409"/>
      <c r="R53" s="408">
        <f t="shared" si="0"/>
        <v>2</v>
      </c>
      <c r="S53" s="278" t="s">
        <v>11</v>
      </c>
      <c r="T53" s="278"/>
      <c r="U53" s="278" t="s">
        <v>1208</v>
      </c>
      <c r="V53" s="280" t="s">
        <v>1711</v>
      </c>
      <c r="W53" s="278" t="s">
        <v>1209</v>
      </c>
    </row>
    <row r="54" spans="1:66" s="403" customFormat="1" ht="90.75" customHeight="1" x14ac:dyDescent="0.25">
      <c r="A54" s="281"/>
      <c r="B54" s="281"/>
      <c r="C54" s="405"/>
      <c r="D54" s="404" t="s">
        <v>1210</v>
      </c>
      <c r="E54" s="405" t="s">
        <v>1211</v>
      </c>
      <c r="F54" s="404"/>
      <c r="G54" s="404"/>
      <c r="H54" s="404"/>
      <c r="I54" s="404">
        <v>1</v>
      </c>
      <c r="J54" s="404"/>
      <c r="K54" s="404"/>
      <c r="L54" s="404"/>
      <c r="M54" s="404"/>
      <c r="N54" s="409"/>
      <c r="O54" s="409">
        <v>1</v>
      </c>
      <c r="P54" s="409"/>
      <c r="Q54" s="409"/>
      <c r="R54" s="408">
        <f t="shared" si="0"/>
        <v>2</v>
      </c>
      <c r="S54" s="278" t="s">
        <v>11</v>
      </c>
      <c r="T54" s="278"/>
      <c r="U54" s="278" t="s">
        <v>1212</v>
      </c>
      <c r="V54" s="410" t="s">
        <v>1711</v>
      </c>
      <c r="W54" s="278" t="s">
        <v>1209</v>
      </c>
      <c r="X54" s="401"/>
      <c r="Y54" s="401"/>
      <c r="Z54" s="401"/>
      <c r="AA54" s="401"/>
      <c r="AB54" s="401"/>
      <c r="AC54" s="401"/>
      <c r="AD54" s="401"/>
      <c r="AE54" s="401"/>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c r="BL54" s="402"/>
      <c r="BM54" s="402"/>
      <c r="BN54" s="402"/>
    </row>
    <row r="55" spans="1:66" s="403" customFormat="1" ht="57.75" customHeight="1" x14ac:dyDescent="0.25">
      <c r="A55" s="281"/>
      <c r="B55" s="281"/>
      <c r="C55" s="405"/>
      <c r="D55" s="404" t="s">
        <v>1213</v>
      </c>
      <c r="E55" s="405" t="s">
        <v>1214</v>
      </c>
      <c r="F55" s="404">
        <v>1</v>
      </c>
      <c r="G55" s="404">
        <v>1</v>
      </c>
      <c r="H55" s="404">
        <v>1</v>
      </c>
      <c r="I55" s="404">
        <v>1</v>
      </c>
      <c r="J55" s="404">
        <v>1</v>
      </c>
      <c r="K55" s="404">
        <v>1</v>
      </c>
      <c r="L55" s="404">
        <v>1</v>
      </c>
      <c r="M55" s="404">
        <v>1</v>
      </c>
      <c r="N55" s="409">
        <v>1</v>
      </c>
      <c r="O55" s="409">
        <v>1</v>
      </c>
      <c r="P55" s="409">
        <v>1</v>
      </c>
      <c r="Q55" s="409">
        <v>1</v>
      </c>
      <c r="R55" s="408">
        <f t="shared" si="0"/>
        <v>12</v>
      </c>
      <c r="S55" s="278" t="s">
        <v>11</v>
      </c>
      <c r="T55" s="278"/>
      <c r="U55" s="278" t="s">
        <v>1215</v>
      </c>
      <c r="V55" s="278" t="s">
        <v>1216</v>
      </c>
      <c r="W55" s="278" t="s">
        <v>1217</v>
      </c>
      <c r="X55" s="401"/>
      <c r="Y55" s="401"/>
      <c r="Z55" s="401"/>
      <c r="AA55" s="401"/>
      <c r="AB55" s="401"/>
      <c r="AC55" s="401"/>
      <c r="AD55" s="401"/>
      <c r="AE55" s="401"/>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2"/>
      <c r="BM55" s="402"/>
      <c r="BN55" s="402"/>
    </row>
    <row r="56" spans="1:66" s="403" customFormat="1" ht="66.75" customHeight="1" x14ac:dyDescent="0.25">
      <c r="A56" s="281"/>
      <c r="B56" s="281"/>
      <c r="C56" s="405"/>
      <c r="D56" s="404" t="s">
        <v>1218</v>
      </c>
      <c r="E56" s="405" t="s">
        <v>1219</v>
      </c>
      <c r="F56" s="404"/>
      <c r="G56" s="404"/>
      <c r="H56" s="404"/>
      <c r="I56" s="404"/>
      <c r="J56" s="404"/>
      <c r="K56" s="404">
        <v>1</v>
      </c>
      <c r="L56" s="404"/>
      <c r="M56" s="404"/>
      <c r="N56" s="409"/>
      <c r="O56" s="409"/>
      <c r="P56" s="409"/>
      <c r="Q56" s="409"/>
      <c r="R56" s="408">
        <f t="shared" si="0"/>
        <v>1</v>
      </c>
      <c r="S56" s="278" t="s">
        <v>953</v>
      </c>
      <c r="T56" s="278"/>
      <c r="U56" s="278" t="s">
        <v>1212</v>
      </c>
      <c r="V56" s="278" t="s">
        <v>1220</v>
      </c>
      <c r="W56" s="278" t="s">
        <v>1221</v>
      </c>
      <c r="X56" s="401"/>
      <c r="Y56" s="401"/>
      <c r="Z56" s="401"/>
      <c r="AA56" s="401"/>
      <c r="AB56" s="401"/>
      <c r="AC56" s="401"/>
      <c r="AD56" s="401"/>
      <c r="AE56" s="401"/>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row>
    <row r="57" spans="1:66" s="403" customFormat="1" ht="48" x14ac:dyDescent="0.25">
      <c r="A57" s="281"/>
      <c r="B57" s="281"/>
      <c r="C57" s="405"/>
      <c r="D57" s="404" t="s">
        <v>1222</v>
      </c>
      <c r="E57" s="405" t="s">
        <v>1223</v>
      </c>
      <c r="F57" s="404"/>
      <c r="G57" s="404"/>
      <c r="H57" s="404"/>
      <c r="I57" s="404"/>
      <c r="J57" s="404"/>
      <c r="K57" s="404"/>
      <c r="L57" s="404"/>
      <c r="M57" s="404"/>
      <c r="N57" s="409">
        <v>1</v>
      </c>
      <c r="O57" s="409"/>
      <c r="P57" s="409"/>
      <c r="Q57" s="409"/>
      <c r="R57" s="408">
        <f t="shared" si="0"/>
        <v>1</v>
      </c>
      <c r="S57" s="278" t="s">
        <v>11</v>
      </c>
      <c r="T57" s="278"/>
      <c r="U57" s="278" t="s">
        <v>1224</v>
      </c>
      <c r="V57" s="278" t="s">
        <v>1225</v>
      </c>
      <c r="W57" s="278" t="s">
        <v>1226</v>
      </c>
      <c r="X57" s="401"/>
      <c r="Y57" s="401"/>
      <c r="Z57" s="401"/>
      <c r="AA57" s="401"/>
      <c r="AB57" s="401"/>
      <c r="AC57" s="401"/>
      <c r="AD57" s="401"/>
      <c r="AE57" s="401"/>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row>
    <row r="58" spans="1:66" s="403" customFormat="1" ht="58.5" customHeight="1" x14ac:dyDescent="0.25">
      <c r="A58" s="281"/>
      <c r="B58" s="281"/>
      <c r="C58" s="405"/>
      <c r="D58" s="404" t="s">
        <v>1227</v>
      </c>
      <c r="E58" s="405" t="s">
        <v>1228</v>
      </c>
      <c r="F58" s="404"/>
      <c r="G58" s="404"/>
      <c r="H58" s="404">
        <v>1</v>
      </c>
      <c r="I58" s="404"/>
      <c r="J58" s="404"/>
      <c r="K58" s="404">
        <v>1</v>
      </c>
      <c r="L58" s="404"/>
      <c r="M58" s="404"/>
      <c r="N58" s="409">
        <v>1</v>
      </c>
      <c r="O58" s="409"/>
      <c r="P58" s="409"/>
      <c r="Q58" s="409"/>
      <c r="R58" s="408">
        <f t="shared" si="0"/>
        <v>3</v>
      </c>
      <c r="S58" s="278" t="s">
        <v>950</v>
      </c>
      <c r="T58" s="278" t="s">
        <v>949</v>
      </c>
      <c r="U58" s="278" t="s">
        <v>1229</v>
      </c>
      <c r="V58" s="278" t="s">
        <v>1216</v>
      </c>
      <c r="W58" s="278"/>
      <c r="X58" s="401"/>
      <c r="Y58" s="401"/>
      <c r="Z58" s="401"/>
      <c r="AA58" s="401"/>
      <c r="AB58" s="401"/>
      <c r="AC58" s="401"/>
      <c r="AD58" s="401"/>
      <c r="AE58" s="401"/>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row>
    <row r="59" spans="1:66" s="403" customFormat="1" ht="59.25" customHeight="1" x14ac:dyDescent="0.25">
      <c r="A59" s="281"/>
      <c r="B59" s="281"/>
      <c r="C59" s="405"/>
      <c r="D59" s="404" t="s">
        <v>1230</v>
      </c>
      <c r="E59" s="405" t="s">
        <v>1231</v>
      </c>
      <c r="F59" s="404">
        <v>1</v>
      </c>
      <c r="G59" s="404">
        <v>1</v>
      </c>
      <c r="H59" s="404">
        <v>1</v>
      </c>
      <c r="I59" s="404">
        <v>1</v>
      </c>
      <c r="J59" s="404">
        <v>1</v>
      </c>
      <c r="K59" s="404">
        <v>1</v>
      </c>
      <c r="L59" s="404">
        <v>1</v>
      </c>
      <c r="M59" s="404">
        <v>1</v>
      </c>
      <c r="N59" s="409">
        <v>1</v>
      </c>
      <c r="O59" s="409">
        <v>1</v>
      </c>
      <c r="P59" s="409">
        <v>1</v>
      </c>
      <c r="Q59" s="409">
        <v>1</v>
      </c>
      <c r="R59" s="408">
        <f t="shared" si="0"/>
        <v>12</v>
      </c>
      <c r="S59" s="278" t="s">
        <v>11</v>
      </c>
      <c r="T59" s="278"/>
      <c r="U59" s="278" t="s">
        <v>1232</v>
      </c>
      <c r="V59" s="278" t="s">
        <v>1722</v>
      </c>
      <c r="W59" s="278" t="s">
        <v>1736</v>
      </c>
      <c r="X59" s="401"/>
      <c r="Y59" s="401"/>
      <c r="Z59" s="401"/>
      <c r="AA59" s="401"/>
      <c r="AB59" s="401"/>
      <c r="AC59" s="401"/>
      <c r="AD59" s="401"/>
      <c r="AE59" s="401"/>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row>
    <row r="60" spans="1:66" s="403" customFormat="1" ht="51" customHeight="1" x14ac:dyDescent="0.25">
      <c r="A60" s="281"/>
      <c r="B60" s="281"/>
      <c r="C60" s="405"/>
      <c r="D60" s="404" t="s">
        <v>1233</v>
      </c>
      <c r="E60" s="405" t="s">
        <v>1234</v>
      </c>
      <c r="F60" s="409">
        <v>1</v>
      </c>
      <c r="G60" s="409">
        <v>1</v>
      </c>
      <c r="H60" s="409">
        <v>1</v>
      </c>
      <c r="I60" s="409">
        <v>1</v>
      </c>
      <c r="J60" s="409">
        <v>1</v>
      </c>
      <c r="K60" s="409">
        <v>1</v>
      </c>
      <c r="L60" s="409">
        <v>1</v>
      </c>
      <c r="M60" s="409">
        <v>1</v>
      </c>
      <c r="N60" s="409">
        <v>1</v>
      </c>
      <c r="O60" s="409">
        <v>1</v>
      </c>
      <c r="P60" s="409">
        <v>1</v>
      </c>
      <c r="Q60" s="409">
        <v>1</v>
      </c>
      <c r="R60" s="408">
        <f t="shared" si="0"/>
        <v>12</v>
      </c>
      <c r="S60" s="278" t="s">
        <v>949</v>
      </c>
      <c r="T60" s="278"/>
      <c r="U60" s="278"/>
      <c r="V60" s="278" t="s">
        <v>1216</v>
      </c>
      <c r="W60" s="278" t="s">
        <v>1235</v>
      </c>
      <c r="X60" s="401"/>
      <c r="Y60" s="401"/>
      <c r="Z60" s="401"/>
      <c r="AA60" s="401"/>
      <c r="AB60" s="401"/>
      <c r="AC60" s="401"/>
      <c r="AD60" s="401"/>
      <c r="AE60" s="401"/>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row>
    <row r="61" spans="1:66" s="403" customFormat="1" ht="90.6" customHeight="1" x14ac:dyDescent="0.25">
      <c r="A61" s="281"/>
      <c r="B61" s="281"/>
      <c r="C61" s="405" t="s">
        <v>1236</v>
      </c>
      <c r="D61" s="404" t="s">
        <v>1237</v>
      </c>
      <c r="E61" s="405" t="s">
        <v>1238</v>
      </c>
      <c r="F61" s="404">
        <v>1</v>
      </c>
      <c r="G61" s="404">
        <v>1</v>
      </c>
      <c r="H61" s="404">
        <v>1</v>
      </c>
      <c r="I61" s="404">
        <v>1</v>
      </c>
      <c r="J61" s="404">
        <v>1</v>
      </c>
      <c r="K61" s="404">
        <v>1</v>
      </c>
      <c r="L61" s="404">
        <v>1</v>
      </c>
      <c r="M61" s="404">
        <v>1</v>
      </c>
      <c r="N61" s="409">
        <v>1</v>
      </c>
      <c r="O61" s="409">
        <v>1</v>
      </c>
      <c r="P61" s="409">
        <v>1</v>
      </c>
      <c r="Q61" s="409">
        <v>1</v>
      </c>
      <c r="R61" s="408">
        <f t="shared" si="0"/>
        <v>12</v>
      </c>
      <c r="S61" s="278" t="s">
        <v>959</v>
      </c>
      <c r="T61" s="278" t="s">
        <v>11</v>
      </c>
      <c r="U61" s="278" t="s">
        <v>1239</v>
      </c>
      <c r="V61" s="278" t="s">
        <v>1745</v>
      </c>
      <c r="W61" s="278"/>
      <c r="X61" s="401"/>
      <c r="Y61" s="401"/>
      <c r="Z61" s="401"/>
      <c r="AA61" s="401"/>
      <c r="AB61" s="401"/>
      <c r="AC61" s="401"/>
      <c r="AD61" s="401"/>
      <c r="AE61" s="401"/>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row>
    <row r="62" spans="1:66" s="403" customFormat="1" ht="82.5" customHeight="1" x14ac:dyDescent="0.25">
      <c r="A62" s="281"/>
      <c r="B62" s="281"/>
      <c r="C62" s="405"/>
      <c r="D62" s="404" t="s">
        <v>1240</v>
      </c>
      <c r="E62" s="405" t="s">
        <v>1241</v>
      </c>
      <c r="F62" s="404">
        <v>1</v>
      </c>
      <c r="G62" s="404"/>
      <c r="H62" s="404"/>
      <c r="I62" s="404"/>
      <c r="J62" s="404"/>
      <c r="K62" s="404"/>
      <c r="L62" s="404"/>
      <c r="M62" s="404"/>
      <c r="N62" s="409"/>
      <c r="O62" s="409"/>
      <c r="P62" s="409"/>
      <c r="Q62" s="409"/>
      <c r="R62" s="408">
        <f t="shared" si="0"/>
        <v>1</v>
      </c>
      <c r="S62" s="278" t="s">
        <v>959</v>
      </c>
      <c r="T62" s="278" t="s">
        <v>11</v>
      </c>
      <c r="U62" s="278" t="s">
        <v>1242</v>
      </c>
      <c r="V62" s="412" t="s">
        <v>1719</v>
      </c>
      <c r="W62" s="278"/>
      <c r="X62" s="401"/>
      <c r="Y62" s="401"/>
      <c r="Z62" s="401"/>
      <c r="AA62" s="401"/>
      <c r="AB62" s="401"/>
      <c r="AC62" s="401"/>
      <c r="AD62" s="401"/>
      <c r="AE62" s="401"/>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row>
    <row r="63" spans="1:66" s="403" customFormat="1" ht="111" customHeight="1" x14ac:dyDescent="0.25">
      <c r="A63" s="281"/>
      <c r="B63" s="281"/>
      <c r="C63" s="405"/>
      <c r="D63" s="404" t="s">
        <v>1244</v>
      </c>
      <c r="E63" s="405" t="s">
        <v>1245</v>
      </c>
      <c r="F63" s="404"/>
      <c r="G63" s="404"/>
      <c r="H63" s="404">
        <v>1</v>
      </c>
      <c r="I63" s="404"/>
      <c r="J63" s="404"/>
      <c r="K63" s="404"/>
      <c r="L63" s="404"/>
      <c r="M63" s="404"/>
      <c r="N63" s="409">
        <v>1</v>
      </c>
      <c r="O63" s="409"/>
      <c r="P63" s="409"/>
      <c r="Q63" s="409"/>
      <c r="R63" s="408">
        <f t="shared" si="0"/>
        <v>2</v>
      </c>
      <c r="S63" s="278" t="s">
        <v>950</v>
      </c>
      <c r="T63" s="278"/>
      <c r="U63" s="278"/>
      <c r="V63" s="412" t="s">
        <v>1719</v>
      </c>
      <c r="W63" s="278"/>
      <c r="X63" s="401"/>
      <c r="Y63" s="401"/>
      <c r="Z63" s="401"/>
      <c r="AA63" s="401"/>
      <c r="AB63" s="401"/>
      <c r="AC63" s="401"/>
      <c r="AD63" s="401"/>
      <c r="AE63" s="401"/>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2"/>
      <c r="BG63" s="402"/>
      <c r="BH63" s="402"/>
      <c r="BI63" s="402"/>
      <c r="BJ63" s="402"/>
      <c r="BK63" s="402"/>
      <c r="BL63" s="402"/>
      <c r="BM63" s="402"/>
      <c r="BN63" s="402"/>
    </row>
    <row r="64" spans="1:66" s="403" customFormat="1" ht="217.5" customHeight="1" x14ac:dyDescent="0.25">
      <c r="A64" s="281"/>
      <c r="B64" s="281"/>
      <c r="C64" s="405"/>
      <c r="D64" s="404" t="s">
        <v>1246</v>
      </c>
      <c r="E64" s="405" t="s">
        <v>1247</v>
      </c>
      <c r="F64" s="404"/>
      <c r="G64" s="404"/>
      <c r="H64" s="404">
        <v>1</v>
      </c>
      <c r="I64" s="404"/>
      <c r="J64" s="404"/>
      <c r="K64" s="404">
        <v>1</v>
      </c>
      <c r="L64" s="404"/>
      <c r="M64" s="404"/>
      <c r="N64" s="409">
        <v>1</v>
      </c>
      <c r="O64" s="409"/>
      <c r="P64" s="409"/>
      <c r="Q64" s="409">
        <v>1</v>
      </c>
      <c r="R64" s="408">
        <f t="shared" si="0"/>
        <v>4</v>
      </c>
      <c r="S64" s="278" t="s">
        <v>11</v>
      </c>
      <c r="T64" s="278"/>
      <c r="U64" s="278" t="s">
        <v>1248</v>
      </c>
      <c r="V64" s="405" t="s">
        <v>1737</v>
      </c>
      <c r="W64" s="278" t="s">
        <v>1249</v>
      </c>
      <c r="X64" s="401"/>
      <c r="Y64" s="401"/>
      <c r="Z64" s="401"/>
      <c r="AA64" s="401"/>
      <c r="AB64" s="401"/>
      <c r="AC64" s="401"/>
      <c r="AD64" s="401"/>
      <c r="AE64" s="401"/>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2"/>
      <c r="BM64" s="402"/>
      <c r="BN64" s="402"/>
    </row>
    <row r="65" spans="1:66" s="403" customFormat="1" ht="109.5" customHeight="1" x14ac:dyDescent="0.25">
      <c r="A65" s="281"/>
      <c r="B65" s="281"/>
      <c r="C65" s="405"/>
      <c r="D65" s="404" t="s">
        <v>1250</v>
      </c>
      <c r="E65" s="405" t="s">
        <v>1251</v>
      </c>
      <c r="F65" s="404">
        <v>1</v>
      </c>
      <c r="G65" s="404">
        <v>1</v>
      </c>
      <c r="H65" s="404">
        <v>1</v>
      </c>
      <c r="I65" s="404">
        <v>1</v>
      </c>
      <c r="J65" s="404">
        <v>1</v>
      </c>
      <c r="K65" s="404">
        <v>1</v>
      </c>
      <c r="L65" s="404">
        <v>1</v>
      </c>
      <c r="M65" s="404">
        <v>1</v>
      </c>
      <c r="N65" s="409">
        <v>1</v>
      </c>
      <c r="O65" s="409">
        <v>1</v>
      </c>
      <c r="P65" s="409">
        <v>1</v>
      </c>
      <c r="Q65" s="409">
        <v>1</v>
      </c>
      <c r="R65" s="408">
        <f t="shared" si="0"/>
        <v>12</v>
      </c>
      <c r="S65" s="278" t="s">
        <v>11</v>
      </c>
      <c r="T65" s="278"/>
      <c r="U65" s="278" t="s">
        <v>1248</v>
      </c>
      <c r="V65" s="405" t="s">
        <v>1737</v>
      </c>
      <c r="W65" s="278" t="s">
        <v>1252</v>
      </c>
      <c r="X65" s="401"/>
      <c r="Y65" s="401"/>
      <c r="Z65" s="401"/>
      <c r="AA65" s="401"/>
      <c r="AB65" s="401"/>
      <c r="AC65" s="401"/>
      <c r="AD65" s="401"/>
      <c r="AE65" s="401"/>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402"/>
      <c r="BF65" s="402"/>
      <c r="BG65" s="402"/>
      <c r="BH65" s="402"/>
      <c r="BI65" s="402"/>
      <c r="BJ65" s="402"/>
      <c r="BK65" s="402"/>
      <c r="BL65" s="402"/>
      <c r="BM65" s="402"/>
      <c r="BN65" s="402"/>
    </row>
    <row r="66" spans="1:66" s="403" customFormat="1" ht="51.75" customHeight="1" x14ac:dyDescent="0.25">
      <c r="A66" s="281"/>
      <c r="B66" s="281"/>
      <c r="C66" s="405"/>
      <c r="D66" s="404" t="s">
        <v>1253</v>
      </c>
      <c r="E66" s="405" t="s">
        <v>1254</v>
      </c>
      <c r="F66" s="404">
        <v>1</v>
      </c>
      <c r="G66" s="404">
        <v>1</v>
      </c>
      <c r="H66" s="404">
        <v>1</v>
      </c>
      <c r="I66" s="404">
        <v>1</v>
      </c>
      <c r="J66" s="404">
        <v>1</v>
      </c>
      <c r="K66" s="404">
        <v>1</v>
      </c>
      <c r="L66" s="404">
        <v>1</v>
      </c>
      <c r="M66" s="404">
        <v>1</v>
      </c>
      <c r="N66" s="409">
        <v>1</v>
      </c>
      <c r="O66" s="409">
        <v>1</v>
      </c>
      <c r="P66" s="409">
        <v>1</v>
      </c>
      <c r="Q66" s="409">
        <v>1</v>
      </c>
      <c r="R66" s="408">
        <f t="shared" si="0"/>
        <v>12</v>
      </c>
      <c r="S66" s="278" t="s">
        <v>958</v>
      </c>
      <c r="T66" s="278"/>
      <c r="U66" s="278"/>
      <c r="V66" s="410" t="s">
        <v>1720</v>
      </c>
      <c r="W66" s="278"/>
      <c r="X66" s="401"/>
      <c r="Y66" s="401"/>
      <c r="Z66" s="401"/>
      <c r="AA66" s="401"/>
      <c r="AB66" s="401"/>
      <c r="AC66" s="401"/>
      <c r="AD66" s="401"/>
      <c r="AE66" s="401"/>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c r="BL66" s="402"/>
      <c r="BM66" s="402"/>
      <c r="BN66" s="402"/>
    </row>
    <row r="67" spans="1:66" s="403" customFormat="1" ht="75" customHeight="1" x14ac:dyDescent="0.25">
      <c r="A67" s="281"/>
      <c r="B67" s="281"/>
      <c r="C67" s="405"/>
      <c r="D67" s="404" t="s">
        <v>1255</v>
      </c>
      <c r="E67" s="405" t="s">
        <v>1256</v>
      </c>
      <c r="F67" s="404">
        <v>1</v>
      </c>
      <c r="G67" s="404">
        <v>1</v>
      </c>
      <c r="H67" s="404">
        <v>1</v>
      </c>
      <c r="I67" s="404">
        <v>1</v>
      </c>
      <c r="J67" s="404">
        <v>1</v>
      </c>
      <c r="K67" s="404">
        <v>1</v>
      </c>
      <c r="L67" s="404">
        <v>1</v>
      </c>
      <c r="M67" s="404">
        <v>1</v>
      </c>
      <c r="N67" s="409">
        <v>1</v>
      </c>
      <c r="O67" s="409">
        <v>1</v>
      </c>
      <c r="P67" s="409">
        <v>1</v>
      </c>
      <c r="Q67" s="409">
        <v>1</v>
      </c>
      <c r="R67" s="408">
        <f t="shared" si="0"/>
        <v>12</v>
      </c>
      <c r="S67" s="278" t="s">
        <v>958</v>
      </c>
      <c r="T67" s="278"/>
      <c r="U67" s="278"/>
      <c r="V67" s="278" t="s">
        <v>1738</v>
      </c>
      <c r="W67" s="278"/>
      <c r="X67" s="401"/>
      <c r="Y67" s="401"/>
      <c r="Z67" s="401"/>
      <c r="AA67" s="401"/>
      <c r="AB67" s="401"/>
      <c r="AC67" s="401"/>
      <c r="AD67" s="401"/>
      <c r="AE67" s="401"/>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2"/>
      <c r="BM67" s="402"/>
      <c r="BN67" s="402"/>
    </row>
    <row r="68" spans="1:66" s="403" customFormat="1" ht="59.25" customHeight="1" x14ac:dyDescent="0.25">
      <c r="A68" s="281"/>
      <c r="B68" s="281"/>
      <c r="C68" s="405"/>
      <c r="D68" s="404" t="s">
        <v>1257</v>
      </c>
      <c r="E68" s="405" t="s">
        <v>1258</v>
      </c>
      <c r="F68" s="404"/>
      <c r="G68" s="404"/>
      <c r="H68" s="404"/>
      <c r="I68" s="404"/>
      <c r="J68" s="404"/>
      <c r="K68" s="404"/>
      <c r="L68" s="404">
        <v>1</v>
      </c>
      <c r="M68" s="404"/>
      <c r="N68" s="409"/>
      <c r="O68" s="409"/>
      <c r="P68" s="409"/>
      <c r="Q68" s="409">
        <v>1</v>
      </c>
      <c r="R68" s="408">
        <f t="shared" si="0"/>
        <v>2</v>
      </c>
      <c r="S68" s="278" t="s">
        <v>11</v>
      </c>
      <c r="T68" s="278"/>
      <c r="U68" s="278" t="s">
        <v>1248</v>
      </c>
      <c r="V68" s="410" t="s">
        <v>1124</v>
      </c>
      <c r="W68" s="278"/>
      <c r="X68" s="401"/>
      <c r="Y68" s="401"/>
      <c r="Z68" s="401"/>
      <c r="AA68" s="401"/>
      <c r="AB68" s="401"/>
      <c r="AC68" s="401"/>
      <c r="AD68" s="401"/>
      <c r="AE68" s="401"/>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c r="BL68" s="402"/>
      <c r="BM68" s="402"/>
      <c r="BN68" s="402"/>
    </row>
    <row r="69" spans="1:66" s="403" customFormat="1" ht="124.5" customHeight="1" x14ac:dyDescent="0.25">
      <c r="A69" s="281"/>
      <c r="B69" s="281"/>
      <c r="C69" s="405"/>
      <c r="D69" s="404" t="s">
        <v>1259</v>
      </c>
      <c r="E69" s="405" t="s">
        <v>1260</v>
      </c>
      <c r="F69" s="404"/>
      <c r="G69" s="404"/>
      <c r="H69" s="404"/>
      <c r="I69" s="404"/>
      <c r="J69" s="404"/>
      <c r="K69" s="404">
        <v>1</v>
      </c>
      <c r="L69" s="404"/>
      <c r="M69" s="404"/>
      <c r="N69" s="409"/>
      <c r="O69" s="409"/>
      <c r="P69" s="409">
        <v>1</v>
      </c>
      <c r="Q69" s="409"/>
      <c r="R69" s="408">
        <f t="shared" si="0"/>
        <v>2</v>
      </c>
      <c r="S69" s="278" t="s">
        <v>11</v>
      </c>
      <c r="T69" s="278"/>
      <c r="U69" s="278" t="s">
        <v>1261</v>
      </c>
      <c r="V69" s="280" t="s">
        <v>1720</v>
      </c>
      <c r="W69" s="278" t="s">
        <v>1249</v>
      </c>
      <c r="X69" s="401"/>
      <c r="Y69" s="401"/>
      <c r="Z69" s="401"/>
      <c r="AA69" s="401"/>
      <c r="AB69" s="401"/>
      <c r="AC69" s="401"/>
      <c r="AD69" s="401"/>
      <c r="AE69" s="401"/>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02"/>
      <c r="BG69" s="402"/>
      <c r="BH69" s="402"/>
      <c r="BI69" s="402"/>
      <c r="BJ69" s="402"/>
      <c r="BK69" s="402"/>
      <c r="BL69" s="402"/>
      <c r="BM69" s="402"/>
      <c r="BN69" s="402"/>
    </row>
    <row r="70" spans="1:66" s="403" customFormat="1" ht="60.75" customHeight="1" x14ac:dyDescent="0.25">
      <c r="A70" s="281"/>
      <c r="B70" s="281"/>
      <c r="C70" s="405"/>
      <c r="D70" s="404" t="s">
        <v>1262</v>
      </c>
      <c r="E70" s="405" t="s">
        <v>1263</v>
      </c>
      <c r="F70" s="404"/>
      <c r="G70" s="404"/>
      <c r="H70" s="404"/>
      <c r="I70" s="404"/>
      <c r="J70" s="404"/>
      <c r="K70" s="404"/>
      <c r="L70" s="404">
        <v>1</v>
      </c>
      <c r="M70" s="404"/>
      <c r="N70" s="409"/>
      <c r="O70" s="409"/>
      <c r="P70" s="409"/>
      <c r="Q70" s="409">
        <v>1</v>
      </c>
      <c r="R70" s="408">
        <f t="shared" si="0"/>
        <v>2</v>
      </c>
      <c r="S70" s="278" t="s">
        <v>949</v>
      </c>
      <c r="T70" s="278" t="s">
        <v>953</v>
      </c>
      <c r="U70" s="278"/>
      <c r="V70" s="429" t="s">
        <v>1720</v>
      </c>
      <c r="W70" s="278"/>
      <c r="X70" s="401"/>
      <c r="Y70" s="401"/>
      <c r="Z70" s="401"/>
      <c r="AA70" s="401"/>
      <c r="AB70" s="401"/>
      <c r="AC70" s="401"/>
      <c r="AD70" s="401"/>
      <c r="AE70" s="401"/>
      <c r="AF70" s="402"/>
      <c r="AG70" s="402"/>
      <c r="AH70" s="402"/>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row>
    <row r="71" spans="1:66" s="403" customFormat="1" ht="68.25" customHeight="1" x14ac:dyDescent="0.25">
      <c r="A71" s="281"/>
      <c r="B71" s="278"/>
      <c r="C71" s="405"/>
      <c r="D71" s="404" t="s">
        <v>1264</v>
      </c>
      <c r="E71" s="405" t="s">
        <v>1265</v>
      </c>
      <c r="F71" s="404">
        <v>1</v>
      </c>
      <c r="G71" s="404">
        <v>1</v>
      </c>
      <c r="H71" s="404">
        <v>1</v>
      </c>
      <c r="I71" s="404">
        <v>1</v>
      </c>
      <c r="J71" s="404">
        <v>1</v>
      </c>
      <c r="K71" s="404">
        <v>1</v>
      </c>
      <c r="L71" s="404">
        <v>1</v>
      </c>
      <c r="M71" s="404">
        <v>1</v>
      </c>
      <c r="N71" s="409">
        <v>1</v>
      </c>
      <c r="O71" s="409">
        <v>1</v>
      </c>
      <c r="P71" s="409">
        <v>1</v>
      </c>
      <c r="Q71" s="409">
        <v>1</v>
      </c>
      <c r="R71" s="408">
        <f t="shared" si="0"/>
        <v>12</v>
      </c>
      <c r="S71" s="278" t="s">
        <v>959</v>
      </c>
      <c r="T71" s="278" t="s">
        <v>950</v>
      </c>
      <c r="U71" s="278"/>
      <c r="V71" s="278" t="s">
        <v>1266</v>
      </c>
      <c r="W71" s="278"/>
      <c r="X71" s="401"/>
      <c r="Y71" s="401"/>
      <c r="Z71" s="401"/>
      <c r="AA71" s="401"/>
      <c r="AB71" s="401"/>
      <c r="AC71" s="401"/>
      <c r="AD71" s="401"/>
      <c r="AE71" s="401"/>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c r="BL71" s="402"/>
      <c r="BM71" s="402"/>
      <c r="BN71" s="402"/>
    </row>
    <row r="72" spans="1:66" s="403" customFormat="1" ht="96" customHeight="1" x14ac:dyDescent="0.25">
      <c r="A72" s="281" t="s">
        <v>996</v>
      </c>
      <c r="B72" s="281" t="s">
        <v>1267</v>
      </c>
      <c r="C72" s="281" t="s">
        <v>1268</v>
      </c>
      <c r="D72" s="404" t="s">
        <v>1269</v>
      </c>
      <c r="E72" s="405" t="s">
        <v>1270</v>
      </c>
      <c r="F72" s="404"/>
      <c r="G72" s="404"/>
      <c r="H72" s="404">
        <v>1</v>
      </c>
      <c r="I72" s="404"/>
      <c r="J72" s="404"/>
      <c r="K72" s="404">
        <v>1</v>
      </c>
      <c r="L72" s="404"/>
      <c r="M72" s="404"/>
      <c r="N72" s="404">
        <v>1</v>
      </c>
      <c r="O72" s="404"/>
      <c r="P72" s="404"/>
      <c r="Q72" s="404">
        <v>1</v>
      </c>
      <c r="R72" s="408">
        <f>SUM(F72:Q72)</f>
        <v>4</v>
      </c>
      <c r="S72" s="278" t="s">
        <v>953</v>
      </c>
      <c r="T72" s="278"/>
      <c r="U72" s="418" t="s">
        <v>1271</v>
      </c>
      <c r="V72" s="410" t="s">
        <v>1272</v>
      </c>
      <c r="W72" s="418" t="s">
        <v>1739</v>
      </c>
      <c r="X72" s="401"/>
      <c r="Y72" s="401"/>
      <c r="Z72" s="401"/>
      <c r="AA72" s="401"/>
      <c r="AB72" s="401"/>
      <c r="AC72" s="401"/>
      <c r="AD72" s="401"/>
      <c r="AE72" s="401"/>
      <c r="AF72" s="402"/>
      <c r="AG72" s="402"/>
      <c r="AH72" s="402"/>
      <c r="AI72" s="402"/>
      <c r="AJ72" s="402"/>
      <c r="AK72" s="402"/>
      <c r="AL72" s="402"/>
      <c r="AM72" s="402"/>
      <c r="AN72" s="402"/>
      <c r="AO72" s="402"/>
      <c r="AP72" s="402"/>
      <c r="AQ72" s="402"/>
      <c r="AR72" s="402"/>
      <c r="AS72" s="402"/>
      <c r="AT72" s="402"/>
      <c r="AU72" s="402"/>
      <c r="AV72" s="402"/>
      <c r="AW72" s="402"/>
      <c r="AX72" s="402"/>
      <c r="AY72" s="402"/>
      <c r="AZ72" s="402"/>
      <c r="BA72" s="402"/>
      <c r="BB72" s="402"/>
      <c r="BC72" s="402"/>
      <c r="BD72" s="402"/>
      <c r="BE72" s="402"/>
      <c r="BF72" s="402"/>
      <c r="BG72" s="402"/>
      <c r="BH72" s="402"/>
      <c r="BI72" s="402"/>
      <c r="BJ72" s="402"/>
      <c r="BK72" s="402"/>
      <c r="BL72" s="402"/>
      <c r="BM72" s="402"/>
      <c r="BN72" s="402"/>
    </row>
    <row r="73" spans="1:66" s="403" customFormat="1" ht="90.6" customHeight="1" x14ac:dyDescent="0.25">
      <c r="A73" s="281"/>
      <c r="B73" s="281"/>
      <c r="C73" s="278" t="s">
        <v>1273</v>
      </c>
      <c r="D73" s="404" t="s">
        <v>1274</v>
      </c>
      <c r="E73" s="405" t="s">
        <v>1275</v>
      </c>
      <c r="F73" s="404"/>
      <c r="G73" s="404"/>
      <c r="H73" s="404">
        <v>1</v>
      </c>
      <c r="I73" s="404"/>
      <c r="J73" s="404"/>
      <c r="K73" s="404">
        <v>1</v>
      </c>
      <c r="L73" s="404"/>
      <c r="M73" s="404"/>
      <c r="N73" s="409">
        <v>1</v>
      </c>
      <c r="O73" s="409"/>
      <c r="P73" s="409"/>
      <c r="Q73" s="409">
        <v>1</v>
      </c>
      <c r="R73" s="408">
        <f t="shared" si="0"/>
        <v>4</v>
      </c>
      <c r="S73" s="278" t="s">
        <v>950</v>
      </c>
      <c r="T73" s="278" t="s">
        <v>951</v>
      </c>
      <c r="U73" s="278" t="s">
        <v>949</v>
      </c>
      <c r="V73" s="278" t="s">
        <v>1723</v>
      </c>
      <c r="W73" s="278" t="s">
        <v>1724</v>
      </c>
      <c r="X73" s="401"/>
      <c r="Y73" s="401"/>
      <c r="Z73" s="401"/>
      <c r="AA73" s="401"/>
      <c r="AB73" s="401"/>
      <c r="AC73" s="401"/>
      <c r="AD73" s="401"/>
      <c r="AE73" s="401"/>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2"/>
      <c r="BI73" s="402"/>
      <c r="BJ73" s="402"/>
      <c r="BK73" s="402"/>
      <c r="BL73" s="402"/>
      <c r="BM73" s="402"/>
      <c r="BN73" s="402"/>
    </row>
    <row r="74" spans="1:66" s="403" customFormat="1" ht="76.5" customHeight="1" x14ac:dyDescent="0.25">
      <c r="A74" s="281"/>
      <c r="B74" s="281"/>
      <c r="C74" s="278"/>
      <c r="D74" s="404" t="s">
        <v>1276</v>
      </c>
      <c r="E74" s="405" t="s">
        <v>1277</v>
      </c>
      <c r="F74" s="404">
        <v>1</v>
      </c>
      <c r="G74" s="404">
        <v>1</v>
      </c>
      <c r="H74" s="404">
        <v>1</v>
      </c>
      <c r="I74" s="404">
        <v>1</v>
      </c>
      <c r="J74" s="404">
        <v>1</v>
      </c>
      <c r="K74" s="404">
        <v>1</v>
      </c>
      <c r="L74" s="404">
        <v>1</v>
      </c>
      <c r="M74" s="404">
        <v>1</v>
      </c>
      <c r="N74" s="409">
        <v>1</v>
      </c>
      <c r="O74" s="409">
        <v>1</v>
      </c>
      <c r="P74" s="409">
        <v>1</v>
      </c>
      <c r="Q74" s="409">
        <v>1</v>
      </c>
      <c r="R74" s="408">
        <f t="shared" si="0"/>
        <v>12</v>
      </c>
      <c r="S74" s="278" t="s">
        <v>11</v>
      </c>
      <c r="T74" s="278"/>
      <c r="U74" s="278" t="s">
        <v>1248</v>
      </c>
      <c r="V74" s="278" t="s">
        <v>1266</v>
      </c>
      <c r="W74" s="278"/>
      <c r="X74" s="401"/>
      <c r="Y74" s="401"/>
      <c r="Z74" s="401"/>
      <c r="AA74" s="401"/>
      <c r="AB74" s="401"/>
      <c r="AC74" s="401"/>
      <c r="AD74" s="401"/>
      <c r="AE74" s="401"/>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row>
    <row r="75" spans="1:66" s="403" customFormat="1" ht="69.75" customHeight="1" x14ac:dyDescent="0.25">
      <c r="A75" s="281"/>
      <c r="B75" s="281"/>
      <c r="C75" s="278"/>
      <c r="D75" s="404" t="s">
        <v>1278</v>
      </c>
      <c r="E75" s="405" t="s">
        <v>1279</v>
      </c>
      <c r="F75" s="404"/>
      <c r="G75" s="404"/>
      <c r="H75" s="404"/>
      <c r="I75" s="404"/>
      <c r="J75" s="404"/>
      <c r="K75" s="404">
        <v>1</v>
      </c>
      <c r="L75" s="404"/>
      <c r="M75" s="404"/>
      <c r="N75" s="409"/>
      <c r="O75" s="409"/>
      <c r="P75" s="409">
        <v>1</v>
      </c>
      <c r="Q75" s="409"/>
      <c r="R75" s="408">
        <f t="shared" si="0"/>
        <v>2</v>
      </c>
      <c r="S75" s="278" t="s">
        <v>11</v>
      </c>
      <c r="T75" s="278"/>
      <c r="U75" s="278" t="s">
        <v>1248</v>
      </c>
      <c r="V75" s="278" t="s">
        <v>1266</v>
      </c>
      <c r="W75" s="278"/>
      <c r="X75" s="401"/>
      <c r="Y75" s="401"/>
      <c r="Z75" s="401"/>
      <c r="AA75" s="401"/>
      <c r="AB75" s="401"/>
      <c r="AC75" s="401"/>
      <c r="AD75" s="401"/>
      <c r="AE75" s="401"/>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row>
    <row r="76" spans="1:66" s="403" customFormat="1" ht="52.5" customHeight="1" x14ac:dyDescent="0.25">
      <c r="A76" s="281"/>
      <c r="B76" s="281"/>
      <c r="C76" s="405"/>
      <c r="D76" s="404" t="s">
        <v>1280</v>
      </c>
      <c r="E76" s="405" t="s">
        <v>1281</v>
      </c>
      <c r="F76" s="404">
        <v>1</v>
      </c>
      <c r="G76" s="404">
        <v>1</v>
      </c>
      <c r="H76" s="404">
        <v>1</v>
      </c>
      <c r="I76" s="404">
        <v>1</v>
      </c>
      <c r="J76" s="404">
        <v>1</v>
      </c>
      <c r="K76" s="404">
        <v>1</v>
      </c>
      <c r="L76" s="404">
        <v>1</v>
      </c>
      <c r="M76" s="404">
        <v>1</v>
      </c>
      <c r="N76" s="409">
        <v>1</v>
      </c>
      <c r="O76" s="409">
        <v>1</v>
      </c>
      <c r="P76" s="409">
        <v>1</v>
      </c>
      <c r="Q76" s="409">
        <v>1</v>
      </c>
      <c r="R76" s="408">
        <f t="shared" si="0"/>
        <v>12</v>
      </c>
      <c r="S76" s="278" t="s">
        <v>958</v>
      </c>
      <c r="T76" s="278"/>
      <c r="U76" s="278"/>
      <c r="V76" s="410" t="s">
        <v>1124</v>
      </c>
      <c r="W76" s="278"/>
      <c r="X76" s="401"/>
      <c r="Y76" s="401"/>
      <c r="Z76" s="401"/>
      <c r="AA76" s="401"/>
      <c r="AB76" s="401"/>
      <c r="AC76" s="401"/>
      <c r="AD76" s="401"/>
      <c r="AE76" s="401"/>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2"/>
      <c r="BM76" s="402"/>
      <c r="BN76" s="402"/>
    </row>
    <row r="77" spans="1:66" s="403" customFormat="1" ht="91.5" customHeight="1" x14ac:dyDescent="0.25">
      <c r="A77" s="281"/>
      <c r="B77" s="281"/>
      <c r="C77" s="405"/>
      <c r="D77" s="404" t="s">
        <v>1282</v>
      </c>
      <c r="E77" s="405" t="s">
        <v>1283</v>
      </c>
      <c r="F77" s="404"/>
      <c r="G77" s="404"/>
      <c r="H77" s="404"/>
      <c r="I77" s="404"/>
      <c r="J77" s="404"/>
      <c r="K77" s="404">
        <v>1</v>
      </c>
      <c r="L77" s="404"/>
      <c r="M77" s="404"/>
      <c r="N77" s="409"/>
      <c r="O77" s="409"/>
      <c r="P77" s="409"/>
      <c r="Q77" s="409"/>
      <c r="R77" s="408">
        <f t="shared" si="0"/>
        <v>1</v>
      </c>
      <c r="S77" s="278" t="s">
        <v>950</v>
      </c>
      <c r="T77" s="278"/>
      <c r="U77" s="278" t="s">
        <v>1284</v>
      </c>
      <c r="V77" s="280" t="s">
        <v>1243</v>
      </c>
      <c r="W77" s="278"/>
      <c r="X77" s="401"/>
      <c r="Y77" s="401"/>
      <c r="Z77" s="401"/>
      <c r="AA77" s="401"/>
      <c r="AB77" s="401"/>
      <c r="AC77" s="401"/>
      <c r="AD77" s="401"/>
      <c r="AE77" s="401"/>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02"/>
      <c r="BL77" s="402"/>
      <c r="BM77" s="402"/>
      <c r="BN77" s="402"/>
    </row>
    <row r="78" spans="1:66" s="403" customFormat="1" ht="57" customHeight="1" x14ac:dyDescent="0.25">
      <c r="A78" s="281"/>
      <c r="B78" s="281"/>
      <c r="C78" s="405"/>
      <c r="D78" s="404" t="s">
        <v>1285</v>
      </c>
      <c r="E78" s="405" t="s">
        <v>1286</v>
      </c>
      <c r="F78" s="404"/>
      <c r="G78" s="404"/>
      <c r="H78" s="404"/>
      <c r="I78" s="404"/>
      <c r="J78" s="404"/>
      <c r="K78" s="404"/>
      <c r="L78" s="404">
        <v>1</v>
      </c>
      <c r="M78" s="404"/>
      <c r="N78" s="409"/>
      <c r="O78" s="409">
        <v>1</v>
      </c>
      <c r="P78" s="409"/>
      <c r="Q78" s="409"/>
      <c r="R78" s="408">
        <f t="shared" si="0"/>
        <v>2</v>
      </c>
      <c r="S78" s="278" t="s">
        <v>11</v>
      </c>
      <c r="T78" s="278"/>
      <c r="U78" s="278" t="s">
        <v>1248</v>
      </c>
      <c r="V78" s="278" t="s">
        <v>1139</v>
      </c>
      <c r="W78" s="278" t="s">
        <v>1287</v>
      </c>
      <c r="X78" s="401"/>
      <c r="Y78" s="401"/>
      <c r="Z78" s="401"/>
      <c r="AA78" s="401"/>
      <c r="AB78" s="401"/>
      <c r="AC78" s="401"/>
      <c r="AD78" s="401"/>
      <c r="AE78" s="401"/>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row>
    <row r="79" spans="1:66" s="403" customFormat="1" ht="54.75" customHeight="1" x14ac:dyDescent="0.25">
      <c r="A79" s="281"/>
      <c r="B79" s="281"/>
      <c r="C79" s="405"/>
      <c r="D79" s="404" t="s">
        <v>1288</v>
      </c>
      <c r="E79" s="405" t="s">
        <v>1289</v>
      </c>
      <c r="F79" s="404">
        <v>1</v>
      </c>
      <c r="G79" s="404">
        <v>1</v>
      </c>
      <c r="H79" s="404">
        <v>1</v>
      </c>
      <c r="I79" s="404">
        <v>1</v>
      </c>
      <c r="J79" s="404">
        <v>1</v>
      </c>
      <c r="K79" s="404">
        <v>1</v>
      </c>
      <c r="L79" s="404">
        <v>1</v>
      </c>
      <c r="M79" s="404">
        <v>1</v>
      </c>
      <c r="N79" s="409">
        <v>1</v>
      </c>
      <c r="O79" s="409">
        <v>1</v>
      </c>
      <c r="P79" s="409">
        <v>1</v>
      </c>
      <c r="Q79" s="409">
        <v>1</v>
      </c>
      <c r="R79" s="408">
        <f t="shared" si="0"/>
        <v>12</v>
      </c>
      <c r="S79" s="278" t="s">
        <v>950</v>
      </c>
      <c r="T79" s="278" t="s">
        <v>959</v>
      </c>
      <c r="U79" s="278" t="s">
        <v>1290</v>
      </c>
      <c r="V79" s="278" t="s">
        <v>1291</v>
      </c>
      <c r="W79" s="278"/>
      <c r="X79" s="401"/>
      <c r="Y79" s="401"/>
      <c r="Z79" s="401"/>
      <c r="AA79" s="401"/>
      <c r="AB79" s="401"/>
      <c r="AC79" s="401"/>
      <c r="AD79" s="401"/>
      <c r="AE79" s="401"/>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2"/>
      <c r="BN79" s="402"/>
    </row>
    <row r="80" spans="1:66" s="403" customFormat="1" ht="78" customHeight="1" x14ac:dyDescent="0.25">
      <c r="A80" s="281"/>
      <c r="B80" s="281"/>
      <c r="C80" s="405"/>
      <c r="D80" s="404" t="s">
        <v>1292</v>
      </c>
      <c r="E80" s="405" t="s">
        <v>1293</v>
      </c>
      <c r="F80" s="404"/>
      <c r="G80" s="404">
        <v>1</v>
      </c>
      <c r="H80" s="404"/>
      <c r="I80" s="404"/>
      <c r="J80" s="404">
        <v>1</v>
      </c>
      <c r="K80" s="404"/>
      <c r="L80" s="404"/>
      <c r="M80" s="404">
        <v>1</v>
      </c>
      <c r="N80" s="409"/>
      <c r="O80" s="409"/>
      <c r="P80" s="409">
        <v>1</v>
      </c>
      <c r="Q80" s="409"/>
      <c r="R80" s="408">
        <f t="shared" si="0"/>
        <v>4</v>
      </c>
      <c r="S80" s="278" t="s">
        <v>950</v>
      </c>
      <c r="T80" s="278" t="s">
        <v>951</v>
      </c>
      <c r="U80" s="278"/>
      <c r="V80" s="280" t="s">
        <v>1243</v>
      </c>
      <c r="W80" s="278" t="s">
        <v>1724</v>
      </c>
      <c r="X80" s="401"/>
      <c r="Y80" s="401"/>
      <c r="Z80" s="401"/>
      <c r="AA80" s="401"/>
      <c r="AB80" s="401"/>
      <c r="AC80" s="401"/>
      <c r="AD80" s="401"/>
      <c r="AE80" s="401"/>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2"/>
      <c r="BF80" s="402"/>
      <c r="BG80" s="402"/>
      <c r="BH80" s="402"/>
      <c r="BI80" s="402"/>
      <c r="BJ80" s="402"/>
      <c r="BK80" s="402"/>
      <c r="BL80" s="402"/>
      <c r="BM80" s="402"/>
      <c r="BN80" s="402"/>
    </row>
    <row r="81" spans="1:66" s="403" customFormat="1" ht="57" customHeight="1" x14ac:dyDescent="0.25">
      <c r="A81" s="281"/>
      <c r="B81" s="281"/>
      <c r="C81" s="405"/>
      <c r="D81" s="404" t="s">
        <v>1294</v>
      </c>
      <c r="E81" s="281" t="s">
        <v>1295</v>
      </c>
      <c r="F81" s="431">
        <v>1</v>
      </c>
      <c r="G81" s="431">
        <v>1</v>
      </c>
      <c r="H81" s="431">
        <v>1</v>
      </c>
      <c r="I81" s="431">
        <v>1</v>
      </c>
      <c r="J81" s="431">
        <v>1</v>
      </c>
      <c r="K81" s="431">
        <v>1</v>
      </c>
      <c r="L81" s="431">
        <v>1</v>
      </c>
      <c r="M81" s="431">
        <v>1</v>
      </c>
      <c r="N81" s="431">
        <v>1</v>
      </c>
      <c r="O81" s="431">
        <v>1</v>
      </c>
      <c r="P81" s="431">
        <v>1</v>
      </c>
      <c r="Q81" s="431">
        <v>1</v>
      </c>
      <c r="R81" s="408">
        <f t="shared" si="0"/>
        <v>12</v>
      </c>
      <c r="S81" s="278" t="s">
        <v>949</v>
      </c>
      <c r="T81" s="278"/>
      <c r="U81" s="418"/>
      <c r="V81" s="278" t="s">
        <v>1291</v>
      </c>
      <c r="W81" s="430"/>
      <c r="X81" s="401"/>
      <c r="Y81" s="401"/>
      <c r="Z81" s="401"/>
      <c r="AA81" s="401"/>
      <c r="AB81" s="401"/>
      <c r="AC81" s="401"/>
      <c r="AD81" s="401"/>
      <c r="AE81" s="401"/>
      <c r="AF81" s="402"/>
      <c r="AG81" s="402"/>
      <c r="AH81" s="402"/>
      <c r="AI81" s="402"/>
      <c r="AJ81" s="402"/>
      <c r="AK81" s="402"/>
      <c r="AL81" s="402"/>
      <c r="AM81" s="402"/>
      <c r="AN81" s="402"/>
      <c r="AO81" s="402"/>
      <c r="AP81" s="402"/>
      <c r="AQ81" s="402"/>
      <c r="AR81" s="402"/>
      <c r="AS81" s="402"/>
      <c r="AT81" s="402"/>
      <c r="AU81" s="402"/>
      <c r="AV81" s="402"/>
      <c r="AW81" s="402"/>
      <c r="AX81" s="402"/>
      <c r="AY81" s="402"/>
      <c r="AZ81" s="402"/>
      <c r="BA81" s="402"/>
      <c r="BB81" s="402"/>
      <c r="BC81" s="402"/>
      <c r="BD81" s="402"/>
      <c r="BE81" s="402"/>
      <c r="BF81" s="402"/>
      <c r="BG81" s="402"/>
      <c r="BH81" s="402"/>
      <c r="BI81" s="402"/>
      <c r="BJ81" s="402"/>
      <c r="BK81" s="402"/>
      <c r="BL81" s="402"/>
      <c r="BM81" s="402"/>
      <c r="BN81" s="402"/>
    </row>
    <row r="82" spans="1:66" s="403" customFormat="1" ht="75.75" customHeight="1" x14ac:dyDescent="0.25">
      <c r="A82" s="281"/>
      <c r="B82" s="281"/>
      <c r="C82" s="405"/>
      <c r="D82" s="404" t="s">
        <v>1296</v>
      </c>
      <c r="E82" s="405" t="s">
        <v>1297</v>
      </c>
      <c r="F82" s="404"/>
      <c r="G82" s="404">
        <v>1</v>
      </c>
      <c r="H82" s="404">
        <v>1</v>
      </c>
      <c r="I82" s="404">
        <v>1</v>
      </c>
      <c r="J82" s="404">
        <v>1</v>
      </c>
      <c r="K82" s="404">
        <v>1</v>
      </c>
      <c r="L82" s="404">
        <v>1</v>
      </c>
      <c r="M82" s="404">
        <v>1</v>
      </c>
      <c r="N82" s="404">
        <v>1</v>
      </c>
      <c r="O82" s="404">
        <v>1</v>
      </c>
      <c r="P82" s="404">
        <v>1</v>
      </c>
      <c r="Q82" s="404">
        <v>1</v>
      </c>
      <c r="R82" s="408">
        <f t="shared" si="0"/>
        <v>11</v>
      </c>
      <c r="S82" s="278" t="s">
        <v>953</v>
      </c>
      <c r="T82" s="278"/>
      <c r="U82" s="278"/>
      <c r="V82" s="278" t="s">
        <v>1291</v>
      </c>
      <c r="W82" s="278" t="s">
        <v>1740</v>
      </c>
      <c r="X82" s="401"/>
      <c r="Y82" s="401"/>
      <c r="Z82" s="401"/>
      <c r="AA82" s="401"/>
      <c r="AB82" s="401"/>
      <c r="AC82" s="401"/>
      <c r="AD82" s="401"/>
      <c r="AE82" s="401"/>
      <c r="AF82" s="402"/>
      <c r="AG82" s="402"/>
      <c r="AH82" s="402"/>
      <c r="AI82" s="402"/>
      <c r="AJ82" s="402"/>
      <c r="AK82" s="402"/>
      <c r="AL82" s="402"/>
      <c r="AM82" s="402"/>
      <c r="AN82" s="402"/>
      <c r="AO82" s="402"/>
      <c r="AP82" s="402"/>
      <c r="AQ82" s="402"/>
      <c r="AR82" s="402"/>
      <c r="AS82" s="402"/>
      <c r="AT82" s="402"/>
      <c r="AU82" s="402"/>
      <c r="AV82" s="402"/>
      <c r="AW82" s="402"/>
      <c r="AX82" s="402"/>
      <c r="AY82" s="402"/>
      <c r="AZ82" s="402"/>
      <c r="BA82" s="402"/>
      <c r="BB82" s="402"/>
      <c r="BC82" s="402"/>
      <c r="BD82" s="402"/>
      <c r="BE82" s="402"/>
      <c r="BF82" s="402"/>
      <c r="BG82" s="402"/>
      <c r="BH82" s="402"/>
      <c r="BI82" s="402"/>
      <c r="BJ82" s="402"/>
      <c r="BK82" s="402"/>
      <c r="BL82" s="402"/>
      <c r="BM82" s="402"/>
      <c r="BN82" s="402"/>
    </row>
    <row r="83" spans="1:66" s="403" customFormat="1" ht="56.25" customHeight="1" x14ac:dyDescent="0.25">
      <c r="A83" s="281"/>
      <c r="B83" s="281"/>
      <c r="C83" s="405"/>
      <c r="D83" s="404" t="s">
        <v>1298</v>
      </c>
      <c r="E83" s="281" t="s">
        <v>1299</v>
      </c>
      <c r="F83" s="431"/>
      <c r="G83" s="431"/>
      <c r="H83" s="431">
        <v>1</v>
      </c>
      <c r="I83" s="431"/>
      <c r="J83" s="431"/>
      <c r="K83" s="431">
        <v>1</v>
      </c>
      <c r="L83" s="431"/>
      <c r="M83" s="431"/>
      <c r="N83" s="431">
        <v>1</v>
      </c>
      <c r="O83" s="431"/>
      <c r="P83" s="431"/>
      <c r="Q83" s="431">
        <v>1</v>
      </c>
      <c r="R83" s="408">
        <f t="shared" si="0"/>
        <v>4</v>
      </c>
      <c r="S83" s="278" t="s">
        <v>953</v>
      </c>
      <c r="T83" s="278"/>
      <c r="U83" s="418"/>
      <c r="V83" s="278" t="s">
        <v>1291</v>
      </c>
      <c r="W83" s="430"/>
      <c r="X83" s="401"/>
      <c r="Y83" s="401"/>
      <c r="Z83" s="401"/>
      <c r="AA83" s="401"/>
      <c r="AB83" s="401"/>
      <c r="AC83" s="401"/>
      <c r="AD83" s="401"/>
      <c r="AE83" s="401"/>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row>
    <row r="84" spans="1:66" s="403" customFormat="1" ht="55.5" customHeight="1" x14ac:dyDescent="0.25">
      <c r="A84" s="281"/>
      <c r="B84" s="281"/>
      <c r="C84" s="405"/>
      <c r="D84" s="404" t="s">
        <v>1300</v>
      </c>
      <c r="E84" s="405" t="s">
        <v>1301</v>
      </c>
      <c r="F84" s="404">
        <v>1</v>
      </c>
      <c r="G84" s="404">
        <v>1</v>
      </c>
      <c r="H84" s="404">
        <v>1</v>
      </c>
      <c r="I84" s="404">
        <v>1</v>
      </c>
      <c r="J84" s="404">
        <v>1</v>
      </c>
      <c r="K84" s="404">
        <v>1</v>
      </c>
      <c r="L84" s="404">
        <v>1</v>
      </c>
      <c r="M84" s="404">
        <v>1</v>
      </c>
      <c r="N84" s="404">
        <v>1</v>
      </c>
      <c r="O84" s="404">
        <v>1</v>
      </c>
      <c r="P84" s="404">
        <v>1</v>
      </c>
      <c r="Q84" s="404">
        <v>1</v>
      </c>
      <c r="R84" s="408">
        <f t="shared" si="0"/>
        <v>12</v>
      </c>
      <c r="S84" s="278" t="s">
        <v>958</v>
      </c>
      <c r="T84" s="278"/>
      <c r="U84" s="278"/>
      <c r="V84" s="410" t="s">
        <v>1302</v>
      </c>
      <c r="W84" s="410"/>
      <c r="X84" s="401"/>
      <c r="Y84" s="401"/>
      <c r="Z84" s="401"/>
      <c r="AA84" s="401"/>
      <c r="AB84" s="401"/>
      <c r="AC84" s="401"/>
      <c r="AD84" s="401"/>
      <c r="AE84" s="401"/>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2"/>
      <c r="BN84" s="402"/>
    </row>
    <row r="85" spans="1:66" s="403" customFormat="1" ht="45.75" customHeight="1" x14ac:dyDescent="0.25">
      <c r="A85" s="281"/>
      <c r="B85" s="281"/>
      <c r="C85" s="405"/>
      <c r="D85" s="404" t="s">
        <v>1303</v>
      </c>
      <c r="E85" s="405" t="s">
        <v>1304</v>
      </c>
      <c r="F85" s="404"/>
      <c r="G85" s="404"/>
      <c r="H85" s="404">
        <v>1</v>
      </c>
      <c r="I85" s="404"/>
      <c r="J85" s="404"/>
      <c r="K85" s="404">
        <v>1</v>
      </c>
      <c r="L85" s="404"/>
      <c r="M85" s="404"/>
      <c r="N85" s="409">
        <v>1</v>
      </c>
      <c r="O85" s="409"/>
      <c r="P85" s="409"/>
      <c r="Q85" s="409">
        <v>1</v>
      </c>
      <c r="R85" s="408">
        <f t="shared" si="0"/>
        <v>4</v>
      </c>
      <c r="S85" s="278" t="s">
        <v>11</v>
      </c>
      <c r="T85" s="278"/>
      <c r="U85" s="278" t="s">
        <v>1248</v>
      </c>
      <c r="V85" s="278" t="s">
        <v>1291</v>
      </c>
      <c r="W85" s="278"/>
      <c r="X85" s="401"/>
      <c r="Y85" s="401"/>
      <c r="Z85" s="401"/>
      <c r="AA85" s="401"/>
      <c r="AB85" s="401"/>
      <c r="AC85" s="401"/>
      <c r="AD85" s="401"/>
      <c r="AE85" s="401"/>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row>
    <row r="86" spans="1:66" s="403" customFormat="1" ht="45.75" customHeight="1" x14ac:dyDescent="0.25">
      <c r="A86" s="281"/>
      <c r="B86" s="281"/>
      <c r="C86" s="405"/>
      <c r="D86" s="404" t="s">
        <v>1305</v>
      </c>
      <c r="E86" s="405" t="s">
        <v>1306</v>
      </c>
      <c r="F86" s="404"/>
      <c r="G86" s="404"/>
      <c r="H86" s="404">
        <v>1</v>
      </c>
      <c r="I86" s="404"/>
      <c r="J86" s="404"/>
      <c r="K86" s="404">
        <v>1</v>
      </c>
      <c r="L86" s="404"/>
      <c r="M86" s="404"/>
      <c r="N86" s="409">
        <v>1</v>
      </c>
      <c r="O86" s="409"/>
      <c r="P86" s="409"/>
      <c r="Q86" s="409">
        <v>1</v>
      </c>
      <c r="R86" s="408">
        <f t="shared" si="0"/>
        <v>4</v>
      </c>
      <c r="S86" s="278" t="s">
        <v>958</v>
      </c>
      <c r="T86" s="278"/>
      <c r="U86" s="278"/>
      <c r="V86" s="429" t="s">
        <v>1741</v>
      </c>
      <c r="W86" s="278"/>
      <c r="X86" s="401"/>
      <c r="Y86" s="401"/>
      <c r="Z86" s="401"/>
      <c r="AA86" s="401"/>
      <c r="AB86" s="401"/>
      <c r="AC86" s="401"/>
      <c r="AD86" s="401"/>
      <c r="AE86" s="401"/>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row>
    <row r="87" spans="1:66" s="403" customFormat="1" ht="50.25" customHeight="1" x14ac:dyDescent="0.25">
      <c r="A87" s="281"/>
      <c r="B87" s="281"/>
      <c r="C87" s="405"/>
      <c r="D87" s="404" t="s">
        <v>1307</v>
      </c>
      <c r="E87" s="405" t="s">
        <v>1308</v>
      </c>
      <c r="F87" s="404">
        <v>1</v>
      </c>
      <c r="G87" s="404">
        <v>1</v>
      </c>
      <c r="H87" s="404">
        <v>1</v>
      </c>
      <c r="I87" s="404">
        <v>1</v>
      </c>
      <c r="J87" s="404">
        <v>1</v>
      </c>
      <c r="K87" s="404">
        <v>1</v>
      </c>
      <c r="L87" s="404">
        <v>1</v>
      </c>
      <c r="M87" s="404">
        <v>1</v>
      </c>
      <c r="N87" s="409">
        <v>1</v>
      </c>
      <c r="O87" s="409">
        <v>1</v>
      </c>
      <c r="P87" s="409">
        <v>1</v>
      </c>
      <c r="Q87" s="409">
        <v>1</v>
      </c>
      <c r="R87" s="408">
        <f t="shared" si="0"/>
        <v>12</v>
      </c>
      <c r="S87" s="278" t="s">
        <v>11</v>
      </c>
      <c r="T87" s="278"/>
      <c r="U87" s="278" t="s">
        <v>1248</v>
      </c>
      <c r="V87" s="278" t="s">
        <v>1291</v>
      </c>
      <c r="W87" s="278"/>
      <c r="X87" s="401"/>
      <c r="Y87" s="401"/>
      <c r="Z87" s="401"/>
      <c r="AA87" s="401"/>
      <c r="AB87" s="401"/>
      <c r="AC87" s="401"/>
      <c r="AD87" s="401"/>
      <c r="AE87" s="401"/>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row>
    <row r="88" spans="1:66" s="403" customFormat="1" ht="71.25" customHeight="1" x14ac:dyDescent="0.25">
      <c r="A88" s="281"/>
      <c r="B88" s="281"/>
      <c r="C88" s="405"/>
      <c r="D88" s="404" t="s">
        <v>1309</v>
      </c>
      <c r="E88" s="405" t="s">
        <v>1310</v>
      </c>
      <c r="F88" s="404"/>
      <c r="G88" s="404"/>
      <c r="H88" s="404"/>
      <c r="I88" s="404"/>
      <c r="J88" s="404"/>
      <c r="K88" s="404"/>
      <c r="L88" s="404"/>
      <c r="M88" s="404"/>
      <c r="N88" s="409">
        <v>1</v>
      </c>
      <c r="O88" s="409"/>
      <c r="P88" s="409"/>
      <c r="Q88" s="409">
        <v>1</v>
      </c>
      <c r="R88" s="408">
        <f t="shared" si="0"/>
        <v>2</v>
      </c>
      <c r="S88" s="278" t="s">
        <v>950</v>
      </c>
      <c r="T88" s="278" t="s">
        <v>11</v>
      </c>
      <c r="U88" s="278" t="s">
        <v>1212</v>
      </c>
      <c r="V88" s="278" t="s">
        <v>1291</v>
      </c>
      <c r="W88" s="278" t="s">
        <v>1311</v>
      </c>
      <c r="X88" s="401"/>
      <c r="Y88" s="401"/>
      <c r="Z88" s="401"/>
      <c r="AA88" s="401"/>
      <c r="AB88" s="401"/>
      <c r="AC88" s="401"/>
      <c r="AD88" s="401"/>
      <c r="AE88" s="401"/>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row>
    <row r="89" spans="1:66" s="403" customFormat="1" ht="36" x14ac:dyDescent="0.25">
      <c r="A89" s="281"/>
      <c r="B89" s="281"/>
      <c r="C89" s="405" t="s">
        <v>1312</v>
      </c>
      <c r="D89" s="404" t="s">
        <v>1313</v>
      </c>
      <c r="E89" s="281" t="s">
        <v>1314</v>
      </c>
      <c r="F89" s="431"/>
      <c r="G89" s="431"/>
      <c r="H89" s="431"/>
      <c r="I89" s="431"/>
      <c r="J89" s="431"/>
      <c r="K89" s="431">
        <v>1</v>
      </c>
      <c r="L89" s="431"/>
      <c r="M89" s="431"/>
      <c r="N89" s="431"/>
      <c r="O89" s="431"/>
      <c r="P89" s="431"/>
      <c r="Q89" s="431"/>
      <c r="R89" s="408">
        <f t="shared" si="0"/>
        <v>1</v>
      </c>
      <c r="S89" s="278" t="s">
        <v>950</v>
      </c>
      <c r="T89" s="278"/>
      <c r="U89" s="278"/>
      <c r="V89" s="278" t="s">
        <v>1725</v>
      </c>
      <c r="W89" s="410"/>
      <c r="X89" s="401"/>
      <c r="Y89" s="401"/>
      <c r="Z89" s="401"/>
      <c r="AA89" s="401"/>
      <c r="AB89" s="401"/>
      <c r="AC89" s="401"/>
      <c r="AD89" s="401"/>
      <c r="AE89" s="401"/>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row>
    <row r="90" spans="1:66" s="403" customFormat="1" ht="58.5" customHeight="1" x14ac:dyDescent="0.25">
      <c r="A90" s="281"/>
      <c r="B90" s="281"/>
      <c r="C90" s="405"/>
      <c r="D90" s="404" t="s">
        <v>1316</v>
      </c>
      <c r="E90" s="405" t="s">
        <v>1317</v>
      </c>
      <c r="F90" s="404"/>
      <c r="G90" s="404"/>
      <c r="H90" s="404"/>
      <c r="I90" s="404"/>
      <c r="J90" s="404"/>
      <c r="K90" s="404"/>
      <c r="L90" s="404">
        <v>1</v>
      </c>
      <c r="M90" s="404">
        <v>1</v>
      </c>
      <c r="N90" s="404">
        <v>1</v>
      </c>
      <c r="O90" s="404">
        <v>1</v>
      </c>
      <c r="P90" s="404">
        <v>1</v>
      </c>
      <c r="Q90" s="404">
        <v>1</v>
      </c>
      <c r="R90" s="408">
        <f t="shared" si="0"/>
        <v>6</v>
      </c>
      <c r="S90" s="278" t="s">
        <v>949</v>
      </c>
      <c r="T90" s="278"/>
      <c r="U90" s="278"/>
      <c r="V90" s="410" t="s">
        <v>1315</v>
      </c>
      <c r="W90" s="410"/>
      <c r="X90" s="401"/>
      <c r="Y90" s="401"/>
      <c r="Z90" s="401"/>
      <c r="AA90" s="401"/>
      <c r="AB90" s="401"/>
      <c r="AC90" s="401"/>
      <c r="AD90" s="401"/>
      <c r="AE90" s="401"/>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row>
    <row r="91" spans="1:66" s="403" customFormat="1" ht="57" customHeight="1" x14ac:dyDescent="0.25">
      <c r="A91" s="281"/>
      <c r="B91" s="281"/>
      <c r="C91" s="405" t="s">
        <v>1318</v>
      </c>
      <c r="D91" s="404" t="s">
        <v>1319</v>
      </c>
      <c r="E91" s="405" t="s">
        <v>1320</v>
      </c>
      <c r="F91" s="404">
        <v>1</v>
      </c>
      <c r="G91" s="404">
        <v>1</v>
      </c>
      <c r="H91" s="404">
        <v>1</v>
      </c>
      <c r="I91" s="404">
        <v>1</v>
      </c>
      <c r="J91" s="404">
        <v>1</v>
      </c>
      <c r="K91" s="404">
        <v>1</v>
      </c>
      <c r="L91" s="404">
        <v>1</v>
      </c>
      <c r="M91" s="404">
        <v>1</v>
      </c>
      <c r="N91" s="409">
        <v>1</v>
      </c>
      <c r="O91" s="409">
        <v>1</v>
      </c>
      <c r="P91" s="409">
        <v>1</v>
      </c>
      <c r="Q91" s="409">
        <v>1</v>
      </c>
      <c r="R91" s="408">
        <f t="shared" si="0"/>
        <v>12</v>
      </c>
      <c r="S91" s="278" t="s">
        <v>11</v>
      </c>
      <c r="T91" s="278"/>
      <c r="U91" s="278" t="s">
        <v>1232</v>
      </c>
      <c r="V91" s="278" t="s">
        <v>1216</v>
      </c>
      <c r="W91" s="278"/>
      <c r="X91" s="401"/>
      <c r="Y91" s="401"/>
      <c r="Z91" s="401"/>
      <c r="AA91" s="401"/>
      <c r="AB91" s="401"/>
      <c r="AC91" s="401"/>
      <c r="AD91" s="401"/>
      <c r="AE91" s="401"/>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row>
    <row r="92" spans="1:66" s="403" customFormat="1" ht="67.5" customHeight="1" x14ac:dyDescent="0.25">
      <c r="A92" s="281"/>
      <c r="B92" s="281"/>
      <c r="C92" s="405"/>
      <c r="D92" s="404" t="s">
        <v>1321</v>
      </c>
      <c r="E92" s="405" t="s">
        <v>1322</v>
      </c>
      <c r="F92" s="404">
        <v>1</v>
      </c>
      <c r="G92" s="404">
        <v>1</v>
      </c>
      <c r="H92" s="404">
        <v>1</v>
      </c>
      <c r="I92" s="404">
        <v>1</v>
      </c>
      <c r="J92" s="404">
        <v>1</v>
      </c>
      <c r="K92" s="404">
        <v>1</v>
      </c>
      <c r="L92" s="404">
        <v>1</v>
      </c>
      <c r="M92" s="404">
        <v>1</v>
      </c>
      <c r="N92" s="409">
        <v>1</v>
      </c>
      <c r="O92" s="409">
        <v>1</v>
      </c>
      <c r="P92" s="409">
        <v>1</v>
      </c>
      <c r="Q92" s="409">
        <v>1</v>
      </c>
      <c r="R92" s="408">
        <f t="shared" ref="R92:R155" si="1">SUM(F92:Q92)</f>
        <v>12</v>
      </c>
      <c r="S92" s="278" t="s">
        <v>958</v>
      </c>
      <c r="T92" s="278"/>
      <c r="U92" s="278"/>
      <c r="V92" s="278" t="s">
        <v>1216</v>
      </c>
      <c r="W92" s="278"/>
      <c r="X92" s="401"/>
      <c r="Y92" s="401"/>
      <c r="Z92" s="401"/>
      <c r="AA92" s="401"/>
      <c r="AB92" s="401"/>
      <c r="AC92" s="401"/>
      <c r="AD92" s="401"/>
      <c r="AE92" s="401"/>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2"/>
      <c r="BN92" s="402"/>
    </row>
    <row r="93" spans="1:66" s="403" customFormat="1" ht="69.75" customHeight="1" x14ac:dyDescent="0.25">
      <c r="A93" s="281"/>
      <c r="B93" s="405"/>
      <c r="C93" s="405"/>
      <c r="D93" s="404" t="s">
        <v>1323</v>
      </c>
      <c r="E93" s="405" t="s">
        <v>1324</v>
      </c>
      <c r="F93" s="404">
        <v>1</v>
      </c>
      <c r="G93" s="404">
        <v>1</v>
      </c>
      <c r="H93" s="404">
        <v>1</v>
      </c>
      <c r="I93" s="404">
        <v>1</v>
      </c>
      <c r="J93" s="404">
        <v>1</v>
      </c>
      <c r="K93" s="404">
        <v>1</v>
      </c>
      <c r="L93" s="404">
        <v>1</v>
      </c>
      <c r="M93" s="404">
        <v>1</v>
      </c>
      <c r="N93" s="409">
        <v>1</v>
      </c>
      <c r="O93" s="409">
        <v>1</v>
      </c>
      <c r="P93" s="409">
        <v>1</v>
      </c>
      <c r="Q93" s="409">
        <v>1</v>
      </c>
      <c r="R93" s="408">
        <f t="shared" si="1"/>
        <v>12</v>
      </c>
      <c r="S93" s="278" t="s">
        <v>958</v>
      </c>
      <c r="T93" s="278"/>
      <c r="U93" s="278"/>
      <c r="V93" s="278" t="s">
        <v>1216</v>
      </c>
      <c r="W93" s="278"/>
      <c r="X93" s="401"/>
      <c r="Y93" s="401"/>
      <c r="Z93" s="401"/>
      <c r="AA93" s="401"/>
      <c r="AB93" s="401"/>
      <c r="AC93" s="401"/>
      <c r="AD93" s="401"/>
      <c r="AE93" s="401"/>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2"/>
      <c r="BC93" s="402"/>
      <c r="BD93" s="402"/>
      <c r="BE93" s="402"/>
      <c r="BF93" s="402"/>
      <c r="BG93" s="402"/>
      <c r="BH93" s="402"/>
      <c r="BI93" s="402"/>
      <c r="BJ93" s="402"/>
      <c r="BK93" s="402"/>
      <c r="BL93" s="402"/>
      <c r="BM93" s="402"/>
      <c r="BN93" s="402"/>
    </row>
    <row r="94" spans="1:66" s="403" customFormat="1" ht="132.6" customHeight="1" x14ac:dyDescent="0.25">
      <c r="A94" s="281" t="s">
        <v>996</v>
      </c>
      <c r="B94" s="281" t="s">
        <v>1325</v>
      </c>
      <c r="C94" s="405" t="s">
        <v>1326</v>
      </c>
      <c r="D94" s="404" t="s">
        <v>1327</v>
      </c>
      <c r="E94" s="281" t="s">
        <v>1328</v>
      </c>
      <c r="F94" s="431">
        <v>1</v>
      </c>
      <c r="G94" s="431">
        <v>1</v>
      </c>
      <c r="H94" s="431">
        <v>1</v>
      </c>
      <c r="I94" s="431">
        <v>1</v>
      </c>
      <c r="J94" s="431">
        <v>1</v>
      </c>
      <c r="K94" s="431">
        <v>1</v>
      </c>
      <c r="L94" s="431">
        <v>1</v>
      </c>
      <c r="M94" s="431">
        <v>1</v>
      </c>
      <c r="N94" s="431">
        <v>1</v>
      </c>
      <c r="O94" s="431">
        <v>1</v>
      </c>
      <c r="P94" s="431">
        <v>1</v>
      </c>
      <c r="Q94" s="431">
        <v>1</v>
      </c>
      <c r="R94" s="408">
        <f t="shared" si="1"/>
        <v>12</v>
      </c>
      <c r="S94" s="278" t="s">
        <v>949</v>
      </c>
      <c r="T94" s="278"/>
      <c r="U94" s="278"/>
      <c r="V94" s="410" t="s">
        <v>1711</v>
      </c>
      <c r="W94" s="410"/>
      <c r="X94" s="401"/>
      <c r="Y94" s="401"/>
      <c r="Z94" s="401"/>
      <c r="AA94" s="401"/>
      <c r="AB94" s="401"/>
      <c r="AC94" s="401"/>
      <c r="AD94" s="401"/>
      <c r="AE94" s="401"/>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row>
    <row r="95" spans="1:66" s="403" customFormat="1" ht="45" customHeight="1" x14ac:dyDescent="0.25">
      <c r="A95" s="281"/>
      <c r="B95" s="281"/>
      <c r="C95" s="405"/>
      <c r="D95" s="404" t="s">
        <v>1329</v>
      </c>
      <c r="E95" s="412" t="s">
        <v>1330</v>
      </c>
      <c r="F95" s="404">
        <v>1</v>
      </c>
      <c r="G95" s="404">
        <v>1</v>
      </c>
      <c r="H95" s="404">
        <v>1</v>
      </c>
      <c r="I95" s="404">
        <v>1</v>
      </c>
      <c r="J95" s="404">
        <v>1</v>
      </c>
      <c r="K95" s="404">
        <v>1</v>
      </c>
      <c r="L95" s="404">
        <v>1</v>
      </c>
      <c r="M95" s="404">
        <v>1</v>
      </c>
      <c r="N95" s="404">
        <v>1</v>
      </c>
      <c r="O95" s="404">
        <v>1</v>
      </c>
      <c r="P95" s="404">
        <v>1</v>
      </c>
      <c r="Q95" s="404">
        <v>1</v>
      </c>
      <c r="R95" s="408">
        <f t="shared" si="1"/>
        <v>12</v>
      </c>
      <c r="S95" s="278" t="s">
        <v>11</v>
      </c>
      <c r="T95" s="278"/>
      <c r="U95" s="418" t="s">
        <v>1331</v>
      </c>
      <c r="V95" s="410" t="s">
        <v>1711</v>
      </c>
      <c r="W95" s="410"/>
      <c r="X95" s="401"/>
      <c r="Y95" s="401"/>
      <c r="Z95" s="401"/>
      <c r="AA95" s="401"/>
      <c r="AB95" s="401"/>
      <c r="AC95" s="401"/>
      <c r="AD95" s="401"/>
      <c r="AE95" s="401"/>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row>
    <row r="96" spans="1:66" s="403" customFormat="1" ht="68.400000000000006" customHeight="1" x14ac:dyDescent="0.25">
      <c r="A96" s="281" t="s">
        <v>1332</v>
      </c>
      <c r="B96" s="405" t="s">
        <v>1333</v>
      </c>
      <c r="C96" s="405" t="s">
        <v>1334</v>
      </c>
      <c r="D96" s="404" t="s">
        <v>1335</v>
      </c>
      <c r="E96" s="405" t="s">
        <v>1336</v>
      </c>
      <c r="F96" s="404"/>
      <c r="G96" s="409"/>
      <c r="H96" s="409">
        <v>1</v>
      </c>
      <c r="I96" s="409"/>
      <c r="J96" s="409"/>
      <c r="K96" s="409">
        <v>1</v>
      </c>
      <c r="L96" s="409"/>
      <c r="M96" s="409"/>
      <c r="N96" s="409">
        <v>1</v>
      </c>
      <c r="O96" s="409"/>
      <c r="P96" s="409"/>
      <c r="Q96" s="409"/>
      <c r="R96" s="408">
        <f t="shared" si="1"/>
        <v>3</v>
      </c>
      <c r="S96" s="278" t="s">
        <v>950</v>
      </c>
      <c r="T96" s="278" t="s">
        <v>959</v>
      </c>
      <c r="U96" s="278"/>
      <c r="V96" s="411" t="s">
        <v>1337</v>
      </c>
      <c r="W96" s="278"/>
      <c r="X96" s="401"/>
      <c r="Y96" s="401"/>
      <c r="Z96" s="401"/>
      <c r="AA96" s="401"/>
      <c r="AB96" s="401"/>
      <c r="AC96" s="401"/>
      <c r="AD96" s="401"/>
      <c r="AE96" s="401"/>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row>
    <row r="97" spans="1:66" s="403" customFormat="1" ht="70.5" customHeight="1" x14ac:dyDescent="0.25">
      <c r="A97" s="281"/>
      <c r="B97" s="281"/>
      <c r="C97" s="405"/>
      <c r="D97" s="404" t="s">
        <v>1338</v>
      </c>
      <c r="E97" s="405" t="s">
        <v>1339</v>
      </c>
      <c r="F97" s="404"/>
      <c r="G97" s="409"/>
      <c r="H97" s="409">
        <v>1</v>
      </c>
      <c r="I97" s="409"/>
      <c r="J97" s="409"/>
      <c r="K97" s="409">
        <v>1</v>
      </c>
      <c r="L97" s="409"/>
      <c r="M97" s="409"/>
      <c r="N97" s="409">
        <v>1</v>
      </c>
      <c r="O97" s="409"/>
      <c r="P97" s="409"/>
      <c r="Q97" s="409">
        <v>1</v>
      </c>
      <c r="R97" s="408">
        <f t="shared" si="1"/>
        <v>4</v>
      </c>
      <c r="S97" s="278" t="s">
        <v>950</v>
      </c>
      <c r="T97" s="278" t="s">
        <v>958</v>
      </c>
      <c r="U97" s="278"/>
      <c r="V97" s="411" t="s">
        <v>1337</v>
      </c>
      <c r="W97" s="278"/>
      <c r="X97" s="401"/>
      <c r="Y97" s="401"/>
      <c r="Z97" s="401"/>
      <c r="AA97" s="401"/>
      <c r="AB97" s="401"/>
      <c r="AC97" s="401"/>
      <c r="AD97" s="401"/>
      <c r="AE97" s="401"/>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row>
    <row r="98" spans="1:66" s="403" customFormat="1" ht="79.8" customHeight="1" x14ac:dyDescent="0.25">
      <c r="A98" s="281" t="s">
        <v>999</v>
      </c>
      <c r="B98" s="281" t="s">
        <v>1340</v>
      </c>
      <c r="C98" s="405" t="s">
        <v>1341</v>
      </c>
      <c r="D98" s="404" t="s">
        <v>1342</v>
      </c>
      <c r="E98" s="405" t="s">
        <v>1343</v>
      </c>
      <c r="F98" s="404"/>
      <c r="G98" s="404"/>
      <c r="H98" s="409">
        <v>1</v>
      </c>
      <c r="I98" s="409">
        <v>1</v>
      </c>
      <c r="J98" s="409">
        <v>1</v>
      </c>
      <c r="K98" s="409">
        <v>1</v>
      </c>
      <c r="L98" s="409">
        <v>1</v>
      </c>
      <c r="M98" s="409">
        <v>1</v>
      </c>
      <c r="N98" s="409">
        <v>1</v>
      </c>
      <c r="O98" s="409">
        <v>1</v>
      </c>
      <c r="P98" s="409">
        <v>1</v>
      </c>
      <c r="Q98" s="409"/>
      <c r="R98" s="408">
        <f t="shared" si="1"/>
        <v>9</v>
      </c>
      <c r="S98" s="278" t="s">
        <v>950</v>
      </c>
      <c r="T98" s="278"/>
      <c r="U98" s="278"/>
      <c r="V98" s="410" t="s">
        <v>1243</v>
      </c>
      <c r="W98" s="278"/>
      <c r="X98" s="401"/>
      <c r="Y98" s="401"/>
      <c r="Z98" s="401"/>
      <c r="AA98" s="401"/>
      <c r="AB98" s="401"/>
      <c r="AC98" s="401"/>
      <c r="AD98" s="401"/>
      <c r="AE98" s="401"/>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c r="BL98" s="402"/>
      <c r="BM98" s="402"/>
      <c r="BN98" s="402"/>
    </row>
    <row r="99" spans="1:66" s="403" customFormat="1" ht="66" customHeight="1" x14ac:dyDescent="0.25">
      <c r="A99" s="281"/>
      <c r="B99" s="281"/>
      <c r="C99" s="405"/>
      <c r="D99" s="404" t="s">
        <v>1344</v>
      </c>
      <c r="E99" s="405" t="s">
        <v>1345</v>
      </c>
      <c r="F99" s="404"/>
      <c r="G99" s="409"/>
      <c r="H99" s="409"/>
      <c r="I99" s="409"/>
      <c r="J99" s="409"/>
      <c r="K99" s="409"/>
      <c r="L99" s="409"/>
      <c r="M99" s="409"/>
      <c r="N99" s="409">
        <v>1</v>
      </c>
      <c r="O99" s="409"/>
      <c r="P99" s="409"/>
      <c r="Q99" s="409"/>
      <c r="R99" s="408">
        <f t="shared" si="1"/>
        <v>1</v>
      </c>
      <c r="S99" s="278" t="s">
        <v>958</v>
      </c>
      <c r="T99" s="278"/>
      <c r="U99" s="278"/>
      <c r="V99" s="410" t="s">
        <v>1346</v>
      </c>
      <c r="W99" s="278"/>
      <c r="X99" s="401"/>
      <c r="Y99" s="401"/>
      <c r="Z99" s="401"/>
      <c r="AA99" s="401"/>
      <c r="AB99" s="401"/>
      <c r="AC99" s="401"/>
      <c r="AD99" s="401"/>
      <c r="AE99" s="401"/>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row>
    <row r="100" spans="1:66" s="403" customFormat="1" ht="45.75" customHeight="1" x14ac:dyDescent="0.25">
      <c r="A100" s="281"/>
      <c r="B100" s="281"/>
      <c r="C100" s="405"/>
      <c r="D100" s="404" t="s">
        <v>1347</v>
      </c>
      <c r="E100" s="405" t="s">
        <v>1348</v>
      </c>
      <c r="F100" s="404"/>
      <c r="G100" s="409"/>
      <c r="H100" s="409"/>
      <c r="I100" s="409"/>
      <c r="J100" s="409"/>
      <c r="K100" s="409"/>
      <c r="L100" s="409"/>
      <c r="M100" s="409"/>
      <c r="N100" s="409"/>
      <c r="O100" s="409"/>
      <c r="P100" s="409">
        <v>1</v>
      </c>
      <c r="Q100" s="409"/>
      <c r="R100" s="408">
        <f t="shared" si="1"/>
        <v>1</v>
      </c>
      <c r="S100" s="278" t="s">
        <v>953</v>
      </c>
      <c r="T100" s="278"/>
      <c r="U100" s="278"/>
      <c r="V100" s="410" t="s">
        <v>1243</v>
      </c>
      <c r="W100" s="278"/>
      <c r="X100" s="401"/>
      <c r="Y100" s="401"/>
      <c r="Z100" s="401"/>
      <c r="AA100" s="401"/>
      <c r="AB100" s="401"/>
      <c r="AC100" s="401"/>
      <c r="AD100" s="401"/>
      <c r="AE100" s="401"/>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row>
    <row r="101" spans="1:66" s="403" customFormat="1" ht="42.75" customHeight="1" x14ac:dyDescent="0.25">
      <c r="A101" s="281"/>
      <c r="B101" s="281"/>
      <c r="C101" s="405" t="s">
        <v>1349</v>
      </c>
      <c r="D101" s="404" t="s">
        <v>1350</v>
      </c>
      <c r="E101" s="405" t="s">
        <v>1351</v>
      </c>
      <c r="F101" s="404"/>
      <c r="G101" s="409"/>
      <c r="H101" s="409"/>
      <c r="I101" s="409">
        <v>1</v>
      </c>
      <c r="J101" s="409"/>
      <c r="K101" s="409"/>
      <c r="L101" s="409">
        <v>1</v>
      </c>
      <c r="M101" s="409"/>
      <c r="N101" s="409"/>
      <c r="O101" s="409">
        <v>1</v>
      </c>
      <c r="P101" s="409"/>
      <c r="Q101" s="409"/>
      <c r="R101" s="408">
        <f t="shared" si="1"/>
        <v>3</v>
      </c>
      <c r="S101" s="278" t="s">
        <v>959</v>
      </c>
      <c r="T101" s="278" t="s">
        <v>950</v>
      </c>
      <c r="U101" s="278"/>
      <c r="V101" s="405" t="s">
        <v>1746</v>
      </c>
      <c r="W101" s="278"/>
      <c r="X101" s="401"/>
      <c r="Y101" s="401"/>
      <c r="Z101" s="401"/>
      <c r="AA101" s="401"/>
      <c r="AB101" s="401"/>
      <c r="AC101" s="401"/>
      <c r="AD101" s="401"/>
      <c r="AE101" s="401"/>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row>
    <row r="102" spans="1:66" s="403" customFormat="1" ht="35.25" customHeight="1" x14ac:dyDescent="0.25">
      <c r="A102" s="281"/>
      <c r="B102" s="281"/>
      <c r="C102" s="405"/>
      <c r="D102" s="404" t="s">
        <v>1352</v>
      </c>
      <c r="E102" s="405" t="s">
        <v>1353</v>
      </c>
      <c r="F102" s="404"/>
      <c r="G102" s="409"/>
      <c r="H102" s="409"/>
      <c r="I102" s="409"/>
      <c r="J102" s="409"/>
      <c r="K102" s="409">
        <v>1</v>
      </c>
      <c r="L102" s="409"/>
      <c r="M102" s="409"/>
      <c r="N102" s="409"/>
      <c r="O102" s="409"/>
      <c r="P102" s="409"/>
      <c r="Q102" s="409"/>
      <c r="R102" s="408">
        <f t="shared" si="1"/>
        <v>1</v>
      </c>
      <c r="S102" s="278" t="s">
        <v>11</v>
      </c>
      <c r="T102" s="278"/>
      <c r="U102" s="278" t="s">
        <v>1354</v>
      </c>
      <c r="V102" s="405" t="s">
        <v>1337</v>
      </c>
      <c r="W102" s="278"/>
      <c r="X102" s="401"/>
      <c r="Y102" s="401"/>
      <c r="Z102" s="401"/>
      <c r="AA102" s="401"/>
      <c r="AB102" s="401"/>
      <c r="AC102" s="401"/>
      <c r="AD102" s="401"/>
      <c r="AE102" s="401"/>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row>
    <row r="103" spans="1:66" s="403" customFormat="1" ht="80.25" customHeight="1" x14ac:dyDescent="0.25">
      <c r="A103" s="281"/>
      <c r="B103" s="281"/>
      <c r="C103" s="405"/>
      <c r="D103" s="404" t="s">
        <v>1355</v>
      </c>
      <c r="E103" s="405" t="s">
        <v>1356</v>
      </c>
      <c r="F103" s="404"/>
      <c r="G103" s="409"/>
      <c r="H103" s="409"/>
      <c r="I103" s="409"/>
      <c r="J103" s="409"/>
      <c r="K103" s="409"/>
      <c r="L103" s="409"/>
      <c r="M103" s="409"/>
      <c r="N103" s="409">
        <v>1</v>
      </c>
      <c r="O103" s="409"/>
      <c r="P103" s="409"/>
      <c r="Q103" s="409"/>
      <c r="R103" s="408">
        <f t="shared" si="1"/>
        <v>1</v>
      </c>
      <c r="S103" s="278" t="s">
        <v>11</v>
      </c>
      <c r="T103" s="278"/>
      <c r="U103" s="278" t="s">
        <v>1357</v>
      </c>
      <c r="V103" s="405" t="s">
        <v>1337</v>
      </c>
      <c r="W103" s="278" t="s">
        <v>1358</v>
      </c>
      <c r="X103" s="401"/>
      <c r="Y103" s="401"/>
      <c r="Z103" s="401"/>
      <c r="AA103" s="401"/>
      <c r="AB103" s="401"/>
      <c r="AC103" s="401"/>
      <c r="AD103" s="401"/>
      <c r="AE103" s="401"/>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row>
    <row r="104" spans="1:66" s="403" customFormat="1" ht="96" x14ac:dyDescent="0.25">
      <c r="A104" s="281"/>
      <c r="B104" s="281"/>
      <c r="C104" s="405" t="s">
        <v>1359</v>
      </c>
      <c r="D104" s="404" t="s">
        <v>1360</v>
      </c>
      <c r="E104" s="405" t="s">
        <v>1361</v>
      </c>
      <c r="F104" s="404"/>
      <c r="G104" s="409"/>
      <c r="H104" s="409">
        <v>1</v>
      </c>
      <c r="I104" s="409"/>
      <c r="J104" s="409"/>
      <c r="K104" s="409">
        <v>1</v>
      </c>
      <c r="L104" s="409"/>
      <c r="M104" s="409"/>
      <c r="N104" s="409">
        <v>1</v>
      </c>
      <c r="O104" s="409"/>
      <c r="P104" s="409"/>
      <c r="Q104" s="409">
        <v>1</v>
      </c>
      <c r="R104" s="408">
        <f t="shared" si="1"/>
        <v>4</v>
      </c>
      <c r="S104" s="278" t="s">
        <v>11</v>
      </c>
      <c r="T104" s="278"/>
      <c r="U104" s="278" t="s">
        <v>1362</v>
      </c>
      <c r="V104" s="405" t="s">
        <v>1337</v>
      </c>
      <c r="W104" s="278" t="s">
        <v>1363</v>
      </c>
      <c r="X104" s="401"/>
      <c r="Y104" s="401"/>
      <c r="Z104" s="401"/>
      <c r="AA104" s="401"/>
      <c r="AB104" s="401"/>
      <c r="AC104" s="401"/>
      <c r="AD104" s="401"/>
      <c r="AE104" s="401"/>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row>
    <row r="105" spans="1:66" s="403" customFormat="1" ht="45.75" customHeight="1" x14ac:dyDescent="0.25">
      <c r="A105" s="281"/>
      <c r="B105" s="281"/>
      <c r="C105" s="405"/>
      <c r="D105" s="404" t="s">
        <v>1364</v>
      </c>
      <c r="E105" s="405" t="s">
        <v>1365</v>
      </c>
      <c r="F105" s="404"/>
      <c r="G105" s="409"/>
      <c r="H105" s="409">
        <v>1</v>
      </c>
      <c r="I105" s="409"/>
      <c r="J105" s="409"/>
      <c r="K105" s="409">
        <v>1</v>
      </c>
      <c r="L105" s="409"/>
      <c r="M105" s="409"/>
      <c r="N105" s="409">
        <v>1</v>
      </c>
      <c r="O105" s="409"/>
      <c r="P105" s="409"/>
      <c r="Q105" s="409">
        <v>1</v>
      </c>
      <c r="R105" s="408">
        <f t="shared" si="1"/>
        <v>4</v>
      </c>
      <c r="S105" s="278" t="s">
        <v>958</v>
      </c>
      <c r="T105" s="278"/>
      <c r="U105" s="278"/>
      <c r="V105" s="278" t="s">
        <v>1337</v>
      </c>
      <c r="W105" s="278" t="s">
        <v>1366</v>
      </c>
      <c r="X105" s="401"/>
      <c r="Y105" s="401"/>
      <c r="Z105" s="401"/>
      <c r="AA105" s="401"/>
      <c r="AB105" s="401"/>
      <c r="AC105" s="401"/>
      <c r="AD105" s="401"/>
      <c r="AE105" s="401"/>
      <c r="AF105" s="402"/>
      <c r="AG105" s="402"/>
      <c r="AH105" s="402"/>
      <c r="AI105" s="402"/>
      <c r="AJ105" s="402"/>
      <c r="AK105" s="402"/>
      <c r="AL105" s="402"/>
      <c r="AM105" s="402"/>
      <c r="AN105" s="402"/>
      <c r="AO105" s="402"/>
      <c r="AP105" s="402"/>
      <c r="AQ105" s="402"/>
      <c r="AR105" s="402"/>
      <c r="AS105" s="402"/>
      <c r="AT105" s="402"/>
      <c r="AU105" s="402"/>
      <c r="AV105" s="402"/>
      <c r="AW105" s="402"/>
      <c r="AX105" s="402"/>
      <c r="AY105" s="402"/>
      <c r="AZ105" s="402"/>
      <c r="BA105" s="402"/>
      <c r="BB105" s="402"/>
      <c r="BC105" s="402"/>
      <c r="BD105" s="402"/>
      <c r="BE105" s="402"/>
      <c r="BF105" s="402"/>
      <c r="BG105" s="402"/>
      <c r="BH105" s="402"/>
      <c r="BI105" s="402"/>
      <c r="BJ105" s="402"/>
      <c r="BK105" s="402"/>
      <c r="BL105" s="402"/>
      <c r="BM105" s="402"/>
      <c r="BN105" s="402"/>
    </row>
    <row r="106" spans="1:66" s="403" customFormat="1" ht="57" customHeight="1" x14ac:dyDescent="0.25">
      <c r="A106" s="281"/>
      <c r="B106" s="281"/>
      <c r="C106" s="405"/>
      <c r="D106" s="404" t="s">
        <v>1367</v>
      </c>
      <c r="E106" s="405" t="s">
        <v>1368</v>
      </c>
      <c r="F106" s="404"/>
      <c r="G106" s="409"/>
      <c r="H106" s="409">
        <v>1</v>
      </c>
      <c r="I106" s="409"/>
      <c r="J106" s="409"/>
      <c r="K106" s="409">
        <v>1</v>
      </c>
      <c r="L106" s="409"/>
      <c r="M106" s="409"/>
      <c r="N106" s="409">
        <v>1</v>
      </c>
      <c r="O106" s="409"/>
      <c r="P106" s="409"/>
      <c r="Q106" s="409">
        <v>1</v>
      </c>
      <c r="R106" s="408">
        <f t="shared" si="1"/>
        <v>4</v>
      </c>
      <c r="S106" s="278" t="s">
        <v>11</v>
      </c>
      <c r="T106" s="278"/>
      <c r="U106" s="278" t="s">
        <v>1369</v>
      </c>
      <c r="V106" s="278" t="s">
        <v>1337</v>
      </c>
      <c r="W106" s="278" t="s">
        <v>1370</v>
      </c>
      <c r="X106" s="401"/>
      <c r="Y106" s="401"/>
      <c r="Z106" s="401"/>
      <c r="AA106" s="401"/>
      <c r="AB106" s="401"/>
      <c r="AC106" s="401"/>
      <c r="AD106" s="401"/>
      <c r="AE106" s="401"/>
      <c r="AF106" s="402"/>
      <c r="AG106" s="402"/>
      <c r="AH106" s="402"/>
      <c r="AI106" s="402"/>
      <c r="AJ106" s="402"/>
      <c r="AK106" s="402"/>
      <c r="AL106" s="402"/>
      <c r="AM106" s="402"/>
      <c r="AN106" s="402"/>
      <c r="AO106" s="402"/>
      <c r="AP106" s="402"/>
      <c r="AQ106" s="402"/>
      <c r="AR106" s="402"/>
      <c r="AS106" s="402"/>
      <c r="AT106" s="402"/>
      <c r="AU106" s="402"/>
      <c r="AV106" s="402"/>
      <c r="AW106" s="402"/>
      <c r="AX106" s="402"/>
      <c r="AY106" s="402"/>
      <c r="AZ106" s="402"/>
      <c r="BA106" s="402"/>
      <c r="BB106" s="402"/>
      <c r="BC106" s="402"/>
      <c r="BD106" s="402"/>
      <c r="BE106" s="402"/>
      <c r="BF106" s="402"/>
      <c r="BG106" s="402"/>
      <c r="BH106" s="402"/>
      <c r="BI106" s="402"/>
      <c r="BJ106" s="402"/>
      <c r="BK106" s="402"/>
      <c r="BL106" s="402"/>
      <c r="BM106" s="402"/>
      <c r="BN106" s="402"/>
    </row>
    <row r="107" spans="1:66" s="403" customFormat="1" ht="50.25" customHeight="1" x14ac:dyDescent="0.25">
      <c r="A107" s="281"/>
      <c r="B107" s="281"/>
      <c r="C107" s="405"/>
      <c r="D107" s="404" t="s">
        <v>1371</v>
      </c>
      <c r="E107" s="405" t="s">
        <v>1372</v>
      </c>
      <c r="F107" s="404"/>
      <c r="G107" s="409"/>
      <c r="H107" s="409">
        <v>1</v>
      </c>
      <c r="I107" s="409"/>
      <c r="J107" s="409"/>
      <c r="K107" s="409">
        <v>1</v>
      </c>
      <c r="L107" s="409"/>
      <c r="M107" s="409"/>
      <c r="N107" s="409">
        <v>1</v>
      </c>
      <c r="O107" s="409"/>
      <c r="P107" s="409"/>
      <c r="Q107" s="409">
        <v>1</v>
      </c>
      <c r="R107" s="408">
        <f t="shared" si="1"/>
        <v>4</v>
      </c>
      <c r="S107" s="278" t="s">
        <v>958</v>
      </c>
      <c r="T107" s="278" t="s">
        <v>11</v>
      </c>
      <c r="U107" s="278" t="s">
        <v>1369</v>
      </c>
      <c r="V107" s="278" t="s">
        <v>1337</v>
      </c>
      <c r="W107" s="278" t="s">
        <v>1373</v>
      </c>
      <c r="X107" s="401"/>
      <c r="Y107" s="401"/>
      <c r="Z107" s="401"/>
      <c r="AA107" s="401"/>
      <c r="AB107" s="401"/>
      <c r="AC107" s="401"/>
      <c r="AD107" s="401"/>
      <c r="AE107" s="401"/>
      <c r="AF107" s="402"/>
      <c r="AG107" s="402"/>
      <c r="AH107" s="402"/>
      <c r="AI107" s="402"/>
      <c r="AJ107" s="402"/>
      <c r="AK107" s="402"/>
      <c r="AL107" s="402"/>
      <c r="AM107" s="402"/>
      <c r="AN107" s="402"/>
      <c r="AO107" s="402"/>
      <c r="AP107" s="402"/>
      <c r="AQ107" s="402"/>
      <c r="AR107" s="402"/>
      <c r="AS107" s="402"/>
      <c r="AT107" s="402"/>
      <c r="AU107" s="402"/>
      <c r="AV107" s="402"/>
      <c r="AW107" s="402"/>
      <c r="AX107" s="402"/>
      <c r="AY107" s="402"/>
      <c r="AZ107" s="402"/>
      <c r="BA107" s="402"/>
      <c r="BB107" s="402"/>
      <c r="BC107" s="402"/>
      <c r="BD107" s="402"/>
      <c r="BE107" s="402"/>
      <c r="BF107" s="402"/>
      <c r="BG107" s="402"/>
      <c r="BH107" s="402"/>
      <c r="BI107" s="402"/>
      <c r="BJ107" s="402"/>
      <c r="BK107" s="402"/>
      <c r="BL107" s="402"/>
      <c r="BM107" s="402"/>
      <c r="BN107" s="402"/>
    </row>
    <row r="108" spans="1:66" s="403" customFormat="1" ht="58.5" customHeight="1" x14ac:dyDescent="0.25">
      <c r="A108" s="281"/>
      <c r="B108" s="281"/>
      <c r="C108" s="405"/>
      <c r="D108" s="404" t="s">
        <v>1374</v>
      </c>
      <c r="E108" s="405" t="s">
        <v>1375</v>
      </c>
      <c r="F108" s="404"/>
      <c r="G108" s="409"/>
      <c r="H108" s="409">
        <v>1</v>
      </c>
      <c r="I108" s="409"/>
      <c r="J108" s="409"/>
      <c r="K108" s="409">
        <v>1</v>
      </c>
      <c r="L108" s="409"/>
      <c r="M108" s="409"/>
      <c r="N108" s="409">
        <v>1</v>
      </c>
      <c r="O108" s="409"/>
      <c r="P108" s="409"/>
      <c r="Q108" s="409">
        <v>1</v>
      </c>
      <c r="R108" s="408">
        <f t="shared" si="1"/>
        <v>4</v>
      </c>
      <c r="S108" s="278" t="s">
        <v>11</v>
      </c>
      <c r="T108" s="278"/>
      <c r="U108" s="278" t="s">
        <v>1376</v>
      </c>
      <c r="V108" s="278" t="s">
        <v>1337</v>
      </c>
      <c r="W108" s="278" t="s">
        <v>1373</v>
      </c>
      <c r="X108" s="401"/>
      <c r="Y108" s="401"/>
      <c r="Z108" s="401"/>
      <c r="AA108" s="401"/>
      <c r="AB108" s="401"/>
      <c r="AC108" s="401"/>
      <c r="AD108" s="401"/>
      <c r="AE108" s="401"/>
      <c r="AF108" s="402"/>
      <c r="AG108" s="402"/>
      <c r="AH108" s="402"/>
      <c r="AI108" s="402"/>
      <c r="AJ108" s="402"/>
      <c r="AK108" s="402"/>
      <c r="AL108" s="402"/>
      <c r="AM108" s="402"/>
      <c r="AN108" s="402"/>
      <c r="AO108" s="402"/>
      <c r="AP108" s="402"/>
      <c r="AQ108" s="402"/>
      <c r="AR108" s="402"/>
      <c r="AS108" s="402"/>
      <c r="AT108" s="402"/>
      <c r="AU108" s="402"/>
      <c r="AV108" s="402"/>
      <c r="AW108" s="402"/>
      <c r="AX108" s="402"/>
      <c r="AY108" s="402"/>
      <c r="AZ108" s="402"/>
      <c r="BA108" s="402"/>
      <c r="BB108" s="402"/>
      <c r="BC108" s="402"/>
      <c r="BD108" s="402"/>
      <c r="BE108" s="402"/>
      <c r="BF108" s="402"/>
      <c r="BG108" s="402"/>
      <c r="BH108" s="402"/>
      <c r="BI108" s="402"/>
      <c r="BJ108" s="402"/>
      <c r="BK108" s="402"/>
      <c r="BL108" s="402"/>
      <c r="BM108" s="402"/>
      <c r="BN108" s="402"/>
    </row>
    <row r="109" spans="1:66" s="403" customFormat="1" ht="69.75" customHeight="1" x14ac:dyDescent="0.25">
      <c r="A109" s="281"/>
      <c r="B109" s="281"/>
      <c r="C109" s="405"/>
      <c r="D109" s="404" t="s">
        <v>1377</v>
      </c>
      <c r="E109" s="405" t="s">
        <v>1378</v>
      </c>
      <c r="F109" s="404"/>
      <c r="G109" s="409"/>
      <c r="H109" s="409"/>
      <c r="I109" s="409"/>
      <c r="J109" s="409"/>
      <c r="K109" s="409">
        <v>1</v>
      </c>
      <c r="L109" s="409"/>
      <c r="M109" s="409"/>
      <c r="N109" s="409"/>
      <c r="O109" s="409"/>
      <c r="P109" s="409"/>
      <c r="Q109" s="409">
        <v>1</v>
      </c>
      <c r="R109" s="408">
        <f t="shared" si="1"/>
        <v>2</v>
      </c>
      <c r="S109" s="278" t="s">
        <v>949</v>
      </c>
      <c r="T109" s="278"/>
      <c r="U109" s="410"/>
      <c r="V109" s="278" t="s">
        <v>1337</v>
      </c>
      <c r="W109" s="278" t="s">
        <v>1379</v>
      </c>
      <c r="X109" s="401"/>
      <c r="Y109" s="401"/>
      <c r="Z109" s="401"/>
      <c r="AA109" s="401"/>
      <c r="AB109" s="401"/>
      <c r="AC109" s="401"/>
      <c r="AD109" s="401"/>
      <c r="AE109" s="401"/>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2"/>
      <c r="BB109" s="402"/>
      <c r="BC109" s="402"/>
      <c r="BD109" s="402"/>
      <c r="BE109" s="402"/>
      <c r="BF109" s="402"/>
      <c r="BG109" s="402"/>
      <c r="BH109" s="402"/>
      <c r="BI109" s="402"/>
      <c r="BJ109" s="402"/>
      <c r="BK109" s="402"/>
      <c r="BL109" s="402"/>
      <c r="BM109" s="402"/>
      <c r="BN109" s="402"/>
    </row>
    <row r="110" spans="1:66" s="403" customFormat="1" ht="96" x14ac:dyDescent="0.25">
      <c r="A110" s="281"/>
      <c r="B110" s="281"/>
      <c r="C110" s="405"/>
      <c r="D110" s="404" t="s">
        <v>1380</v>
      </c>
      <c r="E110" s="405" t="s">
        <v>1381</v>
      </c>
      <c r="F110" s="404"/>
      <c r="G110" s="409"/>
      <c r="H110" s="409">
        <v>1</v>
      </c>
      <c r="I110" s="409"/>
      <c r="J110" s="409"/>
      <c r="K110" s="409">
        <v>1</v>
      </c>
      <c r="L110" s="409"/>
      <c r="M110" s="409"/>
      <c r="N110" s="409">
        <v>1</v>
      </c>
      <c r="O110" s="409"/>
      <c r="P110" s="409"/>
      <c r="Q110" s="409">
        <v>1</v>
      </c>
      <c r="R110" s="408">
        <f t="shared" si="1"/>
        <v>4</v>
      </c>
      <c r="S110" s="278" t="s">
        <v>11</v>
      </c>
      <c r="T110" s="278"/>
      <c r="U110" s="278" t="s">
        <v>1382</v>
      </c>
      <c r="V110" s="405" t="s">
        <v>1337</v>
      </c>
      <c r="W110" s="278"/>
      <c r="X110" s="401"/>
      <c r="Y110" s="401"/>
      <c r="Z110" s="401"/>
      <c r="AA110" s="401"/>
      <c r="AB110" s="401"/>
      <c r="AC110" s="401"/>
      <c r="AD110" s="401"/>
      <c r="AE110" s="401"/>
      <c r="AF110" s="402"/>
      <c r="AG110" s="402"/>
      <c r="AH110" s="402"/>
      <c r="AI110" s="402"/>
      <c r="AJ110" s="402"/>
      <c r="AK110" s="402"/>
      <c r="AL110" s="402"/>
      <c r="AM110" s="402"/>
      <c r="AN110" s="402"/>
      <c r="AO110" s="402"/>
      <c r="AP110" s="402"/>
      <c r="AQ110" s="402"/>
      <c r="AR110" s="402"/>
      <c r="AS110" s="402"/>
      <c r="AT110" s="402"/>
      <c r="AU110" s="402"/>
      <c r="AV110" s="402"/>
      <c r="AW110" s="402"/>
      <c r="AX110" s="402"/>
      <c r="AY110" s="402"/>
      <c r="AZ110" s="402"/>
      <c r="BA110" s="402"/>
      <c r="BB110" s="402"/>
      <c r="BC110" s="402"/>
      <c r="BD110" s="402"/>
      <c r="BE110" s="402"/>
      <c r="BF110" s="402"/>
      <c r="BG110" s="402"/>
      <c r="BH110" s="402"/>
      <c r="BI110" s="402"/>
      <c r="BJ110" s="402"/>
      <c r="BK110" s="402"/>
      <c r="BL110" s="402"/>
      <c r="BM110" s="402"/>
      <c r="BN110" s="402"/>
    </row>
    <row r="111" spans="1:66" s="403" customFormat="1" ht="54" customHeight="1" x14ac:dyDescent="0.25">
      <c r="A111" s="281"/>
      <c r="B111" s="281"/>
      <c r="C111" s="405" t="s">
        <v>1383</v>
      </c>
      <c r="D111" s="404" t="s">
        <v>1384</v>
      </c>
      <c r="E111" s="281" t="s">
        <v>1385</v>
      </c>
      <c r="F111" s="431">
        <v>1</v>
      </c>
      <c r="G111" s="431"/>
      <c r="H111" s="431"/>
      <c r="I111" s="431">
        <v>1</v>
      </c>
      <c r="J111" s="431"/>
      <c r="K111" s="431"/>
      <c r="L111" s="431">
        <v>1</v>
      </c>
      <c r="M111" s="431"/>
      <c r="N111" s="431"/>
      <c r="O111" s="431">
        <v>1</v>
      </c>
      <c r="P111" s="431"/>
      <c r="Q111" s="431"/>
      <c r="R111" s="408">
        <f t="shared" si="1"/>
        <v>4</v>
      </c>
      <c r="S111" s="278" t="s">
        <v>949</v>
      </c>
      <c r="T111" s="278"/>
      <c r="U111" s="278" t="s">
        <v>1386</v>
      </c>
      <c r="V111" s="410" t="s">
        <v>1711</v>
      </c>
      <c r="W111" s="410"/>
      <c r="X111" s="401"/>
      <c r="Y111" s="401"/>
      <c r="Z111" s="401"/>
      <c r="AA111" s="401"/>
      <c r="AB111" s="401"/>
      <c r="AC111" s="401"/>
      <c r="AD111" s="401"/>
      <c r="AE111" s="401"/>
      <c r="AF111" s="402"/>
      <c r="AG111" s="402"/>
      <c r="AH111" s="402"/>
      <c r="AI111" s="402"/>
      <c r="AJ111" s="402"/>
      <c r="AK111" s="402"/>
      <c r="AL111" s="402"/>
      <c r="AM111" s="402"/>
      <c r="AN111" s="402"/>
      <c r="AO111" s="402"/>
      <c r="AP111" s="402"/>
      <c r="AQ111" s="402"/>
      <c r="AR111" s="402"/>
      <c r="AS111" s="402"/>
      <c r="AT111" s="402"/>
      <c r="AU111" s="402"/>
      <c r="AV111" s="402"/>
      <c r="AW111" s="402"/>
      <c r="AX111" s="402"/>
      <c r="AY111" s="402"/>
      <c r="AZ111" s="402"/>
      <c r="BA111" s="402"/>
      <c r="BB111" s="402"/>
      <c r="BC111" s="402"/>
      <c r="BD111" s="402"/>
      <c r="BE111" s="402"/>
      <c r="BF111" s="402"/>
      <c r="BG111" s="402"/>
      <c r="BH111" s="402"/>
      <c r="BI111" s="402"/>
      <c r="BJ111" s="402"/>
      <c r="BK111" s="402"/>
      <c r="BL111" s="402"/>
      <c r="BM111" s="402"/>
      <c r="BN111" s="402"/>
    </row>
    <row r="112" spans="1:66" s="403" customFormat="1" ht="58.5" customHeight="1" x14ac:dyDescent="0.25">
      <c r="A112" s="281"/>
      <c r="B112" s="281"/>
      <c r="C112" s="405"/>
      <c r="D112" s="404" t="s">
        <v>1387</v>
      </c>
      <c r="E112" s="405" t="s">
        <v>1388</v>
      </c>
      <c r="F112" s="404"/>
      <c r="G112" s="404">
        <v>1</v>
      </c>
      <c r="H112" s="404"/>
      <c r="I112" s="404"/>
      <c r="J112" s="404">
        <v>1</v>
      </c>
      <c r="K112" s="404"/>
      <c r="L112" s="404"/>
      <c r="M112" s="404">
        <v>1</v>
      </c>
      <c r="N112" s="404"/>
      <c r="O112" s="404"/>
      <c r="P112" s="404">
        <v>1</v>
      </c>
      <c r="Q112" s="404"/>
      <c r="R112" s="408">
        <f t="shared" si="1"/>
        <v>4</v>
      </c>
      <c r="S112" s="278" t="s">
        <v>949</v>
      </c>
      <c r="T112" s="278"/>
      <c r="U112" s="418"/>
      <c r="V112" s="410" t="s">
        <v>1711</v>
      </c>
      <c r="W112" s="418"/>
      <c r="X112" s="401"/>
      <c r="Y112" s="401"/>
      <c r="Z112" s="401"/>
      <c r="AA112" s="401"/>
      <c r="AB112" s="401"/>
      <c r="AC112" s="401"/>
      <c r="AD112" s="401"/>
      <c r="AE112" s="401"/>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row>
    <row r="113" spans="1:66" s="403" customFormat="1" ht="52.5" customHeight="1" x14ac:dyDescent="0.25">
      <c r="A113" s="281"/>
      <c r="B113" s="281"/>
      <c r="C113" s="405"/>
      <c r="D113" s="404" t="s">
        <v>1389</v>
      </c>
      <c r="E113" s="281" t="s">
        <v>1390</v>
      </c>
      <c r="F113" s="431"/>
      <c r="G113" s="431"/>
      <c r="H113" s="431">
        <v>1</v>
      </c>
      <c r="I113" s="431"/>
      <c r="J113" s="431"/>
      <c r="K113" s="431">
        <v>1</v>
      </c>
      <c r="L113" s="431"/>
      <c r="M113" s="431"/>
      <c r="N113" s="431">
        <v>1</v>
      </c>
      <c r="O113" s="431"/>
      <c r="P113" s="431"/>
      <c r="Q113" s="431">
        <v>1</v>
      </c>
      <c r="R113" s="408">
        <f t="shared" si="1"/>
        <v>4</v>
      </c>
      <c r="S113" s="278" t="s">
        <v>949</v>
      </c>
      <c r="T113" s="278"/>
      <c r="U113" s="418"/>
      <c r="V113" s="410" t="s">
        <v>1711</v>
      </c>
      <c r="W113" s="418"/>
      <c r="X113" s="401"/>
      <c r="Y113" s="401"/>
      <c r="Z113" s="401"/>
      <c r="AA113" s="401"/>
      <c r="AB113" s="401"/>
      <c r="AC113" s="401"/>
      <c r="AD113" s="401"/>
      <c r="AE113" s="401"/>
      <c r="AF113" s="402"/>
      <c r="AG113" s="402"/>
      <c r="AH113" s="402"/>
      <c r="AI113" s="402"/>
      <c r="AJ113" s="402"/>
      <c r="AK113" s="402"/>
      <c r="AL113" s="402"/>
      <c r="AM113" s="402"/>
      <c r="AN113" s="402"/>
      <c r="AO113" s="402"/>
      <c r="AP113" s="402"/>
      <c r="AQ113" s="402"/>
      <c r="AR113" s="402"/>
      <c r="AS113" s="402"/>
      <c r="AT113" s="402"/>
      <c r="AU113" s="402"/>
      <c r="AV113" s="402"/>
      <c r="AW113" s="402"/>
      <c r="AX113" s="402"/>
      <c r="AY113" s="402"/>
      <c r="AZ113" s="402"/>
      <c r="BA113" s="402"/>
      <c r="BB113" s="402"/>
      <c r="BC113" s="402"/>
      <c r="BD113" s="402"/>
      <c r="BE113" s="402"/>
      <c r="BF113" s="402"/>
      <c r="BG113" s="402"/>
      <c r="BH113" s="402"/>
      <c r="BI113" s="402"/>
      <c r="BJ113" s="402"/>
      <c r="BK113" s="402"/>
      <c r="BL113" s="402"/>
      <c r="BM113" s="402"/>
      <c r="BN113" s="402"/>
    </row>
    <row r="114" spans="1:66" s="403" customFormat="1" ht="122.4" customHeight="1" x14ac:dyDescent="0.25">
      <c r="A114" s="281"/>
      <c r="B114" s="281" t="s">
        <v>1391</v>
      </c>
      <c r="C114" s="405" t="s">
        <v>1392</v>
      </c>
      <c r="D114" s="404" t="s">
        <v>1393</v>
      </c>
      <c r="E114" s="405" t="s">
        <v>1394</v>
      </c>
      <c r="F114" s="404"/>
      <c r="G114" s="404"/>
      <c r="H114" s="404"/>
      <c r="I114" s="404"/>
      <c r="J114" s="404"/>
      <c r="K114" s="404">
        <v>1</v>
      </c>
      <c r="L114" s="404"/>
      <c r="M114" s="404"/>
      <c r="N114" s="409">
        <v>1</v>
      </c>
      <c r="O114" s="409"/>
      <c r="P114" s="409"/>
      <c r="Q114" s="409"/>
      <c r="R114" s="408">
        <f t="shared" si="1"/>
        <v>2</v>
      </c>
      <c r="S114" s="278" t="s">
        <v>949</v>
      </c>
      <c r="T114" s="278"/>
      <c r="U114" s="278"/>
      <c r="V114" s="411" t="s">
        <v>1726</v>
      </c>
      <c r="W114" s="410"/>
      <c r="X114" s="401"/>
      <c r="Y114" s="401"/>
      <c r="Z114" s="401"/>
      <c r="AA114" s="401"/>
      <c r="AB114" s="401"/>
      <c r="AC114" s="401"/>
      <c r="AD114" s="401"/>
      <c r="AE114" s="401"/>
      <c r="AF114" s="402"/>
      <c r="AG114" s="402"/>
      <c r="AH114" s="402"/>
      <c r="AI114" s="402"/>
      <c r="AJ114" s="402"/>
      <c r="AK114" s="402"/>
      <c r="AL114" s="402"/>
      <c r="AM114" s="402"/>
      <c r="AN114" s="402"/>
      <c r="AO114" s="402"/>
      <c r="AP114" s="402"/>
      <c r="AQ114" s="402"/>
      <c r="AR114" s="402"/>
      <c r="AS114" s="402"/>
      <c r="AT114" s="402"/>
      <c r="AU114" s="402"/>
      <c r="AV114" s="402"/>
      <c r="AW114" s="402"/>
      <c r="AX114" s="402"/>
      <c r="AY114" s="402"/>
      <c r="AZ114" s="402"/>
      <c r="BA114" s="402"/>
      <c r="BB114" s="402"/>
      <c r="BC114" s="402"/>
      <c r="BD114" s="402"/>
      <c r="BE114" s="402"/>
      <c r="BF114" s="402"/>
      <c r="BG114" s="402"/>
      <c r="BH114" s="402"/>
      <c r="BI114" s="402"/>
      <c r="BJ114" s="402"/>
      <c r="BK114" s="402"/>
      <c r="BL114" s="402"/>
      <c r="BM114" s="402"/>
      <c r="BN114" s="402"/>
    </row>
    <row r="115" spans="1:66" s="403" customFormat="1" ht="48" x14ac:dyDescent="0.25">
      <c r="A115" s="281"/>
      <c r="B115" s="281"/>
      <c r="C115" s="405" t="s">
        <v>1392</v>
      </c>
      <c r="D115" s="404" t="s">
        <v>1395</v>
      </c>
      <c r="E115" s="405" t="s">
        <v>1396</v>
      </c>
      <c r="F115" s="406"/>
      <c r="G115" s="406"/>
      <c r="H115" s="406"/>
      <c r="I115" s="406"/>
      <c r="J115" s="406"/>
      <c r="K115" s="406">
        <v>1</v>
      </c>
      <c r="L115" s="406"/>
      <c r="M115" s="406"/>
      <c r="N115" s="407"/>
      <c r="O115" s="407"/>
      <c r="P115" s="407"/>
      <c r="Q115" s="407">
        <v>1</v>
      </c>
      <c r="R115" s="408">
        <f t="shared" si="1"/>
        <v>2</v>
      </c>
      <c r="S115" s="278" t="s">
        <v>11</v>
      </c>
      <c r="T115" s="278"/>
      <c r="U115" s="278" t="s">
        <v>1397</v>
      </c>
      <c r="V115" s="411" t="s">
        <v>1398</v>
      </c>
      <c r="W115" s="410"/>
      <c r="X115" s="401"/>
      <c r="Y115" s="401"/>
      <c r="Z115" s="401"/>
      <c r="AA115" s="401"/>
      <c r="AB115" s="401"/>
      <c r="AC115" s="401"/>
      <c r="AD115" s="401"/>
      <c r="AE115" s="401"/>
      <c r="AF115" s="402"/>
      <c r="AG115" s="402"/>
      <c r="AH115" s="402"/>
      <c r="AI115" s="402"/>
      <c r="AJ115" s="402"/>
      <c r="AK115" s="402"/>
      <c r="AL115" s="402"/>
      <c r="AM115" s="402"/>
      <c r="AN115" s="402"/>
      <c r="AO115" s="402"/>
      <c r="AP115" s="402"/>
      <c r="AQ115" s="402"/>
      <c r="AR115" s="402"/>
      <c r="AS115" s="402"/>
      <c r="AT115" s="402"/>
      <c r="AU115" s="402"/>
      <c r="AV115" s="402"/>
      <c r="AW115" s="402"/>
      <c r="AX115" s="402"/>
      <c r="AY115" s="402"/>
      <c r="AZ115" s="402"/>
      <c r="BA115" s="402"/>
      <c r="BB115" s="402"/>
      <c r="BC115" s="402"/>
      <c r="BD115" s="402"/>
      <c r="BE115" s="402"/>
      <c r="BF115" s="402"/>
      <c r="BG115" s="402"/>
      <c r="BH115" s="402"/>
      <c r="BI115" s="402"/>
      <c r="BJ115" s="402"/>
      <c r="BK115" s="402"/>
      <c r="BL115" s="402"/>
      <c r="BM115" s="402"/>
      <c r="BN115" s="402"/>
    </row>
    <row r="116" spans="1:66" s="403" customFormat="1" ht="65.400000000000006" customHeight="1" x14ac:dyDescent="0.25">
      <c r="A116" s="281"/>
      <c r="B116" s="281"/>
      <c r="C116" s="405" t="s">
        <v>1392</v>
      </c>
      <c r="D116" s="404" t="s">
        <v>1399</v>
      </c>
      <c r="E116" s="405" t="s">
        <v>1400</v>
      </c>
      <c r="F116" s="406"/>
      <c r="G116" s="406"/>
      <c r="H116" s="406">
        <v>1</v>
      </c>
      <c r="I116" s="406"/>
      <c r="J116" s="406"/>
      <c r="K116" s="406">
        <v>1</v>
      </c>
      <c r="L116" s="406"/>
      <c r="M116" s="406"/>
      <c r="N116" s="407">
        <v>1</v>
      </c>
      <c r="O116" s="407"/>
      <c r="P116" s="407"/>
      <c r="Q116" s="407">
        <v>1</v>
      </c>
      <c r="R116" s="408">
        <f t="shared" si="1"/>
        <v>4</v>
      </c>
      <c r="S116" s="278" t="s">
        <v>958</v>
      </c>
      <c r="T116" s="278"/>
      <c r="U116" s="278"/>
      <c r="V116" s="278" t="s">
        <v>1398</v>
      </c>
      <c r="W116" s="410"/>
      <c r="X116" s="401"/>
      <c r="Y116" s="401"/>
      <c r="Z116" s="401"/>
      <c r="AA116" s="401"/>
      <c r="AB116" s="401"/>
      <c r="AC116" s="401"/>
      <c r="AD116" s="401"/>
      <c r="AE116" s="401"/>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2"/>
      <c r="BF116" s="402"/>
      <c r="BG116" s="402"/>
      <c r="BH116" s="402"/>
      <c r="BI116" s="402"/>
      <c r="BJ116" s="402"/>
      <c r="BK116" s="402"/>
      <c r="BL116" s="402"/>
      <c r="BM116" s="402"/>
      <c r="BN116" s="402"/>
    </row>
    <row r="117" spans="1:66" s="403" customFormat="1" ht="57.6" customHeight="1" x14ac:dyDescent="0.25">
      <c r="A117" s="281"/>
      <c r="B117" s="281"/>
      <c r="C117" s="405" t="s">
        <v>1401</v>
      </c>
      <c r="D117" s="404" t="s">
        <v>1402</v>
      </c>
      <c r="E117" s="405" t="s">
        <v>1403</v>
      </c>
      <c r="F117" s="406"/>
      <c r="G117" s="406"/>
      <c r="H117" s="406">
        <v>1</v>
      </c>
      <c r="I117" s="406"/>
      <c r="J117" s="406"/>
      <c r="K117" s="406">
        <v>1</v>
      </c>
      <c r="L117" s="406"/>
      <c r="M117" s="406"/>
      <c r="N117" s="407">
        <v>1</v>
      </c>
      <c r="O117" s="407"/>
      <c r="P117" s="407"/>
      <c r="Q117" s="407">
        <v>1</v>
      </c>
      <c r="R117" s="408">
        <f t="shared" si="1"/>
        <v>4</v>
      </c>
      <c r="S117" s="278" t="s">
        <v>958</v>
      </c>
      <c r="T117" s="278" t="s">
        <v>951</v>
      </c>
      <c r="U117" s="278"/>
      <c r="V117" s="278" t="s">
        <v>1404</v>
      </c>
      <c r="W117" s="410"/>
      <c r="X117" s="401"/>
      <c r="Y117" s="401"/>
      <c r="Z117" s="401"/>
      <c r="AA117" s="401"/>
      <c r="AB117" s="401"/>
      <c r="AC117" s="401"/>
      <c r="AD117" s="401"/>
      <c r="AE117" s="401"/>
      <c r="AF117" s="402"/>
      <c r="AG117" s="402"/>
      <c r="AH117" s="402"/>
      <c r="AI117" s="402"/>
      <c r="AJ117" s="402"/>
      <c r="AK117" s="402"/>
      <c r="AL117" s="402"/>
      <c r="AM117" s="402"/>
      <c r="AN117" s="402"/>
      <c r="AO117" s="402"/>
      <c r="AP117" s="402"/>
      <c r="AQ117" s="402"/>
      <c r="AR117" s="402"/>
      <c r="AS117" s="402"/>
      <c r="AT117" s="402"/>
      <c r="AU117" s="402"/>
      <c r="AV117" s="402"/>
      <c r="AW117" s="402"/>
      <c r="AX117" s="402"/>
      <c r="AY117" s="402"/>
      <c r="AZ117" s="402"/>
      <c r="BA117" s="402"/>
      <c r="BB117" s="402"/>
      <c r="BC117" s="402"/>
      <c r="BD117" s="402"/>
      <c r="BE117" s="402"/>
      <c r="BF117" s="402"/>
      <c r="BG117" s="402"/>
      <c r="BH117" s="402"/>
      <c r="BI117" s="402"/>
      <c r="BJ117" s="402"/>
      <c r="BK117" s="402"/>
      <c r="BL117" s="402"/>
      <c r="BM117" s="402"/>
      <c r="BN117" s="402"/>
    </row>
    <row r="118" spans="1:66" s="403" customFormat="1" ht="58.5" customHeight="1" x14ac:dyDescent="0.25">
      <c r="A118" s="281"/>
      <c r="B118" s="281"/>
      <c r="C118" s="405"/>
      <c r="D118" s="404" t="s">
        <v>1405</v>
      </c>
      <c r="E118" s="405" t="s">
        <v>1406</v>
      </c>
      <c r="F118" s="406"/>
      <c r="G118" s="406"/>
      <c r="H118" s="406">
        <v>1</v>
      </c>
      <c r="I118" s="406"/>
      <c r="J118" s="406"/>
      <c r="K118" s="406">
        <v>1</v>
      </c>
      <c r="L118" s="406"/>
      <c r="M118" s="406"/>
      <c r="N118" s="407">
        <v>1</v>
      </c>
      <c r="O118" s="407"/>
      <c r="P118" s="407"/>
      <c r="Q118" s="407">
        <v>1</v>
      </c>
      <c r="R118" s="408">
        <f t="shared" si="1"/>
        <v>4</v>
      </c>
      <c r="S118" s="278" t="s">
        <v>958</v>
      </c>
      <c r="T118" s="278"/>
      <c r="U118" s="278"/>
      <c r="V118" s="410" t="s">
        <v>1407</v>
      </c>
      <c r="W118" s="410"/>
      <c r="X118" s="401"/>
      <c r="Y118" s="401"/>
      <c r="Z118" s="401"/>
      <c r="AA118" s="401"/>
      <c r="AB118" s="401"/>
      <c r="AC118" s="401"/>
      <c r="AD118" s="401"/>
      <c r="AE118" s="401"/>
      <c r="AF118" s="402"/>
      <c r="AG118" s="402"/>
      <c r="AH118" s="402"/>
      <c r="AI118" s="402"/>
      <c r="AJ118" s="402"/>
      <c r="AK118" s="402"/>
      <c r="AL118" s="402"/>
      <c r="AM118" s="402"/>
      <c r="AN118" s="402"/>
      <c r="AO118" s="402"/>
      <c r="AP118" s="402"/>
      <c r="AQ118" s="402"/>
      <c r="AR118" s="402"/>
      <c r="AS118" s="402"/>
      <c r="AT118" s="402"/>
      <c r="AU118" s="402"/>
      <c r="AV118" s="402"/>
      <c r="AW118" s="402"/>
      <c r="AX118" s="402"/>
      <c r="AY118" s="402"/>
      <c r="AZ118" s="402"/>
      <c r="BA118" s="402"/>
      <c r="BB118" s="402"/>
      <c r="BC118" s="402"/>
      <c r="BD118" s="402"/>
      <c r="BE118" s="402"/>
      <c r="BF118" s="402"/>
      <c r="BG118" s="402"/>
      <c r="BH118" s="402"/>
      <c r="BI118" s="402"/>
      <c r="BJ118" s="402"/>
      <c r="BK118" s="402"/>
      <c r="BL118" s="402"/>
      <c r="BM118" s="402"/>
      <c r="BN118" s="402"/>
    </row>
    <row r="119" spans="1:66" s="403" customFormat="1" ht="48" customHeight="1" x14ac:dyDescent="0.25">
      <c r="A119" s="281"/>
      <c r="B119" s="281"/>
      <c r="C119" s="405"/>
      <c r="D119" s="404" t="s">
        <v>1408</v>
      </c>
      <c r="E119" s="405" t="s">
        <v>1409</v>
      </c>
      <c r="F119" s="406"/>
      <c r="G119" s="406"/>
      <c r="H119" s="406">
        <v>1</v>
      </c>
      <c r="I119" s="406"/>
      <c r="J119" s="406"/>
      <c r="K119" s="406">
        <v>1</v>
      </c>
      <c r="L119" s="406"/>
      <c r="M119" s="406"/>
      <c r="N119" s="407">
        <v>1</v>
      </c>
      <c r="O119" s="407"/>
      <c r="P119" s="407"/>
      <c r="Q119" s="407">
        <v>1</v>
      </c>
      <c r="R119" s="408">
        <f t="shared" si="1"/>
        <v>4</v>
      </c>
      <c r="S119" s="278" t="s">
        <v>958</v>
      </c>
      <c r="T119" s="278"/>
      <c r="U119" s="278"/>
      <c r="V119" s="278" t="s">
        <v>1742</v>
      </c>
      <c r="W119" s="410"/>
      <c r="X119" s="401"/>
      <c r="Y119" s="401"/>
      <c r="Z119" s="401"/>
      <c r="AA119" s="401"/>
      <c r="AB119" s="401"/>
      <c r="AC119" s="401"/>
      <c r="AD119" s="401"/>
      <c r="AE119" s="401"/>
      <c r="AF119" s="402"/>
      <c r="AG119" s="402"/>
      <c r="AH119" s="402"/>
      <c r="AI119" s="402"/>
      <c r="AJ119" s="402"/>
      <c r="AK119" s="402"/>
      <c r="AL119" s="402"/>
      <c r="AM119" s="402"/>
      <c r="AN119" s="402"/>
      <c r="AO119" s="402"/>
      <c r="AP119" s="402"/>
      <c r="AQ119" s="402"/>
      <c r="AR119" s="402"/>
      <c r="AS119" s="402"/>
      <c r="AT119" s="402"/>
      <c r="AU119" s="402"/>
      <c r="AV119" s="402"/>
      <c r="AW119" s="402"/>
      <c r="AX119" s="402"/>
      <c r="AY119" s="402"/>
      <c r="AZ119" s="402"/>
      <c r="BA119" s="402"/>
      <c r="BB119" s="402"/>
      <c r="BC119" s="402"/>
      <c r="BD119" s="402"/>
      <c r="BE119" s="402"/>
      <c r="BF119" s="402"/>
      <c r="BG119" s="402"/>
      <c r="BH119" s="402"/>
      <c r="BI119" s="402"/>
      <c r="BJ119" s="402"/>
      <c r="BK119" s="402"/>
      <c r="BL119" s="402"/>
      <c r="BM119" s="402"/>
      <c r="BN119" s="402"/>
    </row>
    <row r="120" spans="1:66" s="403" customFormat="1" ht="66.599999999999994" customHeight="1" x14ac:dyDescent="0.25">
      <c r="A120" s="281"/>
      <c r="B120" s="281"/>
      <c r="C120" s="405" t="s">
        <v>1410</v>
      </c>
      <c r="D120" s="404" t="s">
        <v>1411</v>
      </c>
      <c r="E120" s="405" t="s">
        <v>1412</v>
      </c>
      <c r="F120" s="409">
        <v>1</v>
      </c>
      <c r="G120" s="409"/>
      <c r="H120" s="409"/>
      <c r="I120" s="409"/>
      <c r="J120" s="409"/>
      <c r="K120" s="409"/>
      <c r="L120" s="409"/>
      <c r="M120" s="409"/>
      <c r="N120" s="409"/>
      <c r="O120" s="409"/>
      <c r="P120" s="409"/>
      <c r="Q120" s="409"/>
      <c r="R120" s="408">
        <f t="shared" si="1"/>
        <v>1</v>
      </c>
      <c r="S120" s="278" t="s">
        <v>953</v>
      </c>
      <c r="T120" s="278"/>
      <c r="U120" s="278"/>
      <c r="V120" s="278" t="s">
        <v>1727</v>
      </c>
      <c r="W120" s="410"/>
      <c r="X120" s="401"/>
      <c r="Y120" s="401"/>
      <c r="Z120" s="401"/>
      <c r="AA120" s="401"/>
      <c r="AB120" s="401"/>
      <c r="AC120" s="401"/>
      <c r="AD120" s="401"/>
      <c r="AE120" s="401"/>
      <c r="AF120" s="402"/>
      <c r="AG120" s="402"/>
      <c r="AH120" s="402"/>
      <c r="AI120" s="402"/>
      <c r="AJ120" s="402"/>
      <c r="AK120" s="402"/>
      <c r="AL120" s="402"/>
      <c r="AM120" s="402"/>
      <c r="AN120" s="402"/>
      <c r="AO120" s="402"/>
      <c r="AP120" s="402"/>
      <c r="AQ120" s="402"/>
      <c r="AR120" s="402"/>
      <c r="AS120" s="402"/>
      <c r="AT120" s="402"/>
      <c r="AU120" s="402"/>
      <c r="AV120" s="402"/>
      <c r="AW120" s="402"/>
      <c r="AX120" s="402"/>
      <c r="AY120" s="402"/>
      <c r="AZ120" s="402"/>
      <c r="BA120" s="402"/>
      <c r="BB120" s="402"/>
      <c r="BC120" s="402"/>
      <c r="BD120" s="402"/>
      <c r="BE120" s="402"/>
      <c r="BF120" s="402"/>
      <c r="BG120" s="402"/>
      <c r="BH120" s="402"/>
      <c r="BI120" s="402"/>
      <c r="BJ120" s="402"/>
      <c r="BK120" s="402"/>
      <c r="BL120" s="402"/>
      <c r="BM120" s="402"/>
      <c r="BN120" s="402"/>
    </row>
    <row r="121" spans="1:66" s="403" customFormat="1" ht="60.75" customHeight="1" x14ac:dyDescent="0.25">
      <c r="A121" s="281"/>
      <c r="B121" s="281"/>
      <c r="C121" s="405"/>
      <c r="D121" s="404" t="s">
        <v>1413</v>
      </c>
      <c r="E121" s="405" t="s">
        <v>1414</v>
      </c>
      <c r="F121" s="409"/>
      <c r="G121" s="409"/>
      <c r="H121" s="409"/>
      <c r="I121" s="409"/>
      <c r="J121" s="409"/>
      <c r="K121" s="409"/>
      <c r="L121" s="409">
        <v>1</v>
      </c>
      <c r="M121" s="409"/>
      <c r="N121" s="409"/>
      <c r="O121" s="409"/>
      <c r="P121" s="409"/>
      <c r="Q121" s="409">
        <v>1</v>
      </c>
      <c r="R121" s="408">
        <f t="shared" si="1"/>
        <v>2</v>
      </c>
      <c r="S121" s="278" t="s">
        <v>949</v>
      </c>
      <c r="T121" s="278"/>
      <c r="U121" s="278"/>
      <c r="V121" s="278" t="s">
        <v>1727</v>
      </c>
      <c r="W121" s="410"/>
      <c r="X121" s="401"/>
      <c r="Y121" s="401"/>
      <c r="Z121" s="401"/>
      <c r="AA121" s="401"/>
      <c r="AB121" s="401"/>
      <c r="AC121" s="401"/>
      <c r="AD121" s="401"/>
      <c r="AE121" s="401"/>
      <c r="AF121" s="402"/>
      <c r="AG121" s="402"/>
      <c r="AH121" s="402"/>
      <c r="AI121" s="402"/>
      <c r="AJ121" s="402"/>
      <c r="AK121" s="402"/>
      <c r="AL121" s="402"/>
      <c r="AM121" s="402"/>
      <c r="AN121" s="402"/>
      <c r="AO121" s="402"/>
      <c r="AP121" s="402"/>
      <c r="AQ121" s="402"/>
      <c r="AR121" s="402"/>
      <c r="AS121" s="402"/>
      <c r="AT121" s="402"/>
      <c r="AU121" s="402"/>
      <c r="AV121" s="402"/>
      <c r="AW121" s="402"/>
      <c r="AX121" s="402"/>
      <c r="AY121" s="402"/>
      <c r="AZ121" s="402"/>
      <c r="BA121" s="402"/>
      <c r="BB121" s="402"/>
      <c r="BC121" s="402"/>
      <c r="BD121" s="402"/>
      <c r="BE121" s="402"/>
      <c r="BF121" s="402"/>
      <c r="BG121" s="402"/>
      <c r="BH121" s="402"/>
      <c r="BI121" s="402"/>
      <c r="BJ121" s="402"/>
      <c r="BK121" s="402"/>
      <c r="BL121" s="402"/>
      <c r="BM121" s="402"/>
      <c r="BN121" s="402"/>
    </row>
    <row r="122" spans="1:66" s="434" customFormat="1" ht="85.8" customHeight="1" x14ac:dyDescent="0.25">
      <c r="A122" s="424"/>
      <c r="B122" s="424"/>
      <c r="C122" s="412" t="s">
        <v>1415</v>
      </c>
      <c r="D122" s="413" t="s">
        <v>1416</v>
      </c>
      <c r="E122" s="412" t="s">
        <v>1417</v>
      </c>
      <c r="F122" s="432"/>
      <c r="G122" s="432"/>
      <c r="H122" s="432"/>
      <c r="I122" s="432"/>
      <c r="J122" s="432"/>
      <c r="K122" s="432"/>
      <c r="L122" s="432">
        <v>1</v>
      </c>
      <c r="M122" s="432"/>
      <c r="N122" s="432"/>
      <c r="O122" s="432"/>
      <c r="P122" s="432"/>
      <c r="Q122" s="432">
        <v>1</v>
      </c>
      <c r="R122" s="415">
        <f t="shared" si="1"/>
        <v>2</v>
      </c>
      <c r="S122" s="411" t="s">
        <v>11</v>
      </c>
      <c r="T122" s="411"/>
      <c r="U122" s="411" t="s">
        <v>1418</v>
      </c>
      <c r="V122" s="429" t="s">
        <v>1124</v>
      </c>
      <c r="W122" s="429"/>
      <c r="X122" s="416"/>
      <c r="Y122" s="416"/>
      <c r="Z122" s="416"/>
      <c r="AA122" s="416"/>
      <c r="AB122" s="416"/>
      <c r="AC122" s="416"/>
      <c r="AD122" s="416"/>
      <c r="AE122" s="416"/>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3"/>
      <c r="BA122" s="433"/>
      <c r="BB122" s="433"/>
      <c r="BC122" s="433"/>
      <c r="BD122" s="433"/>
      <c r="BE122" s="433"/>
      <c r="BF122" s="433"/>
      <c r="BG122" s="433"/>
      <c r="BH122" s="433"/>
      <c r="BI122" s="433"/>
      <c r="BJ122" s="433"/>
      <c r="BK122" s="433"/>
      <c r="BL122" s="433"/>
      <c r="BM122" s="433"/>
      <c r="BN122" s="433"/>
    </row>
    <row r="123" spans="1:66" s="403" customFormat="1" ht="82.8" customHeight="1" x14ac:dyDescent="0.25">
      <c r="A123" s="281"/>
      <c r="B123" s="281"/>
      <c r="C123" s="278" t="s">
        <v>1419</v>
      </c>
      <c r="D123" s="404" t="s">
        <v>1420</v>
      </c>
      <c r="E123" s="405" t="s">
        <v>1421</v>
      </c>
      <c r="F123" s="409"/>
      <c r="G123" s="409"/>
      <c r="H123" s="409"/>
      <c r="I123" s="409"/>
      <c r="J123" s="409"/>
      <c r="K123" s="409"/>
      <c r="L123" s="409"/>
      <c r="M123" s="409"/>
      <c r="N123" s="409"/>
      <c r="O123" s="409"/>
      <c r="P123" s="409">
        <v>1</v>
      </c>
      <c r="Q123" s="409"/>
      <c r="R123" s="408">
        <f t="shared" si="1"/>
        <v>1</v>
      </c>
      <c r="S123" s="278" t="s">
        <v>11</v>
      </c>
      <c r="T123" s="278"/>
      <c r="U123" s="278" t="s">
        <v>1422</v>
      </c>
      <c r="V123" s="410" t="s">
        <v>1711</v>
      </c>
      <c r="W123" s="410"/>
      <c r="X123" s="401"/>
      <c r="Y123" s="401"/>
      <c r="Z123" s="401"/>
      <c r="AA123" s="401"/>
      <c r="AB123" s="401"/>
      <c r="AC123" s="401"/>
      <c r="AD123" s="401"/>
      <c r="AE123" s="401"/>
      <c r="AF123" s="402"/>
      <c r="AG123" s="402"/>
      <c r="AH123" s="402"/>
      <c r="AI123" s="402"/>
      <c r="AJ123" s="402"/>
      <c r="AK123" s="402"/>
      <c r="AL123" s="402"/>
      <c r="AM123" s="402"/>
      <c r="AN123" s="402"/>
      <c r="AO123" s="402"/>
      <c r="AP123" s="402"/>
      <c r="AQ123" s="402"/>
      <c r="AR123" s="402"/>
      <c r="AS123" s="402"/>
      <c r="AT123" s="402"/>
      <c r="AU123" s="402"/>
      <c r="AV123" s="402"/>
      <c r="AW123" s="402"/>
      <c r="AX123" s="402"/>
      <c r="AY123" s="402"/>
      <c r="AZ123" s="402"/>
      <c r="BA123" s="402"/>
      <c r="BB123" s="402"/>
      <c r="BC123" s="402"/>
      <c r="BD123" s="402"/>
      <c r="BE123" s="402"/>
      <c r="BF123" s="402"/>
      <c r="BG123" s="402"/>
      <c r="BH123" s="402"/>
      <c r="BI123" s="402"/>
      <c r="BJ123" s="402"/>
      <c r="BK123" s="402"/>
      <c r="BL123" s="402"/>
      <c r="BM123" s="402"/>
      <c r="BN123" s="402"/>
    </row>
    <row r="124" spans="1:66" s="403" customFormat="1" ht="48" x14ac:dyDescent="0.25">
      <c r="A124" s="281"/>
      <c r="B124" s="281"/>
      <c r="C124" s="278" t="s">
        <v>1423</v>
      </c>
      <c r="D124" s="404" t="s">
        <v>1424</v>
      </c>
      <c r="E124" s="281" t="s">
        <v>1425</v>
      </c>
      <c r="F124" s="431"/>
      <c r="G124" s="431"/>
      <c r="H124" s="431"/>
      <c r="I124" s="431"/>
      <c r="J124" s="431"/>
      <c r="K124" s="431"/>
      <c r="L124" s="431"/>
      <c r="M124" s="435">
        <v>1</v>
      </c>
      <c r="N124" s="435"/>
      <c r="O124" s="435"/>
      <c r="P124" s="435"/>
      <c r="Q124" s="435"/>
      <c r="R124" s="408">
        <f t="shared" si="1"/>
        <v>1</v>
      </c>
      <c r="S124" s="278" t="s">
        <v>11</v>
      </c>
      <c r="T124" s="278"/>
      <c r="U124" s="278" t="s">
        <v>1426</v>
      </c>
      <c r="V124" s="410" t="s">
        <v>1711</v>
      </c>
      <c r="W124" s="436"/>
      <c r="X124" s="401"/>
      <c r="Y124" s="401"/>
      <c r="Z124" s="401"/>
      <c r="AA124" s="401"/>
      <c r="AB124" s="401"/>
      <c r="AC124" s="401"/>
      <c r="AD124" s="401"/>
      <c r="AE124" s="401"/>
      <c r="AF124" s="402"/>
      <c r="AG124" s="402"/>
      <c r="AH124" s="402"/>
      <c r="AI124" s="402"/>
      <c r="AJ124" s="402"/>
      <c r="AK124" s="402"/>
      <c r="AL124" s="402"/>
      <c r="AM124" s="402"/>
      <c r="AN124" s="402"/>
      <c r="AO124" s="402"/>
      <c r="AP124" s="402"/>
      <c r="AQ124" s="402"/>
      <c r="AR124" s="402"/>
      <c r="AS124" s="402"/>
      <c r="AT124" s="402"/>
      <c r="AU124" s="402"/>
      <c r="AV124" s="402"/>
      <c r="AW124" s="402"/>
      <c r="AX124" s="402"/>
      <c r="AY124" s="402"/>
      <c r="AZ124" s="402"/>
      <c r="BA124" s="402"/>
      <c r="BB124" s="402"/>
      <c r="BC124" s="402"/>
      <c r="BD124" s="402"/>
      <c r="BE124" s="402"/>
      <c r="BF124" s="402"/>
      <c r="BG124" s="402"/>
      <c r="BH124" s="402"/>
      <c r="BI124" s="402"/>
      <c r="BJ124" s="402"/>
      <c r="BK124" s="402"/>
      <c r="BL124" s="402"/>
      <c r="BM124" s="402"/>
      <c r="BN124" s="402"/>
    </row>
    <row r="125" spans="1:66" s="403" customFormat="1" ht="48" x14ac:dyDescent="0.25">
      <c r="A125" s="281"/>
      <c r="B125" s="281"/>
      <c r="C125" s="405"/>
      <c r="D125" s="404" t="s">
        <v>1427</v>
      </c>
      <c r="E125" s="281" t="s">
        <v>1428</v>
      </c>
      <c r="F125" s="431"/>
      <c r="G125" s="431"/>
      <c r="H125" s="435">
        <v>1</v>
      </c>
      <c r="I125" s="431"/>
      <c r="J125" s="431"/>
      <c r="K125" s="435">
        <v>1</v>
      </c>
      <c r="L125" s="431"/>
      <c r="M125" s="435"/>
      <c r="N125" s="435">
        <v>1</v>
      </c>
      <c r="O125" s="435"/>
      <c r="P125" s="435"/>
      <c r="Q125" s="435">
        <v>1</v>
      </c>
      <c r="R125" s="408">
        <f t="shared" si="1"/>
        <v>4</v>
      </c>
      <c r="S125" s="278" t="s">
        <v>11</v>
      </c>
      <c r="T125" s="278"/>
      <c r="U125" s="278" t="s">
        <v>1429</v>
      </c>
      <c r="V125" s="410" t="s">
        <v>1711</v>
      </c>
      <c r="W125" s="436"/>
      <c r="X125" s="401"/>
      <c r="Y125" s="401"/>
      <c r="Z125" s="401"/>
      <c r="AA125" s="401"/>
      <c r="AB125" s="401"/>
      <c r="AC125" s="401"/>
      <c r="AD125" s="401"/>
      <c r="AE125" s="401"/>
      <c r="AF125" s="402"/>
      <c r="AG125" s="402"/>
      <c r="AH125" s="402"/>
      <c r="AI125" s="402"/>
      <c r="AJ125" s="402"/>
      <c r="AK125" s="402"/>
      <c r="AL125" s="402"/>
      <c r="AM125" s="402"/>
      <c r="AN125" s="402"/>
      <c r="AO125" s="402"/>
      <c r="AP125" s="402"/>
      <c r="AQ125" s="402"/>
      <c r="AR125" s="402"/>
      <c r="AS125" s="402"/>
      <c r="AT125" s="402"/>
      <c r="AU125" s="402"/>
      <c r="AV125" s="402"/>
      <c r="AW125" s="402"/>
      <c r="AX125" s="402"/>
      <c r="AY125" s="402"/>
      <c r="AZ125" s="402"/>
      <c r="BA125" s="402"/>
      <c r="BB125" s="402"/>
      <c r="BC125" s="402"/>
      <c r="BD125" s="402"/>
      <c r="BE125" s="402"/>
      <c r="BF125" s="402"/>
      <c r="BG125" s="402"/>
      <c r="BH125" s="402"/>
      <c r="BI125" s="402"/>
      <c r="BJ125" s="402"/>
      <c r="BK125" s="402"/>
      <c r="BL125" s="402"/>
      <c r="BM125" s="402"/>
      <c r="BN125" s="402"/>
    </row>
    <row r="126" spans="1:66" s="403" customFormat="1" ht="45.75" customHeight="1" x14ac:dyDescent="0.25">
      <c r="A126" s="281"/>
      <c r="B126" s="281"/>
      <c r="C126" s="405"/>
      <c r="D126" s="404" t="s">
        <v>1430</v>
      </c>
      <c r="E126" s="281" t="s">
        <v>1431</v>
      </c>
      <c r="F126" s="431"/>
      <c r="G126" s="431"/>
      <c r="H126" s="435"/>
      <c r="I126" s="431"/>
      <c r="J126" s="435">
        <v>1</v>
      </c>
      <c r="K126" s="431"/>
      <c r="L126" s="431"/>
      <c r="M126" s="431"/>
      <c r="N126" s="435"/>
      <c r="O126" s="435"/>
      <c r="P126" s="435"/>
      <c r="Q126" s="435"/>
      <c r="R126" s="408">
        <f t="shared" si="1"/>
        <v>1</v>
      </c>
      <c r="S126" s="278" t="s">
        <v>11</v>
      </c>
      <c r="T126" s="278"/>
      <c r="U126" s="278" t="s">
        <v>1432</v>
      </c>
      <c r="V126" s="410" t="s">
        <v>1711</v>
      </c>
      <c r="W126" s="436"/>
      <c r="X126" s="401"/>
      <c r="Y126" s="401"/>
      <c r="Z126" s="401"/>
      <c r="AA126" s="401"/>
      <c r="AB126" s="401"/>
      <c r="AC126" s="401"/>
      <c r="AD126" s="401"/>
      <c r="AE126" s="401"/>
      <c r="AF126" s="402"/>
      <c r="AG126" s="402"/>
      <c r="AH126" s="402"/>
      <c r="AI126" s="402"/>
      <c r="AJ126" s="402"/>
      <c r="AK126" s="402"/>
      <c r="AL126" s="402"/>
      <c r="AM126" s="402"/>
      <c r="AN126" s="402"/>
      <c r="AO126" s="402"/>
      <c r="AP126" s="402"/>
      <c r="AQ126" s="402"/>
      <c r="AR126" s="402"/>
      <c r="AS126" s="402"/>
      <c r="AT126" s="402"/>
      <c r="AU126" s="402"/>
      <c r="AV126" s="402"/>
      <c r="AW126" s="402"/>
      <c r="AX126" s="402"/>
      <c r="AY126" s="402"/>
      <c r="AZ126" s="402"/>
      <c r="BA126" s="402"/>
      <c r="BB126" s="402"/>
      <c r="BC126" s="402"/>
      <c r="BD126" s="402"/>
      <c r="BE126" s="402"/>
      <c r="BF126" s="402"/>
      <c r="BG126" s="402"/>
      <c r="BH126" s="402"/>
      <c r="BI126" s="402"/>
      <c r="BJ126" s="402"/>
      <c r="BK126" s="402"/>
      <c r="BL126" s="402"/>
      <c r="BM126" s="402"/>
      <c r="BN126" s="402"/>
    </row>
    <row r="127" spans="1:66" s="403" customFormat="1" ht="29.25" customHeight="1" x14ac:dyDescent="0.25">
      <c r="A127" s="281"/>
      <c r="B127" s="281"/>
      <c r="C127" s="405"/>
      <c r="D127" s="404" t="s">
        <v>1433</v>
      </c>
      <c r="E127" s="281" t="s">
        <v>1434</v>
      </c>
      <c r="F127" s="431"/>
      <c r="G127" s="431"/>
      <c r="H127" s="431"/>
      <c r="I127" s="435"/>
      <c r="J127" s="431"/>
      <c r="K127" s="431"/>
      <c r="L127" s="435">
        <v>1</v>
      </c>
      <c r="M127" s="431"/>
      <c r="N127" s="435"/>
      <c r="O127" s="435"/>
      <c r="P127" s="435"/>
      <c r="Q127" s="435"/>
      <c r="R127" s="408">
        <f t="shared" si="1"/>
        <v>1</v>
      </c>
      <c r="S127" s="278" t="s">
        <v>11</v>
      </c>
      <c r="T127" s="278"/>
      <c r="U127" s="278" t="s">
        <v>1435</v>
      </c>
      <c r="V127" s="410" t="s">
        <v>1711</v>
      </c>
      <c r="W127" s="436"/>
      <c r="X127" s="401"/>
      <c r="Y127" s="401"/>
      <c r="Z127" s="401"/>
      <c r="AA127" s="401"/>
      <c r="AB127" s="401"/>
      <c r="AC127" s="401"/>
      <c r="AD127" s="401"/>
      <c r="AE127" s="401"/>
      <c r="AF127" s="402"/>
      <c r="AG127" s="402"/>
      <c r="AH127" s="402"/>
      <c r="AI127" s="402"/>
      <c r="AJ127" s="402"/>
      <c r="AK127" s="402"/>
      <c r="AL127" s="402"/>
      <c r="AM127" s="402"/>
      <c r="AN127" s="402"/>
      <c r="AO127" s="402"/>
      <c r="AP127" s="402"/>
      <c r="AQ127" s="402"/>
      <c r="AR127" s="402"/>
      <c r="AS127" s="402"/>
      <c r="AT127" s="402"/>
      <c r="AU127" s="402"/>
      <c r="AV127" s="402"/>
      <c r="AW127" s="402"/>
      <c r="AX127" s="402"/>
      <c r="AY127" s="402"/>
      <c r="AZ127" s="402"/>
      <c r="BA127" s="402"/>
      <c r="BB127" s="402"/>
      <c r="BC127" s="402"/>
      <c r="BD127" s="402"/>
      <c r="BE127" s="402"/>
      <c r="BF127" s="402"/>
      <c r="BG127" s="402"/>
      <c r="BH127" s="402"/>
      <c r="BI127" s="402"/>
      <c r="BJ127" s="402"/>
      <c r="BK127" s="402"/>
      <c r="BL127" s="402"/>
      <c r="BM127" s="402"/>
      <c r="BN127" s="402"/>
    </row>
    <row r="128" spans="1:66" s="403" customFormat="1" ht="48" x14ac:dyDescent="0.25">
      <c r="A128" s="281"/>
      <c r="B128" s="281"/>
      <c r="C128" s="405"/>
      <c r="D128" s="404" t="s">
        <v>1436</v>
      </c>
      <c r="E128" s="281" t="s">
        <v>1437</v>
      </c>
      <c r="F128" s="431"/>
      <c r="G128" s="431"/>
      <c r="H128" s="431"/>
      <c r="I128" s="431"/>
      <c r="J128" s="431">
        <v>1</v>
      </c>
      <c r="K128" s="435"/>
      <c r="L128" s="431"/>
      <c r="M128" s="435"/>
      <c r="N128" s="435"/>
      <c r="O128" s="435"/>
      <c r="P128" s="435"/>
      <c r="Q128" s="435"/>
      <c r="R128" s="408">
        <f t="shared" si="1"/>
        <v>1</v>
      </c>
      <c r="S128" s="278" t="s">
        <v>11</v>
      </c>
      <c r="T128" s="278"/>
      <c r="U128" s="436" t="s">
        <v>1438</v>
      </c>
      <c r="V128" s="410" t="s">
        <v>1711</v>
      </c>
      <c r="W128" s="436"/>
      <c r="X128" s="401"/>
      <c r="Y128" s="401"/>
      <c r="Z128" s="401"/>
      <c r="AA128" s="401"/>
      <c r="AB128" s="401"/>
      <c r="AC128" s="401"/>
      <c r="AD128" s="401"/>
      <c r="AE128" s="401"/>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402"/>
      <c r="BG128" s="402"/>
      <c r="BH128" s="402"/>
      <c r="BI128" s="402"/>
      <c r="BJ128" s="402"/>
      <c r="BK128" s="402"/>
      <c r="BL128" s="402"/>
      <c r="BM128" s="402"/>
      <c r="BN128" s="402"/>
    </row>
    <row r="129" spans="1:66" s="403" customFormat="1" ht="60" x14ac:dyDescent="0.25">
      <c r="A129" s="281"/>
      <c r="B129" s="281"/>
      <c r="C129" s="405"/>
      <c r="D129" s="404" t="s">
        <v>1439</v>
      </c>
      <c r="E129" s="281" t="s">
        <v>1440</v>
      </c>
      <c r="F129" s="431"/>
      <c r="G129" s="431"/>
      <c r="H129" s="431"/>
      <c r="I129" s="431"/>
      <c r="J129" s="435"/>
      <c r="K129" s="431">
        <v>1</v>
      </c>
      <c r="L129" s="431"/>
      <c r="M129" s="431"/>
      <c r="N129" s="435"/>
      <c r="O129" s="431"/>
      <c r="P129" s="435"/>
      <c r="Q129" s="431"/>
      <c r="R129" s="408">
        <f t="shared" si="1"/>
        <v>1</v>
      </c>
      <c r="S129" s="278" t="s">
        <v>11</v>
      </c>
      <c r="T129" s="278"/>
      <c r="U129" s="436" t="s">
        <v>1441</v>
      </c>
      <c r="V129" s="410" t="s">
        <v>1711</v>
      </c>
      <c r="W129" s="436"/>
      <c r="X129" s="401"/>
      <c r="Y129" s="401"/>
      <c r="Z129" s="401"/>
      <c r="AA129" s="401"/>
      <c r="AB129" s="401"/>
      <c r="AC129" s="401"/>
      <c r="AD129" s="401"/>
      <c r="AE129" s="401"/>
      <c r="AF129" s="402"/>
      <c r="AG129" s="402"/>
      <c r="AH129" s="402"/>
      <c r="AI129" s="402"/>
      <c r="AJ129" s="402"/>
      <c r="AK129" s="402"/>
      <c r="AL129" s="402"/>
      <c r="AM129" s="402"/>
      <c r="AN129" s="402"/>
      <c r="AO129" s="402"/>
      <c r="AP129" s="402"/>
      <c r="AQ129" s="402"/>
      <c r="AR129" s="402"/>
      <c r="AS129" s="402"/>
      <c r="AT129" s="402"/>
      <c r="AU129" s="402"/>
      <c r="AV129" s="402"/>
      <c r="AW129" s="402"/>
      <c r="AX129" s="402"/>
      <c r="AY129" s="402"/>
      <c r="AZ129" s="402"/>
      <c r="BA129" s="402"/>
      <c r="BB129" s="402"/>
      <c r="BC129" s="402"/>
      <c r="BD129" s="402"/>
      <c r="BE129" s="402"/>
      <c r="BF129" s="402"/>
      <c r="BG129" s="402"/>
      <c r="BH129" s="402"/>
      <c r="BI129" s="402"/>
      <c r="BJ129" s="402"/>
      <c r="BK129" s="402"/>
      <c r="BL129" s="402"/>
      <c r="BM129" s="402"/>
      <c r="BN129" s="402"/>
    </row>
    <row r="130" spans="1:66" s="403" customFormat="1" ht="86.25" customHeight="1" x14ac:dyDescent="0.25">
      <c r="A130" s="281"/>
      <c r="B130" s="281"/>
      <c r="C130" s="405"/>
      <c r="D130" s="404" t="s">
        <v>1442</v>
      </c>
      <c r="E130" s="281" t="s">
        <v>1443</v>
      </c>
      <c r="F130" s="431"/>
      <c r="G130" s="431"/>
      <c r="H130" s="431"/>
      <c r="I130" s="431"/>
      <c r="J130" s="435"/>
      <c r="K130" s="435"/>
      <c r="L130" s="431"/>
      <c r="M130" s="431">
        <v>1</v>
      </c>
      <c r="N130" s="435"/>
      <c r="O130" s="435"/>
      <c r="P130" s="435"/>
      <c r="Q130" s="435"/>
      <c r="R130" s="408">
        <f t="shared" si="1"/>
        <v>1</v>
      </c>
      <c r="S130" s="278" t="s">
        <v>11</v>
      </c>
      <c r="T130" s="278"/>
      <c r="U130" s="436" t="s">
        <v>1444</v>
      </c>
      <c r="V130" s="410" t="s">
        <v>1445</v>
      </c>
      <c r="W130" s="436"/>
      <c r="X130" s="401"/>
      <c r="Y130" s="401"/>
      <c r="Z130" s="401"/>
      <c r="AA130" s="401"/>
      <c r="AB130" s="401"/>
      <c r="AC130" s="401"/>
      <c r="AD130" s="401"/>
      <c r="AE130" s="401"/>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2"/>
      <c r="BA130" s="402"/>
      <c r="BB130" s="402"/>
      <c r="BC130" s="402"/>
      <c r="BD130" s="402"/>
      <c r="BE130" s="402"/>
      <c r="BF130" s="402"/>
      <c r="BG130" s="402"/>
      <c r="BH130" s="402"/>
      <c r="BI130" s="402"/>
      <c r="BJ130" s="402"/>
      <c r="BK130" s="402"/>
      <c r="BL130" s="402"/>
      <c r="BM130" s="402"/>
      <c r="BN130" s="402"/>
    </row>
    <row r="131" spans="1:66" s="403" customFormat="1" ht="50.25" customHeight="1" x14ac:dyDescent="0.25">
      <c r="A131" s="281"/>
      <c r="B131" s="281"/>
      <c r="C131" s="405"/>
      <c r="D131" s="404" t="s">
        <v>1446</v>
      </c>
      <c r="E131" s="281" t="s">
        <v>1447</v>
      </c>
      <c r="F131" s="431"/>
      <c r="G131" s="435">
        <v>1</v>
      </c>
      <c r="H131" s="431"/>
      <c r="I131" s="431"/>
      <c r="J131" s="431">
        <v>1</v>
      </c>
      <c r="K131" s="431"/>
      <c r="L131" s="431"/>
      <c r="M131" s="431">
        <v>1</v>
      </c>
      <c r="N131" s="435"/>
      <c r="O131" s="435"/>
      <c r="P131" s="435">
        <v>1</v>
      </c>
      <c r="Q131" s="431"/>
      <c r="R131" s="408">
        <f t="shared" si="1"/>
        <v>4</v>
      </c>
      <c r="S131" s="278" t="s">
        <v>950</v>
      </c>
      <c r="T131" s="278"/>
      <c r="U131" s="278"/>
      <c r="V131" s="410" t="s">
        <v>1124</v>
      </c>
      <c r="W131" s="436"/>
      <c r="X131" s="401"/>
      <c r="Y131" s="401"/>
      <c r="Z131" s="401"/>
      <c r="AA131" s="401"/>
      <c r="AB131" s="401"/>
      <c r="AC131" s="401"/>
      <c r="AD131" s="401"/>
      <c r="AE131" s="401"/>
      <c r="AF131" s="402"/>
      <c r="AG131" s="402"/>
      <c r="AH131" s="402"/>
      <c r="AI131" s="402"/>
      <c r="AJ131" s="402"/>
      <c r="AK131" s="402"/>
      <c r="AL131" s="402"/>
      <c r="AM131" s="402"/>
      <c r="AN131" s="402"/>
      <c r="AO131" s="402"/>
      <c r="AP131" s="402"/>
      <c r="AQ131" s="402"/>
      <c r="AR131" s="402"/>
      <c r="AS131" s="402"/>
      <c r="AT131" s="402"/>
      <c r="AU131" s="402"/>
      <c r="AV131" s="402"/>
      <c r="AW131" s="402"/>
      <c r="AX131" s="402"/>
      <c r="AY131" s="402"/>
      <c r="AZ131" s="402"/>
      <c r="BA131" s="402"/>
      <c r="BB131" s="402"/>
      <c r="BC131" s="402"/>
      <c r="BD131" s="402"/>
      <c r="BE131" s="402"/>
      <c r="BF131" s="402"/>
      <c r="BG131" s="402"/>
      <c r="BH131" s="402"/>
      <c r="BI131" s="402"/>
      <c r="BJ131" s="402"/>
      <c r="BK131" s="402"/>
      <c r="BL131" s="402"/>
      <c r="BM131" s="402"/>
      <c r="BN131" s="402"/>
    </row>
    <row r="132" spans="1:66" s="403" customFormat="1" ht="168" customHeight="1" x14ac:dyDescent="0.25">
      <c r="A132" s="281"/>
      <c r="B132" s="281"/>
      <c r="C132" s="278" t="s">
        <v>1448</v>
      </c>
      <c r="D132" s="404" t="s">
        <v>1449</v>
      </c>
      <c r="E132" s="405" t="s">
        <v>1450</v>
      </c>
      <c r="F132" s="431">
        <v>1</v>
      </c>
      <c r="G132" s="435"/>
      <c r="H132" s="431"/>
      <c r="I132" s="431"/>
      <c r="J132" s="431"/>
      <c r="K132" s="431"/>
      <c r="L132" s="435"/>
      <c r="M132" s="431"/>
      <c r="N132" s="431"/>
      <c r="O132" s="435"/>
      <c r="P132" s="435"/>
      <c r="Q132" s="435"/>
      <c r="R132" s="408">
        <f t="shared" si="1"/>
        <v>1</v>
      </c>
      <c r="S132" s="278" t="s">
        <v>11</v>
      </c>
      <c r="T132" s="278" t="s">
        <v>953</v>
      </c>
      <c r="U132" s="436" t="s">
        <v>1451</v>
      </c>
      <c r="V132" s="410" t="s">
        <v>1124</v>
      </c>
      <c r="W132" s="436" t="s">
        <v>1728</v>
      </c>
      <c r="X132" s="401"/>
      <c r="Y132" s="401"/>
      <c r="Z132" s="401"/>
      <c r="AA132" s="401"/>
      <c r="AB132" s="401"/>
      <c r="AC132" s="401"/>
      <c r="AD132" s="401"/>
      <c r="AE132" s="401"/>
      <c r="AF132" s="402"/>
      <c r="AG132" s="402"/>
      <c r="AH132" s="402"/>
      <c r="AI132" s="402"/>
      <c r="AJ132" s="402"/>
      <c r="AK132" s="402"/>
      <c r="AL132" s="402"/>
      <c r="AM132" s="402"/>
      <c r="AN132" s="402"/>
      <c r="AO132" s="402"/>
      <c r="AP132" s="402"/>
      <c r="AQ132" s="402"/>
      <c r="AR132" s="402"/>
      <c r="AS132" s="402"/>
      <c r="AT132" s="402"/>
      <c r="AU132" s="402"/>
      <c r="AV132" s="402"/>
      <c r="AW132" s="402"/>
      <c r="AX132" s="402"/>
      <c r="AY132" s="402"/>
      <c r="AZ132" s="402"/>
      <c r="BA132" s="402"/>
      <c r="BB132" s="402"/>
      <c r="BC132" s="402"/>
      <c r="BD132" s="402"/>
      <c r="BE132" s="402"/>
      <c r="BF132" s="402"/>
      <c r="BG132" s="402"/>
      <c r="BH132" s="402"/>
      <c r="BI132" s="402"/>
      <c r="BJ132" s="402"/>
      <c r="BK132" s="402"/>
      <c r="BL132" s="402"/>
      <c r="BM132" s="402"/>
      <c r="BN132" s="402"/>
    </row>
    <row r="133" spans="1:66" s="403" customFormat="1" ht="124.5" customHeight="1" x14ac:dyDescent="0.25">
      <c r="A133" s="281"/>
      <c r="B133" s="281"/>
      <c r="C133" s="405"/>
      <c r="D133" s="404" t="s">
        <v>1452</v>
      </c>
      <c r="E133" s="405" t="s">
        <v>1453</v>
      </c>
      <c r="F133" s="431"/>
      <c r="G133" s="435"/>
      <c r="H133" s="431"/>
      <c r="I133" s="431"/>
      <c r="J133" s="431"/>
      <c r="K133" s="431"/>
      <c r="L133" s="435"/>
      <c r="M133" s="431"/>
      <c r="N133" s="431"/>
      <c r="O133" s="435"/>
      <c r="P133" s="435">
        <v>1</v>
      </c>
      <c r="Q133" s="435"/>
      <c r="R133" s="408">
        <f t="shared" si="1"/>
        <v>1</v>
      </c>
      <c r="S133" s="278" t="s">
        <v>11</v>
      </c>
      <c r="T133" s="278"/>
      <c r="U133" s="436" t="s">
        <v>1454</v>
      </c>
      <c r="V133" s="410" t="s">
        <v>1124</v>
      </c>
      <c r="W133" s="436" t="s">
        <v>1728</v>
      </c>
      <c r="X133" s="401"/>
      <c r="Y133" s="401"/>
      <c r="Z133" s="401"/>
      <c r="AA133" s="401"/>
      <c r="AB133" s="401"/>
      <c r="AC133" s="401"/>
      <c r="AD133" s="401"/>
      <c r="AE133" s="401"/>
      <c r="AF133" s="402"/>
      <c r="AG133" s="402"/>
      <c r="AH133" s="402"/>
      <c r="AI133" s="402"/>
      <c r="AJ133" s="402"/>
      <c r="AK133" s="402"/>
      <c r="AL133" s="402"/>
      <c r="AM133" s="402"/>
      <c r="AN133" s="402"/>
      <c r="AO133" s="402"/>
      <c r="AP133" s="402"/>
      <c r="AQ133" s="402"/>
      <c r="AR133" s="402"/>
      <c r="AS133" s="402"/>
      <c r="AT133" s="402"/>
      <c r="AU133" s="402"/>
      <c r="AV133" s="402"/>
      <c r="AW133" s="402"/>
      <c r="AX133" s="402"/>
      <c r="AY133" s="402"/>
      <c r="AZ133" s="402"/>
      <c r="BA133" s="402"/>
      <c r="BB133" s="402"/>
      <c r="BC133" s="402"/>
      <c r="BD133" s="402"/>
      <c r="BE133" s="402"/>
      <c r="BF133" s="402"/>
      <c r="BG133" s="402"/>
      <c r="BH133" s="402"/>
      <c r="BI133" s="402"/>
      <c r="BJ133" s="402"/>
      <c r="BK133" s="402"/>
      <c r="BL133" s="402"/>
      <c r="BM133" s="402"/>
      <c r="BN133" s="402"/>
    </row>
    <row r="134" spans="1:66" s="403" customFormat="1" ht="78" customHeight="1" x14ac:dyDescent="0.25">
      <c r="A134" s="281"/>
      <c r="B134" s="281"/>
      <c r="C134" s="278" t="s">
        <v>1455</v>
      </c>
      <c r="D134" s="404" t="s">
        <v>1456</v>
      </c>
      <c r="E134" s="405" t="s">
        <v>1457</v>
      </c>
      <c r="F134" s="406"/>
      <c r="G134" s="406"/>
      <c r="H134" s="406"/>
      <c r="I134" s="406"/>
      <c r="J134" s="406"/>
      <c r="K134" s="406"/>
      <c r="L134" s="406">
        <v>1</v>
      </c>
      <c r="M134" s="406">
        <v>1</v>
      </c>
      <c r="N134" s="407"/>
      <c r="O134" s="407"/>
      <c r="P134" s="407"/>
      <c r="Q134" s="407"/>
      <c r="R134" s="408">
        <f t="shared" si="1"/>
        <v>2</v>
      </c>
      <c r="S134" s="278" t="s">
        <v>953</v>
      </c>
      <c r="T134" s="278" t="s">
        <v>950</v>
      </c>
      <c r="U134" s="278"/>
      <c r="V134" s="410" t="s">
        <v>1711</v>
      </c>
      <c r="W134" s="278"/>
      <c r="X134" s="401"/>
      <c r="Y134" s="401"/>
      <c r="Z134" s="401"/>
      <c r="AA134" s="401"/>
      <c r="AB134" s="401"/>
      <c r="AC134" s="401"/>
      <c r="AD134" s="401"/>
      <c r="AE134" s="401"/>
      <c r="AF134" s="402"/>
      <c r="AG134" s="402"/>
      <c r="AH134" s="402"/>
      <c r="AI134" s="402"/>
      <c r="AJ134" s="402"/>
      <c r="AK134" s="402"/>
      <c r="AL134" s="402"/>
      <c r="AM134" s="402"/>
      <c r="AN134" s="402"/>
      <c r="AO134" s="402"/>
      <c r="AP134" s="402"/>
      <c r="AQ134" s="402"/>
      <c r="AR134" s="402"/>
      <c r="AS134" s="402"/>
      <c r="AT134" s="402"/>
      <c r="AU134" s="402"/>
      <c r="AV134" s="402"/>
      <c r="AW134" s="402"/>
      <c r="AX134" s="402"/>
      <c r="AY134" s="402"/>
      <c r="AZ134" s="402"/>
      <c r="BA134" s="402"/>
      <c r="BB134" s="402"/>
      <c r="BC134" s="402"/>
      <c r="BD134" s="402"/>
      <c r="BE134" s="402"/>
      <c r="BF134" s="402"/>
      <c r="BG134" s="402"/>
      <c r="BH134" s="402"/>
      <c r="BI134" s="402"/>
      <c r="BJ134" s="402"/>
      <c r="BK134" s="402"/>
      <c r="BL134" s="402"/>
      <c r="BM134" s="402"/>
      <c r="BN134" s="402"/>
    </row>
    <row r="135" spans="1:66" s="403" customFormat="1" ht="39" customHeight="1" x14ac:dyDescent="0.25">
      <c r="A135" s="281"/>
      <c r="B135" s="281"/>
      <c r="C135" s="405"/>
      <c r="D135" s="404" t="s">
        <v>1458</v>
      </c>
      <c r="E135" s="405" t="s">
        <v>1459</v>
      </c>
      <c r="F135" s="406"/>
      <c r="G135" s="406"/>
      <c r="H135" s="406"/>
      <c r="I135" s="406"/>
      <c r="J135" s="406"/>
      <c r="K135" s="406">
        <v>1</v>
      </c>
      <c r="L135" s="406"/>
      <c r="M135" s="406"/>
      <c r="N135" s="407"/>
      <c r="O135" s="407"/>
      <c r="P135" s="407">
        <v>1</v>
      </c>
      <c r="Q135" s="407"/>
      <c r="R135" s="408">
        <f t="shared" si="1"/>
        <v>2</v>
      </c>
      <c r="S135" s="278" t="s">
        <v>963</v>
      </c>
      <c r="T135" s="278"/>
      <c r="U135" s="278"/>
      <c r="V135" s="410" t="s">
        <v>1711</v>
      </c>
      <c r="W135" s="278"/>
      <c r="X135" s="401"/>
      <c r="Y135" s="401"/>
      <c r="Z135" s="401"/>
      <c r="AA135" s="401"/>
      <c r="AB135" s="401"/>
      <c r="AC135" s="401"/>
      <c r="AD135" s="401"/>
      <c r="AE135" s="401"/>
      <c r="AF135" s="402"/>
      <c r="AG135" s="402"/>
      <c r="AH135" s="402"/>
      <c r="AI135" s="402"/>
      <c r="AJ135" s="402"/>
      <c r="AK135" s="402"/>
      <c r="AL135" s="402"/>
      <c r="AM135" s="402"/>
      <c r="AN135" s="402"/>
      <c r="AO135" s="402"/>
      <c r="AP135" s="402"/>
      <c r="AQ135" s="402"/>
      <c r="AR135" s="402"/>
      <c r="AS135" s="402"/>
      <c r="AT135" s="402"/>
      <c r="AU135" s="402"/>
      <c r="AV135" s="402"/>
      <c r="AW135" s="402"/>
      <c r="AX135" s="402"/>
      <c r="AY135" s="402"/>
      <c r="AZ135" s="402"/>
      <c r="BA135" s="402"/>
      <c r="BB135" s="402"/>
      <c r="BC135" s="402"/>
      <c r="BD135" s="402"/>
      <c r="BE135" s="402"/>
      <c r="BF135" s="402"/>
      <c r="BG135" s="402"/>
      <c r="BH135" s="402"/>
      <c r="BI135" s="402"/>
      <c r="BJ135" s="402"/>
      <c r="BK135" s="402"/>
      <c r="BL135" s="402"/>
      <c r="BM135" s="402"/>
      <c r="BN135" s="402"/>
    </row>
    <row r="136" spans="1:66" s="403" customFormat="1" ht="60.75" customHeight="1" x14ac:dyDescent="0.25">
      <c r="A136" s="281"/>
      <c r="B136" s="281"/>
      <c r="C136" s="405"/>
      <c r="D136" s="404" t="s">
        <v>1460</v>
      </c>
      <c r="E136" s="405" t="s">
        <v>1461</v>
      </c>
      <c r="F136" s="406">
        <v>1</v>
      </c>
      <c r="G136" s="406"/>
      <c r="H136" s="406"/>
      <c r="I136" s="406">
        <v>1</v>
      </c>
      <c r="J136" s="406"/>
      <c r="K136" s="406"/>
      <c r="L136" s="406">
        <v>1</v>
      </c>
      <c r="M136" s="406"/>
      <c r="N136" s="407"/>
      <c r="O136" s="407">
        <v>1</v>
      </c>
      <c r="P136" s="407"/>
      <c r="Q136" s="407"/>
      <c r="R136" s="408">
        <f t="shared" si="1"/>
        <v>4</v>
      </c>
      <c r="S136" s="278" t="s">
        <v>958</v>
      </c>
      <c r="T136" s="278"/>
      <c r="U136" s="278"/>
      <c r="V136" s="410" t="s">
        <v>1462</v>
      </c>
      <c r="W136" s="278" t="s">
        <v>1463</v>
      </c>
      <c r="X136" s="401"/>
      <c r="Y136" s="401"/>
      <c r="Z136" s="401"/>
      <c r="AA136" s="401"/>
      <c r="AB136" s="401"/>
      <c r="AC136" s="401"/>
      <c r="AD136" s="401"/>
      <c r="AE136" s="401"/>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2"/>
      <c r="BM136" s="402"/>
      <c r="BN136" s="402"/>
    </row>
    <row r="137" spans="1:66" s="403" customFormat="1" ht="44.25" customHeight="1" x14ac:dyDescent="0.25">
      <c r="A137" s="281"/>
      <c r="B137" s="281"/>
      <c r="C137" s="405"/>
      <c r="D137" s="404" t="s">
        <v>1464</v>
      </c>
      <c r="E137" s="405" t="s">
        <v>1465</v>
      </c>
      <c r="F137" s="406">
        <v>1</v>
      </c>
      <c r="G137" s="406"/>
      <c r="H137" s="406"/>
      <c r="I137" s="406">
        <v>1</v>
      </c>
      <c r="J137" s="406"/>
      <c r="K137" s="406"/>
      <c r="L137" s="406">
        <v>1</v>
      </c>
      <c r="M137" s="406"/>
      <c r="N137" s="407"/>
      <c r="O137" s="407">
        <v>1</v>
      </c>
      <c r="P137" s="407"/>
      <c r="Q137" s="407"/>
      <c r="R137" s="408">
        <f t="shared" si="1"/>
        <v>4</v>
      </c>
      <c r="S137" s="278" t="s">
        <v>949</v>
      </c>
      <c r="T137" s="278" t="s">
        <v>950</v>
      </c>
      <c r="U137" s="278" t="s">
        <v>1466</v>
      </c>
      <c r="V137" s="410" t="s">
        <v>1729</v>
      </c>
      <c r="W137" s="278" t="s">
        <v>1467</v>
      </c>
      <c r="X137" s="401"/>
      <c r="Y137" s="401"/>
      <c r="Z137" s="401"/>
      <c r="AA137" s="401"/>
      <c r="AB137" s="401"/>
      <c r="AC137" s="401"/>
      <c r="AD137" s="401"/>
      <c r="AE137" s="401"/>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402"/>
      <c r="BA137" s="402"/>
      <c r="BB137" s="402"/>
      <c r="BC137" s="402"/>
      <c r="BD137" s="402"/>
      <c r="BE137" s="402"/>
      <c r="BF137" s="402"/>
      <c r="BG137" s="402"/>
      <c r="BH137" s="402"/>
      <c r="BI137" s="402"/>
      <c r="BJ137" s="402"/>
      <c r="BK137" s="402"/>
      <c r="BL137" s="402"/>
      <c r="BM137" s="402"/>
      <c r="BN137" s="402"/>
    </row>
    <row r="138" spans="1:66" s="403" customFormat="1" ht="61.5" customHeight="1" x14ac:dyDescent="0.25">
      <c r="A138" s="281"/>
      <c r="B138" s="281"/>
      <c r="C138" s="405"/>
      <c r="D138" s="404" t="s">
        <v>1468</v>
      </c>
      <c r="E138" s="405" t="s">
        <v>1469</v>
      </c>
      <c r="F138" s="406"/>
      <c r="G138" s="406"/>
      <c r="H138" s="406"/>
      <c r="I138" s="406"/>
      <c r="J138" s="406"/>
      <c r="K138" s="406"/>
      <c r="L138" s="406"/>
      <c r="M138" s="406">
        <v>1</v>
      </c>
      <c r="N138" s="407"/>
      <c r="O138" s="407"/>
      <c r="P138" s="407"/>
      <c r="Q138" s="407"/>
      <c r="R138" s="408">
        <f t="shared" si="1"/>
        <v>1</v>
      </c>
      <c r="S138" s="278" t="s">
        <v>11</v>
      </c>
      <c r="T138" s="278"/>
      <c r="U138" s="278" t="s">
        <v>965</v>
      </c>
      <c r="V138" s="278" t="s">
        <v>1470</v>
      </c>
      <c r="W138" s="278" t="s">
        <v>1471</v>
      </c>
      <c r="X138" s="401"/>
      <c r="Y138" s="401"/>
      <c r="Z138" s="401"/>
      <c r="AA138" s="401"/>
      <c r="AB138" s="401"/>
      <c r="AC138" s="401"/>
      <c r="AD138" s="401"/>
      <c r="AE138" s="401"/>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402"/>
      <c r="BA138" s="402"/>
      <c r="BB138" s="402"/>
      <c r="BC138" s="402"/>
      <c r="BD138" s="402"/>
      <c r="BE138" s="402"/>
      <c r="BF138" s="402"/>
      <c r="BG138" s="402"/>
      <c r="BH138" s="402"/>
      <c r="BI138" s="402"/>
      <c r="BJ138" s="402"/>
      <c r="BK138" s="402"/>
      <c r="BL138" s="402"/>
      <c r="BM138" s="402"/>
      <c r="BN138" s="402"/>
    </row>
    <row r="139" spans="1:66" s="403" customFormat="1" ht="42" customHeight="1" x14ac:dyDescent="0.25">
      <c r="A139" s="281"/>
      <c r="B139" s="281"/>
      <c r="C139" s="405"/>
      <c r="D139" s="404" t="s">
        <v>1472</v>
      </c>
      <c r="E139" s="405" t="s">
        <v>1473</v>
      </c>
      <c r="F139" s="406"/>
      <c r="G139" s="406"/>
      <c r="H139" s="406"/>
      <c r="I139" s="406"/>
      <c r="J139" s="406"/>
      <c r="K139" s="406"/>
      <c r="L139" s="406"/>
      <c r="M139" s="406">
        <v>1</v>
      </c>
      <c r="N139" s="407"/>
      <c r="O139" s="407"/>
      <c r="P139" s="407"/>
      <c r="Q139" s="407"/>
      <c r="R139" s="408">
        <f t="shared" si="1"/>
        <v>1</v>
      </c>
      <c r="S139" s="278" t="s">
        <v>950</v>
      </c>
      <c r="T139" s="278" t="s">
        <v>959</v>
      </c>
      <c r="U139" s="278"/>
      <c r="V139" s="278" t="s">
        <v>1730</v>
      </c>
      <c r="W139" s="278" t="s">
        <v>1471</v>
      </c>
      <c r="X139" s="401"/>
      <c r="Y139" s="401"/>
      <c r="Z139" s="401"/>
      <c r="AA139" s="401"/>
      <c r="AB139" s="401"/>
      <c r="AC139" s="401"/>
      <c r="AD139" s="401"/>
      <c r="AE139" s="401"/>
      <c r="AF139" s="402"/>
      <c r="AG139" s="402"/>
      <c r="AH139" s="402"/>
      <c r="AI139" s="402"/>
      <c r="AJ139" s="402"/>
      <c r="AK139" s="402"/>
      <c r="AL139" s="402"/>
      <c r="AM139" s="402"/>
      <c r="AN139" s="402"/>
      <c r="AO139" s="402"/>
      <c r="AP139" s="402"/>
      <c r="AQ139" s="402"/>
      <c r="AR139" s="402"/>
      <c r="AS139" s="402"/>
      <c r="AT139" s="402"/>
      <c r="AU139" s="402"/>
      <c r="AV139" s="402"/>
      <c r="AW139" s="402"/>
      <c r="AX139" s="402"/>
      <c r="AY139" s="402"/>
      <c r="AZ139" s="402"/>
      <c r="BA139" s="402"/>
      <c r="BB139" s="402"/>
      <c r="BC139" s="402"/>
      <c r="BD139" s="402"/>
      <c r="BE139" s="402"/>
      <c r="BF139" s="402"/>
      <c r="BG139" s="402"/>
      <c r="BH139" s="402"/>
      <c r="BI139" s="402"/>
      <c r="BJ139" s="402"/>
      <c r="BK139" s="402"/>
      <c r="BL139" s="402"/>
      <c r="BM139" s="402"/>
      <c r="BN139" s="402"/>
    </row>
    <row r="140" spans="1:66" s="403" customFormat="1" ht="68.25" customHeight="1" x14ac:dyDescent="0.25">
      <c r="A140" s="281"/>
      <c r="B140" s="281"/>
      <c r="C140" s="405"/>
      <c r="D140" s="404" t="s">
        <v>1474</v>
      </c>
      <c r="E140" s="405" t="s">
        <v>1475</v>
      </c>
      <c r="F140" s="409">
        <v>1</v>
      </c>
      <c r="G140" s="409"/>
      <c r="H140" s="409"/>
      <c r="I140" s="409"/>
      <c r="J140" s="409"/>
      <c r="K140" s="409"/>
      <c r="L140" s="409"/>
      <c r="M140" s="409"/>
      <c r="N140" s="409"/>
      <c r="O140" s="409"/>
      <c r="P140" s="409"/>
      <c r="Q140" s="409"/>
      <c r="R140" s="408">
        <f t="shared" si="1"/>
        <v>1</v>
      </c>
      <c r="S140" s="278" t="s">
        <v>11</v>
      </c>
      <c r="T140" s="278"/>
      <c r="U140" s="278" t="s">
        <v>1476</v>
      </c>
      <c r="V140" s="410" t="s">
        <v>1711</v>
      </c>
      <c r="W140" s="410"/>
      <c r="X140" s="401"/>
      <c r="Y140" s="401"/>
      <c r="Z140" s="401"/>
      <c r="AA140" s="401"/>
      <c r="AB140" s="401"/>
      <c r="AC140" s="401"/>
      <c r="AD140" s="401"/>
      <c r="AE140" s="401"/>
      <c r="AF140" s="402"/>
      <c r="AG140" s="402"/>
      <c r="AH140" s="402"/>
      <c r="AI140" s="402"/>
      <c r="AJ140" s="402"/>
      <c r="AK140" s="402"/>
      <c r="AL140" s="402"/>
      <c r="AM140" s="402"/>
      <c r="AN140" s="402"/>
      <c r="AO140" s="402"/>
      <c r="AP140" s="402"/>
      <c r="AQ140" s="402"/>
      <c r="AR140" s="402"/>
      <c r="AS140" s="402"/>
      <c r="AT140" s="402"/>
      <c r="AU140" s="402"/>
      <c r="AV140" s="402"/>
      <c r="AW140" s="402"/>
      <c r="AX140" s="402"/>
      <c r="AY140" s="402"/>
      <c r="AZ140" s="402"/>
      <c r="BA140" s="402"/>
      <c r="BB140" s="402"/>
      <c r="BC140" s="402"/>
      <c r="BD140" s="402"/>
      <c r="BE140" s="402"/>
      <c r="BF140" s="402"/>
      <c r="BG140" s="402"/>
      <c r="BH140" s="402"/>
      <c r="BI140" s="402"/>
      <c r="BJ140" s="402"/>
      <c r="BK140" s="402"/>
      <c r="BL140" s="402"/>
      <c r="BM140" s="402"/>
      <c r="BN140" s="402"/>
    </row>
    <row r="141" spans="1:66" s="403" customFormat="1" ht="73.2" customHeight="1" x14ac:dyDescent="0.25">
      <c r="A141" s="281"/>
      <c r="B141" s="281"/>
      <c r="C141" s="405" t="s">
        <v>1477</v>
      </c>
      <c r="D141" s="404" t="s">
        <v>1478</v>
      </c>
      <c r="E141" s="405" t="s">
        <v>1479</v>
      </c>
      <c r="F141" s="409"/>
      <c r="G141" s="409"/>
      <c r="H141" s="409"/>
      <c r="I141" s="409"/>
      <c r="J141" s="409"/>
      <c r="K141" s="409"/>
      <c r="L141" s="409"/>
      <c r="M141" s="409"/>
      <c r="N141" s="409"/>
      <c r="O141" s="409">
        <v>1</v>
      </c>
      <c r="P141" s="409"/>
      <c r="Q141" s="409"/>
      <c r="R141" s="408">
        <f t="shared" si="1"/>
        <v>1</v>
      </c>
      <c r="S141" s="278" t="s">
        <v>11</v>
      </c>
      <c r="T141" s="278"/>
      <c r="U141" s="278" t="s">
        <v>1480</v>
      </c>
      <c r="V141" s="410" t="s">
        <v>1711</v>
      </c>
      <c r="W141" s="410"/>
      <c r="X141" s="401"/>
      <c r="Y141" s="401"/>
      <c r="Z141" s="401"/>
      <c r="AA141" s="401"/>
      <c r="AB141" s="401"/>
      <c r="AC141" s="401"/>
      <c r="AD141" s="401"/>
      <c r="AE141" s="401"/>
      <c r="AF141" s="402"/>
      <c r="AG141" s="402"/>
      <c r="AH141" s="402"/>
      <c r="AI141" s="402"/>
      <c r="AJ141" s="402"/>
      <c r="AK141" s="402"/>
      <c r="AL141" s="402"/>
      <c r="AM141" s="402"/>
      <c r="AN141" s="402"/>
      <c r="AO141" s="402"/>
      <c r="AP141" s="402"/>
      <c r="AQ141" s="402"/>
      <c r="AR141" s="402"/>
      <c r="AS141" s="402"/>
      <c r="AT141" s="402"/>
      <c r="AU141" s="402"/>
      <c r="AV141" s="402"/>
      <c r="AW141" s="402"/>
      <c r="AX141" s="402"/>
      <c r="AY141" s="402"/>
      <c r="AZ141" s="402"/>
      <c r="BA141" s="402"/>
      <c r="BB141" s="402"/>
      <c r="BC141" s="402"/>
      <c r="BD141" s="402"/>
      <c r="BE141" s="402"/>
      <c r="BF141" s="402"/>
      <c r="BG141" s="402"/>
      <c r="BH141" s="402"/>
      <c r="BI141" s="402"/>
      <c r="BJ141" s="402"/>
      <c r="BK141" s="402"/>
      <c r="BL141" s="402"/>
      <c r="BM141" s="402"/>
      <c r="BN141" s="402"/>
    </row>
    <row r="142" spans="1:66" ht="84" x14ac:dyDescent="0.25">
      <c r="A142" s="281" t="s">
        <v>1000</v>
      </c>
      <c r="B142" s="281" t="s">
        <v>1481</v>
      </c>
      <c r="C142" s="278" t="s">
        <v>1482</v>
      </c>
      <c r="D142" s="404" t="s">
        <v>1483</v>
      </c>
      <c r="E142" s="405" t="s">
        <v>1708</v>
      </c>
      <c r="F142" s="409">
        <v>1</v>
      </c>
      <c r="G142" s="409"/>
      <c r="H142" s="409"/>
      <c r="I142" s="409">
        <v>1</v>
      </c>
      <c r="J142" s="409"/>
      <c r="K142" s="409"/>
      <c r="L142" s="409">
        <v>1</v>
      </c>
      <c r="M142" s="409"/>
      <c r="N142" s="409"/>
      <c r="O142" s="409">
        <v>1</v>
      </c>
      <c r="P142" s="409"/>
      <c r="Q142" s="409"/>
      <c r="R142" s="408">
        <f t="shared" si="1"/>
        <v>4</v>
      </c>
      <c r="S142" s="278" t="s">
        <v>958</v>
      </c>
      <c r="T142" s="278"/>
      <c r="U142" s="278"/>
      <c r="V142" s="278" t="s">
        <v>1470</v>
      </c>
      <c r="W142" s="410"/>
    </row>
    <row r="143" spans="1:66" ht="54.75" customHeight="1" x14ac:dyDescent="0.25">
      <c r="A143" s="281"/>
      <c r="B143" s="281"/>
      <c r="C143" s="405"/>
      <c r="D143" s="404" t="s">
        <v>1484</v>
      </c>
      <c r="E143" s="405" t="s">
        <v>1485</v>
      </c>
      <c r="F143" s="409"/>
      <c r="G143" s="409"/>
      <c r="H143" s="409"/>
      <c r="I143" s="409"/>
      <c r="J143" s="409"/>
      <c r="K143" s="409">
        <v>1</v>
      </c>
      <c r="L143" s="409"/>
      <c r="M143" s="409"/>
      <c r="N143" s="409"/>
      <c r="O143" s="409"/>
      <c r="P143" s="409"/>
      <c r="Q143" s="409">
        <v>1</v>
      </c>
      <c r="R143" s="408">
        <f t="shared" si="1"/>
        <v>2</v>
      </c>
      <c r="S143" s="278" t="s">
        <v>958</v>
      </c>
      <c r="T143" s="278" t="s">
        <v>11</v>
      </c>
      <c r="U143" s="278" t="s">
        <v>1486</v>
      </c>
      <c r="V143" s="278" t="s">
        <v>1730</v>
      </c>
      <c r="W143" s="410"/>
    </row>
    <row r="144" spans="1:66" ht="58.5" customHeight="1" x14ac:dyDescent="0.25">
      <c r="A144" s="281"/>
      <c r="B144" s="281"/>
      <c r="C144" s="405"/>
      <c r="D144" s="404" t="s">
        <v>1487</v>
      </c>
      <c r="E144" s="405" t="s">
        <v>1488</v>
      </c>
      <c r="F144" s="409"/>
      <c r="G144" s="409"/>
      <c r="H144" s="409"/>
      <c r="I144" s="409"/>
      <c r="J144" s="409">
        <v>1</v>
      </c>
      <c r="K144" s="409"/>
      <c r="L144" s="409"/>
      <c r="M144" s="409"/>
      <c r="N144" s="409"/>
      <c r="O144" s="409">
        <v>1</v>
      </c>
      <c r="P144" s="409"/>
      <c r="Q144" s="409"/>
      <c r="R144" s="408">
        <f t="shared" si="1"/>
        <v>2</v>
      </c>
      <c r="S144" s="278" t="s">
        <v>958</v>
      </c>
      <c r="T144" s="278"/>
      <c r="U144" s="278"/>
      <c r="V144" s="278" t="s">
        <v>1470</v>
      </c>
      <c r="W144" s="410"/>
    </row>
    <row r="145" spans="1:66" s="403" customFormat="1" ht="72" x14ac:dyDescent="0.25">
      <c r="A145" s="281"/>
      <c r="B145" s="281"/>
      <c r="C145" s="405" t="s">
        <v>1489</v>
      </c>
      <c r="D145" s="404" t="s">
        <v>1490</v>
      </c>
      <c r="E145" s="405" t="s">
        <v>1491</v>
      </c>
      <c r="F145" s="406"/>
      <c r="G145" s="406"/>
      <c r="H145" s="406">
        <v>1</v>
      </c>
      <c r="I145" s="406">
        <v>1</v>
      </c>
      <c r="J145" s="406">
        <v>1</v>
      </c>
      <c r="K145" s="406">
        <v>1</v>
      </c>
      <c r="L145" s="406">
        <v>1</v>
      </c>
      <c r="M145" s="406">
        <v>1</v>
      </c>
      <c r="N145" s="406">
        <v>1</v>
      </c>
      <c r="O145" s="406">
        <v>1</v>
      </c>
      <c r="P145" s="406">
        <v>1</v>
      </c>
      <c r="Q145" s="406">
        <v>1</v>
      </c>
      <c r="R145" s="408">
        <f t="shared" si="1"/>
        <v>10</v>
      </c>
      <c r="S145" s="278" t="s">
        <v>958</v>
      </c>
      <c r="T145" s="278"/>
      <c r="U145" s="278" t="s">
        <v>1492</v>
      </c>
      <c r="V145" s="410" t="s">
        <v>1462</v>
      </c>
      <c r="W145" s="410"/>
      <c r="X145" s="401"/>
      <c r="Y145" s="401"/>
      <c r="Z145" s="401"/>
      <c r="AA145" s="401"/>
      <c r="AB145" s="401"/>
      <c r="AC145" s="401"/>
      <c r="AD145" s="401"/>
      <c r="AE145" s="401"/>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row>
    <row r="146" spans="1:66" s="403" customFormat="1" ht="67.5" customHeight="1" x14ac:dyDescent="0.25">
      <c r="A146" s="281"/>
      <c r="B146" s="281"/>
      <c r="C146" s="405"/>
      <c r="D146" s="404" t="s">
        <v>1493</v>
      </c>
      <c r="E146" s="405" t="s">
        <v>1494</v>
      </c>
      <c r="F146" s="406">
        <v>1</v>
      </c>
      <c r="G146" s="406">
        <v>1</v>
      </c>
      <c r="H146" s="406">
        <v>1</v>
      </c>
      <c r="I146" s="406">
        <v>2</v>
      </c>
      <c r="J146" s="406">
        <v>1</v>
      </c>
      <c r="K146" s="406">
        <v>1</v>
      </c>
      <c r="L146" s="406">
        <v>2</v>
      </c>
      <c r="M146" s="406">
        <v>1</v>
      </c>
      <c r="N146" s="406">
        <v>1</v>
      </c>
      <c r="O146" s="406">
        <v>2</v>
      </c>
      <c r="P146" s="406">
        <v>1</v>
      </c>
      <c r="Q146" s="406">
        <v>1</v>
      </c>
      <c r="R146" s="408">
        <f t="shared" si="1"/>
        <v>15</v>
      </c>
      <c r="S146" s="278" t="s">
        <v>949</v>
      </c>
      <c r="T146" s="278"/>
      <c r="U146" s="278"/>
      <c r="V146" s="410" t="s">
        <v>1462</v>
      </c>
      <c r="W146" s="410"/>
      <c r="X146" s="401"/>
      <c r="Y146" s="401"/>
      <c r="Z146" s="401"/>
      <c r="AA146" s="401"/>
      <c r="AB146" s="401"/>
      <c r="AC146" s="401"/>
      <c r="AD146" s="401"/>
      <c r="AE146" s="401"/>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row>
    <row r="147" spans="1:66" s="403" customFormat="1" ht="86.25" customHeight="1" x14ac:dyDescent="0.25">
      <c r="A147" s="281"/>
      <c r="B147" s="281"/>
      <c r="C147" s="405"/>
      <c r="D147" s="404" t="s">
        <v>1495</v>
      </c>
      <c r="E147" s="405" t="s">
        <v>1496</v>
      </c>
      <c r="F147" s="406">
        <v>1</v>
      </c>
      <c r="G147" s="406">
        <v>1</v>
      </c>
      <c r="H147" s="406">
        <v>1</v>
      </c>
      <c r="I147" s="406">
        <v>1</v>
      </c>
      <c r="J147" s="406">
        <v>1</v>
      </c>
      <c r="K147" s="406">
        <v>1</v>
      </c>
      <c r="L147" s="406">
        <v>1</v>
      </c>
      <c r="M147" s="406">
        <v>1</v>
      </c>
      <c r="N147" s="406">
        <v>1</v>
      </c>
      <c r="O147" s="406">
        <v>1</v>
      </c>
      <c r="P147" s="406">
        <v>1</v>
      </c>
      <c r="Q147" s="406">
        <v>1</v>
      </c>
      <c r="R147" s="408">
        <f t="shared" si="1"/>
        <v>12</v>
      </c>
      <c r="S147" s="278" t="s">
        <v>958</v>
      </c>
      <c r="T147" s="278"/>
      <c r="U147" s="278"/>
      <c r="V147" s="410" t="s">
        <v>1497</v>
      </c>
      <c r="W147" s="410"/>
      <c r="X147" s="401"/>
      <c r="Y147" s="401"/>
      <c r="Z147" s="401"/>
      <c r="AA147" s="401"/>
      <c r="AB147" s="401"/>
      <c r="AC147" s="401"/>
      <c r="AD147" s="401"/>
      <c r="AE147" s="401"/>
      <c r="AF147" s="402"/>
      <c r="AG147" s="402"/>
      <c r="AH147" s="402"/>
      <c r="AI147" s="402"/>
      <c r="AJ147" s="402"/>
      <c r="AK147" s="402"/>
      <c r="AL147" s="402"/>
      <c r="AM147" s="402"/>
      <c r="AN147" s="402"/>
      <c r="AO147" s="402"/>
      <c r="AP147" s="402"/>
      <c r="AQ147" s="402"/>
      <c r="AR147" s="402"/>
      <c r="AS147" s="402"/>
      <c r="AT147" s="402"/>
      <c r="AU147" s="402"/>
      <c r="AV147" s="402"/>
      <c r="AW147" s="402"/>
      <c r="AX147" s="402"/>
      <c r="AY147" s="402"/>
      <c r="AZ147" s="402"/>
      <c r="BA147" s="402"/>
      <c r="BB147" s="402"/>
      <c r="BC147" s="402"/>
      <c r="BD147" s="402"/>
      <c r="BE147" s="402"/>
      <c r="BF147" s="402"/>
      <c r="BG147" s="402"/>
      <c r="BH147" s="402"/>
      <c r="BI147" s="402"/>
      <c r="BJ147" s="402"/>
      <c r="BK147" s="402"/>
      <c r="BL147" s="402"/>
      <c r="BM147" s="402"/>
      <c r="BN147" s="402"/>
    </row>
    <row r="148" spans="1:66" s="403" customFormat="1" ht="105.75" customHeight="1" x14ac:dyDescent="0.25">
      <c r="A148" s="281"/>
      <c r="B148" s="281"/>
      <c r="C148" s="405"/>
      <c r="D148" s="404" t="s">
        <v>1498</v>
      </c>
      <c r="E148" s="405" t="s">
        <v>1499</v>
      </c>
      <c r="F148" s="406">
        <v>1</v>
      </c>
      <c r="G148" s="406">
        <v>1</v>
      </c>
      <c r="H148" s="406">
        <v>2</v>
      </c>
      <c r="I148" s="406">
        <v>1</v>
      </c>
      <c r="J148" s="406">
        <v>1</v>
      </c>
      <c r="K148" s="406">
        <v>2</v>
      </c>
      <c r="L148" s="406">
        <v>1</v>
      </c>
      <c r="M148" s="406">
        <v>1</v>
      </c>
      <c r="N148" s="406">
        <v>2</v>
      </c>
      <c r="O148" s="406">
        <v>1</v>
      </c>
      <c r="P148" s="406">
        <v>1</v>
      </c>
      <c r="Q148" s="406">
        <v>3</v>
      </c>
      <c r="R148" s="408">
        <f t="shared" si="1"/>
        <v>17</v>
      </c>
      <c r="S148" s="278" t="s">
        <v>958</v>
      </c>
      <c r="T148" s="278"/>
      <c r="U148" s="278"/>
      <c r="V148" s="410" t="s">
        <v>1462</v>
      </c>
      <c r="W148" s="410"/>
      <c r="X148" s="401"/>
      <c r="Y148" s="401"/>
      <c r="Z148" s="401"/>
      <c r="AA148" s="401"/>
      <c r="AB148" s="401"/>
      <c r="AC148" s="401"/>
      <c r="AD148" s="401"/>
      <c r="AE148" s="401"/>
      <c r="AF148" s="402"/>
      <c r="AG148" s="402"/>
      <c r="AH148" s="402"/>
      <c r="AI148" s="402"/>
      <c r="AJ148" s="402"/>
      <c r="AK148" s="402"/>
      <c r="AL148" s="402"/>
      <c r="AM148" s="402"/>
      <c r="AN148" s="402"/>
      <c r="AO148" s="402"/>
      <c r="AP148" s="402"/>
      <c r="AQ148" s="402"/>
      <c r="AR148" s="402"/>
      <c r="AS148" s="402"/>
      <c r="AT148" s="402"/>
      <c r="AU148" s="402"/>
      <c r="AV148" s="402"/>
      <c r="AW148" s="402"/>
      <c r="AX148" s="402"/>
      <c r="AY148" s="402"/>
      <c r="AZ148" s="402"/>
      <c r="BA148" s="402"/>
      <c r="BB148" s="402"/>
      <c r="BC148" s="402"/>
      <c r="BD148" s="402"/>
      <c r="BE148" s="402"/>
      <c r="BF148" s="402"/>
      <c r="BG148" s="402"/>
      <c r="BH148" s="402"/>
      <c r="BI148" s="402"/>
      <c r="BJ148" s="402"/>
      <c r="BK148" s="402"/>
      <c r="BL148" s="402"/>
      <c r="BM148" s="402"/>
      <c r="BN148" s="402"/>
    </row>
    <row r="149" spans="1:66" s="403" customFormat="1" ht="86.25" customHeight="1" x14ac:dyDescent="0.25">
      <c r="A149" s="281"/>
      <c r="B149" s="281"/>
      <c r="C149" s="405"/>
      <c r="D149" s="404" t="s">
        <v>1500</v>
      </c>
      <c r="E149" s="405" t="s">
        <v>1501</v>
      </c>
      <c r="F149" s="406">
        <v>1</v>
      </c>
      <c r="G149" s="406">
        <v>1</v>
      </c>
      <c r="H149" s="406">
        <v>2</v>
      </c>
      <c r="I149" s="406">
        <v>1</v>
      </c>
      <c r="J149" s="406">
        <v>1</v>
      </c>
      <c r="K149" s="406">
        <v>2</v>
      </c>
      <c r="L149" s="406">
        <v>1</v>
      </c>
      <c r="M149" s="406">
        <v>1</v>
      </c>
      <c r="N149" s="406">
        <v>2</v>
      </c>
      <c r="O149" s="406">
        <v>1</v>
      </c>
      <c r="P149" s="406">
        <v>1</v>
      </c>
      <c r="Q149" s="406">
        <v>3</v>
      </c>
      <c r="R149" s="408">
        <f t="shared" si="1"/>
        <v>17</v>
      </c>
      <c r="S149" s="278" t="s">
        <v>958</v>
      </c>
      <c r="T149" s="278"/>
      <c r="U149" s="278" t="s">
        <v>1502</v>
      </c>
      <c r="V149" s="410" t="s">
        <v>1462</v>
      </c>
      <c r="W149" s="410"/>
      <c r="X149" s="401"/>
      <c r="Y149" s="401"/>
      <c r="Z149" s="401"/>
      <c r="AA149" s="401"/>
      <c r="AB149" s="401"/>
      <c r="AC149" s="401"/>
      <c r="AD149" s="401"/>
      <c r="AE149" s="401"/>
      <c r="AF149" s="402"/>
      <c r="AG149" s="402"/>
      <c r="AH149" s="402"/>
      <c r="AI149" s="402"/>
      <c r="AJ149" s="402"/>
      <c r="AK149" s="402"/>
      <c r="AL149" s="402"/>
      <c r="AM149" s="402"/>
      <c r="AN149" s="402"/>
      <c r="AO149" s="402"/>
      <c r="AP149" s="402"/>
      <c r="AQ149" s="402"/>
      <c r="AR149" s="402"/>
      <c r="AS149" s="402"/>
      <c r="AT149" s="402"/>
      <c r="AU149" s="402"/>
      <c r="AV149" s="402"/>
      <c r="AW149" s="402"/>
      <c r="AX149" s="402"/>
      <c r="AY149" s="402"/>
      <c r="AZ149" s="402"/>
      <c r="BA149" s="402"/>
      <c r="BB149" s="402"/>
      <c r="BC149" s="402"/>
      <c r="BD149" s="402"/>
      <c r="BE149" s="402"/>
      <c r="BF149" s="402"/>
      <c r="BG149" s="402"/>
      <c r="BH149" s="402"/>
      <c r="BI149" s="402"/>
      <c r="BJ149" s="402"/>
      <c r="BK149" s="402"/>
      <c r="BL149" s="402"/>
      <c r="BM149" s="402"/>
      <c r="BN149" s="402"/>
    </row>
    <row r="150" spans="1:66" s="403" customFormat="1" ht="92.25" customHeight="1" x14ac:dyDescent="0.25">
      <c r="A150" s="281"/>
      <c r="B150" s="281"/>
      <c r="C150" s="405"/>
      <c r="D150" s="404" t="s">
        <v>1503</v>
      </c>
      <c r="E150" s="405" t="s">
        <v>1504</v>
      </c>
      <c r="F150" s="406">
        <v>1</v>
      </c>
      <c r="G150" s="406">
        <v>1</v>
      </c>
      <c r="H150" s="406">
        <v>1</v>
      </c>
      <c r="I150" s="406">
        <v>1</v>
      </c>
      <c r="J150" s="406">
        <v>1</v>
      </c>
      <c r="K150" s="406">
        <v>1</v>
      </c>
      <c r="L150" s="406">
        <v>1</v>
      </c>
      <c r="M150" s="406">
        <v>1</v>
      </c>
      <c r="N150" s="406">
        <v>1</v>
      </c>
      <c r="O150" s="406">
        <v>1</v>
      </c>
      <c r="P150" s="406">
        <v>1</v>
      </c>
      <c r="Q150" s="406">
        <v>1</v>
      </c>
      <c r="R150" s="408">
        <f t="shared" si="1"/>
        <v>12</v>
      </c>
      <c r="S150" s="278" t="s">
        <v>958</v>
      </c>
      <c r="T150" s="278"/>
      <c r="U150" s="278"/>
      <c r="V150" s="410" t="s">
        <v>1462</v>
      </c>
      <c r="W150" s="410"/>
      <c r="X150" s="401"/>
      <c r="Y150" s="401"/>
      <c r="Z150" s="401"/>
      <c r="AA150" s="401"/>
      <c r="AB150" s="401"/>
      <c r="AC150" s="401"/>
      <c r="AD150" s="401"/>
      <c r="AE150" s="401"/>
      <c r="AF150" s="402"/>
      <c r="AG150" s="402"/>
      <c r="AH150" s="402"/>
      <c r="AI150" s="402"/>
      <c r="AJ150" s="402"/>
      <c r="AK150" s="402"/>
      <c r="AL150" s="402"/>
      <c r="AM150" s="402"/>
      <c r="AN150" s="402"/>
      <c r="AO150" s="402"/>
      <c r="AP150" s="402"/>
      <c r="AQ150" s="402"/>
      <c r="AR150" s="402"/>
      <c r="AS150" s="402"/>
      <c r="AT150" s="402"/>
      <c r="AU150" s="402"/>
      <c r="AV150" s="402"/>
      <c r="AW150" s="402"/>
      <c r="AX150" s="402"/>
      <c r="AY150" s="402"/>
      <c r="AZ150" s="402"/>
      <c r="BA150" s="402"/>
      <c r="BB150" s="402"/>
      <c r="BC150" s="402"/>
      <c r="BD150" s="402"/>
      <c r="BE150" s="402"/>
      <c r="BF150" s="402"/>
      <c r="BG150" s="402"/>
      <c r="BH150" s="402"/>
      <c r="BI150" s="402"/>
      <c r="BJ150" s="402"/>
      <c r="BK150" s="402"/>
      <c r="BL150" s="402"/>
      <c r="BM150" s="402"/>
      <c r="BN150" s="402"/>
    </row>
    <row r="151" spans="1:66" s="403" customFormat="1" ht="63.75" customHeight="1" x14ac:dyDescent="0.25">
      <c r="A151" s="281"/>
      <c r="B151" s="281"/>
      <c r="C151" s="405"/>
      <c r="D151" s="404" t="s">
        <v>1505</v>
      </c>
      <c r="E151" s="405" t="s">
        <v>1506</v>
      </c>
      <c r="F151" s="406"/>
      <c r="G151" s="406"/>
      <c r="H151" s="406"/>
      <c r="I151" s="406"/>
      <c r="J151" s="406"/>
      <c r="K151" s="406"/>
      <c r="L151" s="406"/>
      <c r="M151" s="406"/>
      <c r="N151" s="407"/>
      <c r="O151" s="407"/>
      <c r="P151" s="407"/>
      <c r="Q151" s="407">
        <v>1</v>
      </c>
      <c r="R151" s="408">
        <f t="shared" si="1"/>
        <v>1</v>
      </c>
      <c r="S151" s="278" t="s">
        <v>949</v>
      </c>
      <c r="T151" s="278"/>
      <c r="U151" s="278"/>
      <c r="V151" s="410" t="s">
        <v>1462</v>
      </c>
      <c r="W151" s="410"/>
      <c r="X151" s="401"/>
      <c r="Y151" s="401"/>
      <c r="Z151" s="401"/>
      <c r="AA151" s="401"/>
      <c r="AB151" s="401"/>
      <c r="AC151" s="401"/>
      <c r="AD151" s="401"/>
      <c r="AE151" s="401"/>
      <c r="AF151" s="402"/>
      <c r="AG151" s="402"/>
      <c r="AH151" s="402"/>
      <c r="AI151" s="402"/>
      <c r="AJ151" s="402"/>
      <c r="AK151" s="402"/>
      <c r="AL151" s="402"/>
      <c r="AM151" s="402"/>
      <c r="AN151" s="402"/>
      <c r="AO151" s="402"/>
      <c r="AP151" s="402"/>
      <c r="AQ151" s="402"/>
      <c r="AR151" s="402"/>
      <c r="AS151" s="402"/>
      <c r="AT151" s="402"/>
      <c r="AU151" s="402"/>
      <c r="AV151" s="402"/>
      <c r="AW151" s="402"/>
      <c r="AX151" s="402"/>
      <c r="AY151" s="402"/>
      <c r="AZ151" s="402"/>
      <c r="BA151" s="402"/>
      <c r="BB151" s="402"/>
      <c r="BC151" s="402"/>
      <c r="BD151" s="402"/>
      <c r="BE151" s="402"/>
      <c r="BF151" s="402"/>
      <c r="BG151" s="402"/>
      <c r="BH151" s="402"/>
      <c r="BI151" s="402"/>
      <c r="BJ151" s="402"/>
      <c r="BK151" s="402"/>
      <c r="BL151" s="402"/>
      <c r="BM151" s="402"/>
      <c r="BN151" s="402"/>
    </row>
    <row r="152" spans="1:66" s="403" customFormat="1" ht="36" x14ac:dyDescent="0.25">
      <c r="A152" s="281"/>
      <c r="B152" s="281"/>
      <c r="C152" s="405" t="s">
        <v>1507</v>
      </c>
      <c r="D152" s="404" t="s">
        <v>1508</v>
      </c>
      <c r="E152" s="405" t="s">
        <v>1509</v>
      </c>
      <c r="F152" s="404"/>
      <c r="G152" s="404"/>
      <c r="H152" s="404"/>
      <c r="I152" s="404">
        <v>1</v>
      </c>
      <c r="J152" s="404">
        <v>1</v>
      </c>
      <c r="K152" s="404">
        <v>1</v>
      </c>
      <c r="L152" s="404">
        <v>1</v>
      </c>
      <c r="M152" s="404">
        <v>1</v>
      </c>
      <c r="N152" s="404">
        <v>1</v>
      </c>
      <c r="O152" s="404">
        <v>1</v>
      </c>
      <c r="P152" s="404">
        <v>1</v>
      </c>
      <c r="Q152" s="404">
        <v>1</v>
      </c>
      <c r="R152" s="408">
        <f t="shared" si="1"/>
        <v>9</v>
      </c>
      <c r="S152" s="278" t="s">
        <v>11</v>
      </c>
      <c r="T152" s="278"/>
      <c r="U152" s="278" t="s">
        <v>1510</v>
      </c>
      <c r="V152" s="410" t="s">
        <v>1462</v>
      </c>
      <c r="W152" s="410"/>
      <c r="X152" s="401"/>
      <c r="Y152" s="401"/>
      <c r="Z152" s="401"/>
      <c r="AA152" s="401"/>
      <c r="AB152" s="401"/>
      <c r="AC152" s="401"/>
      <c r="AD152" s="401"/>
      <c r="AE152" s="401"/>
      <c r="AF152" s="402"/>
      <c r="AG152" s="402"/>
      <c r="AH152" s="402"/>
      <c r="AI152" s="402"/>
      <c r="AJ152" s="402"/>
      <c r="AK152" s="402"/>
      <c r="AL152" s="402"/>
      <c r="AM152" s="402"/>
      <c r="AN152" s="402"/>
      <c r="AO152" s="402"/>
      <c r="AP152" s="402"/>
      <c r="AQ152" s="402"/>
      <c r="AR152" s="402"/>
      <c r="AS152" s="402"/>
      <c r="AT152" s="402"/>
      <c r="AU152" s="402"/>
      <c r="AV152" s="402"/>
      <c r="AW152" s="402"/>
      <c r="AX152" s="402"/>
      <c r="AY152" s="402"/>
      <c r="AZ152" s="402"/>
      <c r="BA152" s="402"/>
      <c r="BB152" s="402"/>
      <c r="BC152" s="402"/>
      <c r="BD152" s="402"/>
      <c r="BE152" s="402"/>
      <c r="BF152" s="402"/>
      <c r="BG152" s="402"/>
      <c r="BH152" s="402"/>
      <c r="BI152" s="402"/>
      <c r="BJ152" s="402"/>
      <c r="BK152" s="402"/>
      <c r="BL152" s="402"/>
      <c r="BM152" s="402"/>
      <c r="BN152" s="402"/>
    </row>
    <row r="153" spans="1:66" s="403" customFormat="1" ht="36" customHeight="1" x14ac:dyDescent="0.25">
      <c r="A153" s="281"/>
      <c r="B153" s="281"/>
      <c r="C153" s="405"/>
      <c r="D153" s="404" t="s">
        <v>1511</v>
      </c>
      <c r="E153" s="405" t="s">
        <v>1512</v>
      </c>
      <c r="F153" s="404">
        <v>1</v>
      </c>
      <c r="G153" s="404">
        <v>1</v>
      </c>
      <c r="H153" s="404">
        <v>1</v>
      </c>
      <c r="I153" s="404">
        <v>1</v>
      </c>
      <c r="J153" s="404">
        <v>1</v>
      </c>
      <c r="K153" s="404">
        <v>1</v>
      </c>
      <c r="L153" s="404">
        <v>1</v>
      </c>
      <c r="M153" s="404">
        <v>1</v>
      </c>
      <c r="N153" s="404">
        <v>1</v>
      </c>
      <c r="O153" s="404">
        <v>1</v>
      </c>
      <c r="P153" s="404">
        <v>1</v>
      </c>
      <c r="Q153" s="404">
        <v>1</v>
      </c>
      <c r="R153" s="408">
        <f t="shared" si="1"/>
        <v>12</v>
      </c>
      <c r="S153" s="278" t="s">
        <v>958</v>
      </c>
      <c r="T153" s="278"/>
      <c r="U153" s="278"/>
      <c r="V153" s="410" t="s">
        <v>1462</v>
      </c>
      <c r="W153" s="410"/>
      <c r="X153" s="401"/>
      <c r="Y153" s="401"/>
      <c r="Z153" s="401"/>
      <c r="AA153" s="401"/>
      <c r="AB153" s="401"/>
      <c r="AC153" s="401"/>
      <c r="AD153" s="401"/>
      <c r="AE153" s="401"/>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2"/>
      <c r="BM153" s="402"/>
      <c r="BN153" s="402"/>
    </row>
    <row r="154" spans="1:66" s="403" customFormat="1" ht="52.2" customHeight="1" x14ac:dyDescent="0.25">
      <c r="A154" s="281"/>
      <c r="B154" s="281"/>
      <c r="C154" s="405"/>
      <c r="D154" s="404" t="s">
        <v>1513</v>
      </c>
      <c r="E154" s="405" t="s">
        <v>1514</v>
      </c>
      <c r="F154" s="404">
        <v>1</v>
      </c>
      <c r="G154" s="404">
        <v>1</v>
      </c>
      <c r="H154" s="404">
        <v>1</v>
      </c>
      <c r="I154" s="404">
        <v>1</v>
      </c>
      <c r="J154" s="404">
        <v>1</v>
      </c>
      <c r="K154" s="404">
        <v>1</v>
      </c>
      <c r="L154" s="404">
        <v>1</v>
      </c>
      <c r="M154" s="404">
        <v>1</v>
      </c>
      <c r="N154" s="404">
        <v>1</v>
      </c>
      <c r="O154" s="404">
        <v>1</v>
      </c>
      <c r="P154" s="404">
        <v>1</v>
      </c>
      <c r="Q154" s="404">
        <v>1</v>
      </c>
      <c r="R154" s="408">
        <f t="shared" si="1"/>
        <v>12</v>
      </c>
      <c r="S154" s="278" t="s">
        <v>11</v>
      </c>
      <c r="T154" s="278"/>
      <c r="U154" s="278" t="s">
        <v>1515</v>
      </c>
      <c r="V154" s="278" t="s">
        <v>1731</v>
      </c>
      <c r="W154" s="410"/>
      <c r="X154" s="401"/>
      <c r="Y154" s="401"/>
      <c r="Z154" s="401"/>
      <c r="AA154" s="401"/>
      <c r="AB154" s="401"/>
      <c r="AC154" s="401"/>
      <c r="AD154" s="401"/>
      <c r="AE154" s="401"/>
      <c r="AF154" s="402"/>
      <c r="AG154" s="402"/>
      <c r="AH154" s="402"/>
      <c r="AI154" s="402"/>
      <c r="AJ154" s="402"/>
      <c r="AK154" s="402"/>
      <c r="AL154" s="402"/>
      <c r="AM154" s="402"/>
      <c r="AN154" s="402"/>
      <c r="AO154" s="402"/>
      <c r="AP154" s="402"/>
      <c r="AQ154" s="402"/>
      <c r="AR154" s="402"/>
      <c r="AS154" s="402"/>
      <c r="AT154" s="402"/>
      <c r="AU154" s="402"/>
      <c r="AV154" s="402"/>
      <c r="AW154" s="402"/>
      <c r="AX154" s="402"/>
      <c r="AY154" s="402"/>
      <c r="AZ154" s="402"/>
      <c r="BA154" s="402"/>
      <c r="BB154" s="402"/>
      <c r="BC154" s="402"/>
      <c r="BD154" s="402"/>
      <c r="BE154" s="402"/>
      <c r="BF154" s="402"/>
      <c r="BG154" s="402"/>
      <c r="BH154" s="402"/>
      <c r="BI154" s="402"/>
      <c r="BJ154" s="402"/>
      <c r="BK154" s="402"/>
      <c r="BL154" s="402"/>
      <c r="BM154" s="402"/>
      <c r="BN154" s="402"/>
    </row>
    <row r="155" spans="1:66" s="403" customFormat="1" ht="49.8" customHeight="1" x14ac:dyDescent="0.25">
      <c r="A155" s="281"/>
      <c r="B155" s="281"/>
      <c r="C155" s="405" t="s">
        <v>1516</v>
      </c>
      <c r="D155" s="404" t="s">
        <v>1517</v>
      </c>
      <c r="E155" s="281" t="s">
        <v>1518</v>
      </c>
      <c r="F155" s="431">
        <v>1</v>
      </c>
      <c r="G155" s="431">
        <v>1</v>
      </c>
      <c r="H155" s="431">
        <v>1</v>
      </c>
      <c r="I155" s="431">
        <v>1</v>
      </c>
      <c r="J155" s="431">
        <v>1</v>
      </c>
      <c r="K155" s="431">
        <v>1</v>
      </c>
      <c r="L155" s="431">
        <v>1</v>
      </c>
      <c r="M155" s="431">
        <v>1</v>
      </c>
      <c r="N155" s="431">
        <v>1</v>
      </c>
      <c r="O155" s="431">
        <v>1</v>
      </c>
      <c r="P155" s="431">
        <v>1</v>
      </c>
      <c r="Q155" s="431">
        <v>1</v>
      </c>
      <c r="R155" s="408">
        <f t="shared" si="1"/>
        <v>12</v>
      </c>
      <c r="S155" s="278" t="s">
        <v>949</v>
      </c>
      <c r="T155" s="278"/>
      <c r="U155" s="418"/>
      <c r="V155" s="278" t="s">
        <v>1743</v>
      </c>
      <c r="W155" s="278"/>
      <c r="X155" s="401"/>
      <c r="Y155" s="401"/>
      <c r="Z155" s="401"/>
      <c r="AA155" s="401"/>
      <c r="AB155" s="401"/>
      <c r="AC155" s="401"/>
      <c r="AD155" s="401"/>
      <c r="AE155" s="401"/>
      <c r="AF155" s="402"/>
      <c r="AG155" s="402"/>
      <c r="AH155" s="402"/>
      <c r="AI155" s="402"/>
      <c r="AJ155" s="402"/>
      <c r="AK155" s="402"/>
      <c r="AL155" s="402"/>
      <c r="AM155" s="402"/>
      <c r="AN155" s="402"/>
      <c r="AO155" s="402"/>
      <c r="AP155" s="402"/>
      <c r="AQ155" s="402"/>
      <c r="AR155" s="402"/>
      <c r="AS155" s="402"/>
      <c r="AT155" s="402"/>
      <c r="AU155" s="402"/>
      <c r="AV155" s="402"/>
      <c r="AW155" s="402"/>
      <c r="AX155" s="402"/>
      <c r="AY155" s="402"/>
      <c r="AZ155" s="402"/>
      <c r="BA155" s="402"/>
      <c r="BB155" s="402"/>
      <c r="BC155" s="402"/>
      <c r="BD155" s="402"/>
      <c r="BE155" s="402"/>
      <c r="BF155" s="402"/>
      <c r="BG155" s="402"/>
      <c r="BH155" s="402"/>
      <c r="BI155" s="402"/>
      <c r="BJ155" s="402"/>
      <c r="BK155" s="402"/>
      <c r="BL155" s="402"/>
      <c r="BM155" s="402"/>
      <c r="BN155" s="402"/>
    </row>
    <row r="156" spans="1:66" s="403" customFormat="1" ht="98.25" customHeight="1" x14ac:dyDescent="0.25">
      <c r="A156" s="281"/>
      <c r="B156" s="281"/>
      <c r="C156" s="405"/>
      <c r="D156" s="404" t="s">
        <v>1519</v>
      </c>
      <c r="E156" s="281" t="s">
        <v>1520</v>
      </c>
      <c r="F156" s="404">
        <v>1</v>
      </c>
      <c r="G156" s="404">
        <v>1</v>
      </c>
      <c r="H156" s="404">
        <v>1</v>
      </c>
      <c r="I156" s="404">
        <v>1</v>
      </c>
      <c r="J156" s="404">
        <v>1</v>
      </c>
      <c r="K156" s="404">
        <v>1</v>
      </c>
      <c r="L156" s="404">
        <v>1</v>
      </c>
      <c r="M156" s="404">
        <v>1</v>
      </c>
      <c r="N156" s="404">
        <v>1</v>
      </c>
      <c r="O156" s="404">
        <v>1</v>
      </c>
      <c r="P156" s="404">
        <v>1</v>
      </c>
      <c r="Q156" s="404">
        <v>1</v>
      </c>
      <c r="R156" s="408">
        <f t="shared" ref="R156:R169" si="2">SUM(F156:Q156)</f>
        <v>12</v>
      </c>
      <c r="S156" s="278" t="s">
        <v>953</v>
      </c>
      <c r="T156" s="278"/>
      <c r="U156" s="418" t="s">
        <v>1521</v>
      </c>
      <c r="V156" s="410" t="s">
        <v>1720</v>
      </c>
      <c r="W156" s="418" t="s">
        <v>1732</v>
      </c>
      <c r="X156" s="401"/>
      <c r="Y156" s="401"/>
      <c r="Z156" s="401"/>
      <c r="AA156" s="401"/>
      <c r="AB156" s="401"/>
      <c r="AC156" s="401"/>
      <c r="AD156" s="401"/>
      <c r="AE156" s="401"/>
      <c r="AF156" s="402"/>
      <c r="AG156" s="402"/>
      <c r="AH156" s="402"/>
      <c r="AI156" s="402"/>
      <c r="AJ156" s="402"/>
      <c r="AK156" s="402"/>
      <c r="AL156" s="402"/>
      <c r="AM156" s="402"/>
      <c r="AN156" s="402"/>
      <c r="AO156" s="402"/>
      <c r="AP156" s="402"/>
      <c r="AQ156" s="402"/>
      <c r="AR156" s="402"/>
      <c r="AS156" s="402"/>
      <c r="AT156" s="402"/>
      <c r="AU156" s="402"/>
      <c r="AV156" s="402"/>
      <c r="AW156" s="402"/>
      <c r="AX156" s="402"/>
      <c r="AY156" s="402"/>
      <c r="AZ156" s="402"/>
      <c r="BA156" s="402"/>
      <c r="BB156" s="402"/>
      <c r="BC156" s="402"/>
      <c r="BD156" s="402"/>
      <c r="BE156" s="402"/>
      <c r="BF156" s="402"/>
      <c r="BG156" s="402"/>
      <c r="BH156" s="402"/>
      <c r="BI156" s="402"/>
      <c r="BJ156" s="402"/>
      <c r="BK156" s="402"/>
      <c r="BL156" s="402"/>
      <c r="BM156" s="402"/>
      <c r="BN156" s="402"/>
    </row>
    <row r="157" spans="1:66" s="403" customFormat="1" ht="84" customHeight="1" x14ac:dyDescent="0.25">
      <c r="A157" s="281"/>
      <c r="B157" s="405"/>
      <c r="C157" s="405"/>
      <c r="D157" s="404" t="s">
        <v>1522</v>
      </c>
      <c r="E157" s="281" t="s">
        <v>1523</v>
      </c>
      <c r="F157" s="431"/>
      <c r="G157" s="431"/>
      <c r="H157" s="431">
        <v>1</v>
      </c>
      <c r="I157" s="431"/>
      <c r="J157" s="431"/>
      <c r="K157" s="431">
        <v>1</v>
      </c>
      <c r="L157" s="431"/>
      <c r="M157" s="431"/>
      <c r="N157" s="431">
        <v>1</v>
      </c>
      <c r="O157" s="431"/>
      <c r="P157" s="431"/>
      <c r="Q157" s="431">
        <v>1</v>
      </c>
      <c r="R157" s="408">
        <f t="shared" si="2"/>
        <v>4</v>
      </c>
      <c r="S157" s="278" t="s">
        <v>953</v>
      </c>
      <c r="T157" s="278"/>
      <c r="U157" s="418" t="s">
        <v>1521</v>
      </c>
      <c r="V157" s="410" t="s">
        <v>1524</v>
      </c>
      <c r="W157" s="418" t="s">
        <v>1732</v>
      </c>
      <c r="X157" s="401"/>
      <c r="Y157" s="401"/>
      <c r="Z157" s="401"/>
      <c r="AA157" s="401"/>
      <c r="AB157" s="401"/>
      <c r="AC157" s="401"/>
      <c r="AD157" s="401"/>
      <c r="AE157" s="401"/>
      <c r="AF157" s="402"/>
      <c r="AG157" s="402"/>
      <c r="AH157" s="402"/>
      <c r="AI157" s="402"/>
      <c r="AJ157" s="402"/>
      <c r="AK157" s="402"/>
      <c r="AL157" s="402"/>
      <c r="AM157" s="402"/>
      <c r="AN157" s="402"/>
      <c r="AO157" s="402"/>
      <c r="AP157" s="402"/>
      <c r="AQ157" s="402"/>
      <c r="AR157" s="402"/>
      <c r="AS157" s="402"/>
      <c r="AT157" s="402"/>
      <c r="AU157" s="402"/>
      <c r="AV157" s="402"/>
      <c r="AW157" s="402"/>
      <c r="AX157" s="402"/>
      <c r="AY157" s="402"/>
      <c r="AZ157" s="402"/>
      <c r="BA157" s="402"/>
      <c r="BB157" s="402"/>
      <c r="BC157" s="402"/>
      <c r="BD157" s="402"/>
      <c r="BE157" s="402"/>
      <c r="BF157" s="402"/>
      <c r="BG157" s="402"/>
      <c r="BH157" s="402"/>
      <c r="BI157" s="402"/>
      <c r="BJ157" s="402"/>
      <c r="BK157" s="402"/>
      <c r="BL157" s="402"/>
      <c r="BM157" s="402"/>
      <c r="BN157" s="402"/>
    </row>
    <row r="158" spans="1:66" s="403" customFormat="1" ht="150.75" customHeight="1" x14ac:dyDescent="0.25">
      <c r="A158" s="281" t="s">
        <v>1000</v>
      </c>
      <c r="B158" s="281" t="s">
        <v>1525</v>
      </c>
      <c r="C158" s="405" t="s">
        <v>1526</v>
      </c>
      <c r="D158" s="404" t="s">
        <v>1527</v>
      </c>
      <c r="E158" s="405" t="s">
        <v>1528</v>
      </c>
      <c r="F158" s="404"/>
      <c r="G158" s="404"/>
      <c r="H158" s="404"/>
      <c r="I158" s="404">
        <v>1</v>
      </c>
      <c r="J158" s="404"/>
      <c r="K158" s="404"/>
      <c r="L158" s="404">
        <v>1</v>
      </c>
      <c r="M158" s="404"/>
      <c r="N158" s="409"/>
      <c r="O158" s="409">
        <v>1</v>
      </c>
      <c r="P158" s="409"/>
      <c r="Q158" s="409"/>
      <c r="R158" s="408">
        <f t="shared" si="2"/>
        <v>3</v>
      </c>
      <c r="S158" s="278" t="s">
        <v>958</v>
      </c>
      <c r="T158" s="278"/>
      <c r="U158" s="278" t="s">
        <v>1529</v>
      </c>
      <c r="V158" s="278" t="s">
        <v>1404</v>
      </c>
      <c r="W158" s="410"/>
      <c r="X158" s="401"/>
      <c r="Y158" s="401"/>
      <c r="Z158" s="401"/>
      <c r="AA158" s="401"/>
      <c r="AB158" s="401"/>
      <c r="AC158" s="401"/>
      <c r="AD158" s="401"/>
      <c r="AE158" s="401"/>
      <c r="AF158" s="402"/>
      <c r="AG158" s="402"/>
      <c r="AH158" s="402"/>
      <c r="AI158" s="402"/>
      <c r="AJ158" s="402"/>
      <c r="AK158" s="402"/>
      <c r="AL158" s="402"/>
      <c r="AM158" s="402"/>
      <c r="AN158" s="402"/>
      <c r="AO158" s="402"/>
      <c r="AP158" s="402"/>
      <c r="AQ158" s="402"/>
      <c r="AR158" s="402"/>
      <c r="AS158" s="402"/>
      <c r="AT158" s="402"/>
      <c r="AU158" s="402"/>
      <c r="AV158" s="402"/>
      <c r="AW158" s="402"/>
      <c r="AX158" s="402"/>
      <c r="AY158" s="402"/>
      <c r="AZ158" s="402"/>
      <c r="BA158" s="402"/>
      <c r="BB158" s="402"/>
      <c r="BC158" s="402"/>
      <c r="BD158" s="402"/>
      <c r="BE158" s="402"/>
      <c r="BF158" s="402"/>
      <c r="BG158" s="402"/>
      <c r="BH158" s="402"/>
      <c r="BI158" s="402"/>
      <c r="BJ158" s="402"/>
      <c r="BK158" s="402"/>
      <c r="BL158" s="402"/>
      <c r="BM158" s="402"/>
      <c r="BN158" s="402"/>
    </row>
    <row r="159" spans="1:66" s="403" customFormat="1" ht="80.25" customHeight="1" x14ac:dyDescent="0.25">
      <c r="A159" s="281"/>
      <c r="B159" s="281"/>
      <c r="C159" s="405" t="s">
        <v>1530</v>
      </c>
      <c r="D159" s="404" t="s">
        <v>1531</v>
      </c>
      <c r="E159" s="405" t="s">
        <v>1532</v>
      </c>
      <c r="F159" s="406"/>
      <c r="G159" s="406"/>
      <c r="H159" s="406">
        <v>1</v>
      </c>
      <c r="I159" s="406"/>
      <c r="J159" s="406"/>
      <c r="K159" s="406">
        <v>1</v>
      </c>
      <c r="L159" s="406"/>
      <c r="M159" s="406"/>
      <c r="N159" s="407">
        <v>1</v>
      </c>
      <c r="O159" s="407"/>
      <c r="P159" s="407"/>
      <c r="Q159" s="407">
        <v>1</v>
      </c>
      <c r="R159" s="408">
        <f t="shared" si="2"/>
        <v>4</v>
      </c>
      <c r="S159" s="278" t="s">
        <v>958</v>
      </c>
      <c r="T159" s="278"/>
      <c r="U159" s="278"/>
      <c r="V159" s="410" t="s">
        <v>1533</v>
      </c>
      <c r="W159" s="278" t="s">
        <v>1534</v>
      </c>
      <c r="X159" s="401"/>
      <c r="Y159" s="401"/>
      <c r="Z159" s="401"/>
      <c r="AA159" s="401"/>
      <c r="AB159" s="401"/>
      <c r="AC159" s="401"/>
      <c r="AD159" s="401"/>
      <c r="AE159" s="401"/>
      <c r="AF159" s="402"/>
      <c r="AG159" s="402"/>
      <c r="AH159" s="402"/>
      <c r="AI159" s="402"/>
      <c r="AJ159" s="402"/>
      <c r="AK159" s="402"/>
      <c r="AL159" s="402"/>
      <c r="AM159" s="402"/>
      <c r="AN159" s="402"/>
      <c r="AO159" s="402"/>
      <c r="AP159" s="402"/>
      <c r="AQ159" s="402"/>
      <c r="AR159" s="402"/>
      <c r="AS159" s="402"/>
      <c r="AT159" s="402"/>
      <c r="AU159" s="402"/>
      <c r="AV159" s="402"/>
      <c r="AW159" s="402"/>
      <c r="AX159" s="402"/>
      <c r="AY159" s="402"/>
      <c r="AZ159" s="402"/>
      <c r="BA159" s="402"/>
      <c r="BB159" s="402"/>
      <c r="BC159" s="402"/>
      <c r="BD159" s="402"/>
      <c r="BE159" s="402"/>
      <c r="BF159" s="402"/>
      <c r="BG159" s="402"/>
      <c r="BH159" s="402"/>
      <c r="BI159" s="402"/>
      <c r="BJ159" s="402"/>
      <c r="BK159" s="402"/>
      <c r="BL159" s="402"/>
      <c r="BM159" s="402"/>
      <c r="BN159" s="402"/>
    </row>
    <row r="160" spans="1:66" s="403" customFormat="1" ht="93" customHeight="1" x14ac:dyDescent="0.25">
      <c r="A160" s="281"/>
      <c r="B160" s="281"/>
      <c r="C160" s="405"/>
      <c r="D160" s="404" t="s">
        <v>1535</v>
      </c>
      <c r="E160" s="405" t="s">
        <v>1536</v>
      </c>
      <c r="F160" s="406">
        <v>1</v>
      </c>
      <c r="G160" s="406"/>
      <c r="H160" s="406"/>
      <c r="I160" s="406"/>
      <c r="J160" s="406"/>
      <c r="K160" s="406">
        <v>1</v>
      </c>
      <c r="L160" s="406"/>
      <c r="M160" s="406"/>
      <c r="N160" s="407"/>
      <c r="O160" s="407"/>
      <c r="P160" s="407">
        <v>1</v>
      </c>
      <c r="Q160" s="407"/>
      <c r="R160" s="408">
        <f t="shared" si="2"/>
        <v>3</v>
      </c>
      <c r="S160" s="278" t="s">
        <v>950</v>
      </c>
      <c r="T160" s="278" t="s">
        <v>951</v>
      </c>
      <c r="U160" s="278"/>
      <c r="V160" s="410" t="s">
        <v>1533</v>
      </c>
      <c r="W160" s="278" t="s">
        <v>1537</v>
      </c>
      <c r="X160" s="401"/>
      <c r="Y160" s="401"/>
      <c r="Z160" s="401"/>
      <c r="AA160" s="401"/>
      <c r="AB160" s="401"/>
      <c r="AC160" s="401"/>
      <c r="AD160" s="401"/>
      <c r="AE160" s="401"/>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BD160" s="402"/>
      <c r="BE160" s="402"/>
      <c r="BF160" s="402"/>
      <c r="BG160" s="402"/>
      <c r="BH160" s="402"/>
      <c r="BI160" s="402"/>
      <c r="BJ160" s="402"/>
      <c r="BK160" s="402"/>
      <c r="BL160" s="402"/>
      <c r="BM160" s="402"/>
      <c r="BN160" s="402"/>
    </row>
    <row r="161" spans="1:66" s="403" customFormat="1" ht="42" customHeight="1" x14ac:dyDescent="0.25">
      <c r="A161" s="281"/>
      <c r="B161" s="281"/>
      <c r="C161" s="405"/>
      <c r="D161" s="404" t="s">
        <v>1538</v>
      </c>
      <c r="E161" s="405" t="s">
        <v>1539</v>
      </c>
      <c r="F161" s="406"/>
      <c r="G161" s="406">
        <v>1</v>
      </c>
      <c r="H161" s="406"/>
      <c r="I161" s="406"/>
      <c r="J161" s="406"/>
      <c r="K161" s="406"/>
      <c r="L161" s="406"/>
      <c r="M161" s="406"/>
      <c r="N161" s="407"/>
      <c r="O161" s="407">
        <v>1</v>
      </c>
      <c r="P161" s="407"/>
      <c r="Q161" s="407"/>
      <c r="R161" s="408">
        <f t="shared" si="2"/>
        <v>2</v>
      </c>
      <c r="S161" s="278" t="s">
        <v>950</v>
      </c>
      <c r="T161" s="278"/>
      <c r="U161" s="278"/>
      <c r="V161" s="410" t="s">
        <v>1533</v>
      </c>
      <c r="W161" s="278" t="s">
        <v>1540</v>
      </c>
      <c r="X161" s="401"/>
      <c r="Y161" s="401"/>
      <c r="Z161" s="401"/>
      <c r="AA161" s="401"/>
      <c r="AB161" s="401"/>
      <c r="AC161" s="401"/>
      <c r="AD161" s="401"/>
      <c r="AE161" s="401"/>
      <c r="AF161" s="402"/>
      <c r="AG161" s="402"/>
      <c r="AH161" s="402"/>
      <c r="AI161" s="402"/>
      <c r="AJ161" s="402"/>
      <c r="AK161" s="402"/>
      <c r="AL161" s="402"/>
      <c r="AM161" s="402"/>
      <c r="AN161" s="402"/>
      <c r="AO161" s="402"/>
      <c r="AP161" s="402"/>
      <c r="AQ161" s="402"/>
      <c r="AR161" s="402"/>
      <c r="AS161" s="402"/>
      <c r="AT161" s="402"/>
      <c r="AU161" s="402"/>
      <c r="AV161" s="402"/>
      <c r="AW161" s="402"/>
      <c r="AX161" s="402"/>
      <c r="AY161" s="402"/>
      <c r="AZ161" s="402"/>
      <c r="BA161" s="402"/>
      <c r="BB161" s="402"/>
      <c r="BC161" s="402"/>
      <c r="BD161" s="402"/>
      <c r="BE161" s="402"/>
      <c r="BF161" s="402"/>
      <c r="BG161" s="402"/>
      <c r="BH161" s="402"/>
      <c r="BI161" s="402"/>
      <c r="BJ161" s="402"/>
      <c r="BK161" s="402"/>
      <c r="BL161" s="402"/>
      <c r="BM161" s="402"/>
      <c r="BN161" s="402"/>
    </row>
    <row r="162" spans="1:66" s="403" customFormat="1" ht="53.25" customHeight="1" x14ac:dyDescent="0.25">
      <c r="A162" s="281"/>
      <c r="B162" s="405"/>
      <c r="C162" s="405"/>
      <c r="D162" s="404" t="s">
        <v>1541</v>
      </c>
      <c r="E162" s="405" t="s">
        <v>1542</v>
      </c>
      <c r="F162" s="406"/>
      <c r="G162" s="406"/>
      <c r="H162" s="406"/>
      <c r="I162" s="406"/>
      <c r="J162" s="406">
        <v>1</v>
      </c>
      <c r="K162" s="406"/>
      <c r="L162" s="406"/>
      <c r="M162" s="406"/>
      <c r="N162" s="407"/>
      <c r="O162" s="407"/>
      <c r="P162" s="407"/>
      <c r="Q162" s="407"/>
      <c r="R162" s="408">
        <f t="shared" si="2"/>
        <v>1</v>
      </c>
      <c r="S162" s="278" t="s">
        <v>950</v>
      </c>
      <c r="T162" s="278"/>
      <c r="U162" s="278"/>
      <c r="V162" s="410" t="s">
        <v>1533</v>
      </c>
      <c r="W162" s="278" t="s">
        <v>1543</v>
      </c>
      <c r="X162" s="401"/>
      <c r="Y162" s="401"/>
      <c r="Z162" s="401"/>
      <c r="AA162" s="401"/>
      <c r="AB162" s="401"/>
      <c r="AC162" s="401"/>
      <c r="AD162" s="401"/>
      <c r="AE162" s="401"/>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2"/>
      <c r="BM162" s="402"/>
      <c r="BN162" s="402"/>
    </row>
    <row r="163" spans="1:66" s="403" customFormat="1" ht="96.75" customHeight="1" x14ac:dyDescent="0.25">
      <c r="A163" s="281"/>
      <c r="B163" s="281"/>
      <c r="C163" s="405" t="s">
        <v>1544</v>
      </c>
      <c r="D163" s="404" t="s">
        <v>1545</v>
      </c>
      <c r="E163" s="405" t="s">
        <v>1546</v>
      </c>
      <c r="F163" s="404"/>
      <c r="G163" s="404"/>
      <c r="H163" s="404"/>
      <c r="I163" s="404"/>
      <c r="J163" s="404">
        <v>1</v>
      </c>
      <c r="K163" s="404"/>
      <c r="L163" s="404"/>
      <c r="M163" s="404"/>
      <c r="N163" s="409"/>
      <c r="O163" s="409"/>
      <c r="P163" s="409"/>
      <c r="Q163" s="409"/>
      <c r="R163" s="408">
        <f t="shared" si="2"/>
        <v>1</v>
      </c>
      <c r="S163" s="278" t="s">
        <v>951</v>
      </c>
      <c r="T163" s="278" t="s">
        <v>11</v>
      </c>
      <c r="U163" s="278" t="s">
        <v>1547</v>
      </c>
      <c r="V163" s="278" t="s">
        <v>1404</v>
      </c>
      <c r="W163" s="410"/>
      <c r="X163" s="401"/>
      <c r="Y163" s="401"/>
      <c r="Z163" s="401"/>
      <c r="AA163" s="401"/>
      <c r="AB163" s="401"/>
      <c r="AC163" s="401"/>
      <c r="AD163" s="401"/>
      <c r="AE163" s="401"/>
      <c r="AF163" s="402"/>
      <c r="AG163" s="402"/>
      <c r="AH163" s="402"/>
      <c r="AI163" s="402"/>
      <c r="AJ163" s="402"/>
      <c r="AK163" s="402"/>
      <c r="AL163" s="402"/>
      <c r="AM163" s="402"/>
      <c r="AN163" s="402"/>
      <c r="AO163" s="402"/>
      <c r="AP163" s="402"/>
      <c r="AQ163" s="402"/>
      <c r="AR163" s="402"/>
      <c r="AS163" s="402"/>
      <c r="AT163" s="402"/>
      <c r="AU163" s="402"/>
      <c r="AV163" s="402"/>
      <c r="AW163" s="402"/>
      <c r="AX163" s="402"/>
      <c r="AY163" s="402"/>
      <c r="AZ163" s="402"/>
      <c r="BA163" s="402"/>
      <c r="BB163" s="402"/>
      <c r="BC163" s="402"/>
      <c r="BD163" s="402"/>
      <c r="BE163" s="402"/>
      <c r="BF163" s="402"/>
      <c r="BG163" s="402"/>
      <c r="BH163" s="402"/>
      <c r="BI163" s="402"/>
      <c r="BJ163" s="402"/>
      <c r="BK163" s="402"/>
      <c r="BL163" s="402"/>
      <c r="BM163" s="402"/>
      <c r="BN163" s="402"/>
    </row>
    <row r="164" spans="1:66" s="403" customFormat="1" ht="51.75" customHeight="1" x14ac:dyDescent="0.25">
      <c r="A164" s="281"/>
      <c r="B164" s="281"/>
      <c r="C164" s="405"/>
      <c r="D164" s="404" t="s">
        <v>1548</v>
      </c>
      <c r="E164" s="405" t="s">
        <v>1549</v>
      </c>
      <c r="F164" s="404"/>
      <c r="G164" s="404"/>
      <c r="H164" s="404"/>
      <c r="I164" s="404"/>
      <c r="J164" s="404"/>
      <c r="K164" s="404">
        <v>1</v>
      </c>
      <c r="L164" s="404"/>
      <c r="M164" s="404"/>
      <c r="N164" s="409">
        <v>1</v>
      </c>
      <c r="O164" s="409"/>
      <c r="P164" s="409"/>
      <c r="Q164" s="409">
        <v>1</v>
      </c>
      <c r="R164" s="408">
        <f t="shared" si="2"/>
        <v>3</v>
      </c>
      <c r="S164" s="278" t="s">
        <v>951</v>
      </c>
      <c r="T164" s="278" t="s">
        <v>959</v>
      </c>
      <c r="U164" s="278"/>
      <c r="V164" s="278" t="s">
        <v>1404</v>
      </c>
      <c r="W164" s="410"/>
      <c r="X164" s="401"/>
      <c r="Y164" s="401"/>
      <c r="Z164" s="401"/>
      <c r="AA164" s="401"/>
      <c r="AB164" s="401"/>
      <c r="AC164" s="401"/>
      <c r="AD164" s="401"/>
      <c r="AE164" s="401"/>
      <c r="AF164" s="402"/>
      <c r="AG164" s="402"/>
      <c r="AH164" s="402"/>
      <c r="AI164" s="402"/>
      <c r="AJ164" s="402"/>
      <c r="AK164" s="402"/>
      <c r="AL164" s="402"/>
      <c r="AM164" s="402"/>
      <c r="AN164" s="402"/>
      <c r="AO164" s="402"/>
      <c r="AP164" s="402"/>
      <c r="AQ164" s="402"/>
      <c r="AR164" s="402"/>
      <c r="AS164" s="402"/>
      <c r="AT164" s="402"/>
      <c r="AU164" s="402"/>
      <c r="AV164" s="402"/>
      <c r="AW164" s="402"/>
      <c r="AX164" s="402"/>
      <c r="AY164" s="402"/>
      <c r="AZ164" s="402"/>
      <c r="BA164" s="402"/>
      <c r="BB164" s="402"/>
      <c r="BC164" s="402"/>
      <c r="BD164" s="402"/>
      <c r="BE164" s="402"/>
      <c r="BF164" s="402"/>
      <c r="BG164" s="402"/>
      <c r="BH164" s="402"/>
      <c r="BI164" s="402"/>
      <c r="BJ164" s="402"/>
      <c r="BK164" s="402"/>
      <c r="BL164" s="402"/>
      <c r="BM164" s="402"/>
      <c r="BN164" s="402"/>
    </row>
    <row r="165" spans="1:66" s="403" customFormat="1" ht="84" x14ac:dyDescent="0.25">
      <c r="A165" s="281"/>
      <c r="B165" s="281"/>
      <c r="C165" s="405" t="s">
        <v>1550</v>
      </c>
      <c r="D165" s="404" t="s">
        <v>1551</v>
      </c>
      <c r="E165" s="405" t="s">
        <v>1552</v>
      </c>
      <c r="F165" s="404"/>
      <c r="G165" s="404"/>
      <c r="H165" s="404">
        <v>1</v>
      </c>
      <c r="I165" s="404"/>
      <c r="J165" s="404"/>
      <c r="K165" s="404"/>
      <c r="L165" s="404">
        <v>1</v>
      </c>
      <c r="M165" s="409"/>
      <c r="N165" s="404"/>
      <c r="O165" s="409"/>
      <c r="P165" s="409">
        <v>1</v>
      </c>
      <c r="Q165" s="409"/>
      <c r="R165" s="408">
        <f t="shared" si="2"/>
        <v>3</v>
      </c>
      <c r="S165" s="278" t="s">
        <v>958</v>
      </c>
      <c r="T165" s="278"/>
      <c r="U165" s="278" t="s">
        <v>1553</v>
      </c>
      <c r="V165" s="278" t="s">
        <v>1404</v>
      </c>
      <c r="W165" s="410"/>
      <c r="X165" s="401"/>
      <c r="Y165" s="401"/>
      <c r="Z165" s="401"/>
      <c r="AA165" s="401"/>
      <c r="AB165" s="401"/>
      <c r="AC165" s="401"/>
      <c r="AD165" s="401"/>
      <c r="AE165" s="401"/>
      <c r="AF165" s="402"/>
      <c r="AG165" s="402"/>
      <c r="AH165" s="402"/>
      <c r="AI165" s="402"/>
      <c r="AJ165" s="402"/>
      <c r="AK165" s="402"/>
      <c r="AL165" s="402"/>
      <c r="AM165" s="402"/>
      <c r="AN165" s="402"/>
      <c r="AO165" s="402"/>
      <c r="AP165" s="402"/>
      <c r="AQ165" s="402"/>
      <c r="AR165" s="402"/>
      <c r="AS165" s="402"/>
      <c r="AT165" s="402"/>
      <c r="AU165" s="402"/>
      <c r="AV165" s="402"/>
      <c r="AW165" s="402"/>
      <c r="AX165" s="402"/>
      <c r="AY165" s="402"/>
      <c r="AZ165" s="402"/>
      <c r="BA165" s="402"/>
      <c r="BB165" s="402"/>
      <c r="BC165" s="402"/>
      <c r="BD165" s="402"/>
      <c r="BE165" s="402"/>
      <c r="BF165" s="402"/>
      <c r="BG165" s="402"/>
      <c r="BH165" s="402"/>
      <c r="BI165" s="402"/>
      <c r="BJ165" s="402"/>
      <c r="BK165" s="402"/>
      <c r="BL165" s="402"/>
      <c r="BM165" s="402"/>
      <c r="BN165" s="402"/>
    </row>
    <row r="166" spans="1:66" s="403" customFormat="1" ht="60" x14ac:dyDescent="0.25">
      <c r="A166" s="281"/>
      <c r="B166" s="281"/>
      <c r="C166" s="405"/>
      <c r="D166" s="404" t="s">
        <v>1554</v>
      </c>
      <c r="E166" s="405" t="s">
        <v>1555</v>
      </c>
      <c r="F166" s="404"/>
      <c r="G166" s="404"/>
      <c r="H166" s="404">
        <v>1</v>
      </c>
      <c r="I166" s="404"/>
      <c r="J166" s="404"/>
      <c r="K166" s="404">
        <v>1</v>
      </c>
      <c r="L166" s="404"/>
      <c r="M166" s="404"/>
      <c r="N166" s="409"/>
      <c r="O166" s="409">
        <v>1</v>
      </c>
      <c r="P166" s="409"/>
      <c r="Q166" s="409"/>
      <c r="R166" s="408">
        <f t="shared" si="2"/>
        <v>3</v>
      </c>
      <c r="S166" s="278" t="s">
        <v>11</v>
      </c>
      <c r="T166" s="278"/>
      <c r="U166" s="278" t="s">
        <v>1556</v>
      </c>
      <c r="V166" s="278" t="s">
        <v>1404</v>
      </c>
      <c r="W166" s="410"/>
      <c r="X166" s="401"/>
      <c r="Y166" s="401"/>
      <c r="Z166" s="401"/>
      <c r="AA166" s="401"/>
      <c r="AB166" s="401"/>
      <c r="AC166" s="401"/>
      <c r="AD166" s="401"/>
      <c r="AE166" s="401"/>
      <c r="AF166" s="402"/>
      <c r="AG166" s="402"/>
      <c r="AH166" s="402"/>
      <c r="AI166" s="402"/>
      <c r="AJ166" s="402"/>
      <c r="AK166" s="402"/>
      <c r="AL166" s="402"/>
      <c r="AM166" s="402"/>
      <c r="AN166" s="402"/>
      <c r="AO166" s="402"/>
      <c r="AP166" s="402"/>
      <c r="AQ166" s="402"/>
      <c r="AR166" s="402"/>
      <c r="AS166" s="402"/>
      <c r="AT166" s="402"/>
      <c r="AU166" s="402"/>
      <c r="AV166" s="402"/>
      <c r="AW166" s="402"/>
      <c r="AX166" s="402"/>
      <c r="AY166" s="402"/>
      <c r="AZ166" s="402"/>
      <c r="BA166" s="402"/>
      <c r="BB166" s="402"/>
      <c r="BC166" s="402"/>
      <c r="BD166" s="402"/>
      <c r="BE166" s="402"/>
      <c r="BF166" s="402"/>
      <c r="BG166" s="402"/>
      <c r="BH166" s="402"/>
      <c r="BI166" s="402"/>
      <c r="BJ166" s="402"/>
      <c r="BK166" s="402"/>
      <c r="BL166" s="402"/>
      <c r="BM166" s="402"/>
      <c r="BN166" s="402"/>
    </row>
    <row r="167" spans="1:66" s="403" customFormat="1" ht="78.75" customHeight="1" x14ac:dyDescent="0.25">
      <c r="A167" s="281"/>
      <c r="B167" s="281"/>
      <c r="C167" s="405"/>
      <c r="D167" s="404" t="s">
        <v>1557</v>
      </c>
      <c r="E167" s="405" t="s">
        <v>1558</v>
      </c>
      <c r="F167" s="404"/>
      <c r="G167" s="404"/>
      <c r="H167" s="404"/>
      <c r="I167" s="404"/>
      <c r="J167" s="404">
        <v>1</v>
      </c>
      <c r="K167" s="404"/>
      <c r="L167" s="404"/>
      <c r="M167" s="404"/>
      <c r="N167" s="409"/>
      <c r="O167" s="409"/>
      <c r="P167" s="409"/>
      <c r="Q167" s="409"/>
      <c r="R167" s="408">
        <f t="shared" si="2"/>
        <v>1</v>
      </c>
      <c r="S167" s="278" t="s">
        <v>951</v>
      </c>
      <c r="T167" s="278" t="s">
        <v>950</v>
      </c>
      <c r="U167" s="278" t="s">
        <v>1559</v>
      </c>
      <c r="V167" s="278" t="s">
        <v>1404</v>
      </c>
      <c r="W167" s="410"/>
      <c r="X167" s="401"/>
      <c r="Y167" s="401"/>
      <c r="Z167" s="401"/>
      <c r="AA167" s="401"/>
      <c r="AB167" s="401"/>
      <c r="AC167" s="401"/>
      <c r="AD167" s="401"/>
      <c r="AE167" s="401"/>
      <c r="AF167" s="402"/>
      <c r="AG167" s="402"/>
      <c r="AH167" s="402"/>
      <c r="AI167" s="402"/>
      <c r="AJ167" s="402"/>
      <c r="AK167" s="402"/>
      <c r="AL167" s="402"/>
      <c r="AM167" s="402"/>
      <c r="AN167" s="402"/>
      <c r="AO167" s="402"/>
      <c r="AP167" s="402"/>
      <c r="AQ167" s="402"/>
      <c r="AR167" s="402"/>
      <c r="AS167" s="402"/>
      <c r="AT167" s="402"/>
      <c r="AU167" s="402"/>
      <c r="AV167" s="402"/>
      <c r="AW167" s="402"/>
      <c r="AX167" s="402"/>
      <c r="AY167" s="402"/>
      <c r="AZ167" s="402"/>
      <c r="BA167" s="402"/>
      <c r="BB167" s="402"/>
      <c r="BC167" s="402"/>
      <c r="BD167" s="402"/>
      <c r="BE167" s="402"/>
      <c r="BF167" s="402"/>
      <c r="BG167" s="402"/>
      <c r="BH167" s="402"/>
      <c r="BI167" s="402"/>
      <c r="BJ167" s="402"/>
      <c r="BK167" s="402"/>
      <c r="BL167" s="402"/>
      <c r="BM167" s="402"/>
      <c r="BN167" s="402"/>
    </row>
    <row r="168" spans="1:66" s="403" customFormat="1" ht="60" x14ac:dyDescent="0.25">
      <c r="A168" s="281"/>
      <c r="B168" s="281"/>
      <c r="C168" s="405"/>
      <c r="D168" s="404" t="s">
        <v>1560</v>
      </c>
      <c r="E168" s="405" t="s">
        <v>1561</v>
      </c>
      <c r="F168" s="404"/>
      <c r="G168" s="404"/>
      <c r="H168" s="404"/>
      <c r="I168" s="404"/>
      <c r="J168" s="404"/>
      <c r="K168" s="404"/>
      <c r="L168" s="404"/>
      <c r="M168" s="404"/>
      <c r="N168" s="409"/>
      <c r="O168" s="409"/>
      <c r="P168" s="409">
        <v>1</v>
      </c>
      <c r="Q168" s="409"/>
      <c r="R168" s="408">
        <f t="shared" si="2"/>
        <v>1</v>
      </c>
      <c r="S168" s="278" t="s">
        <v>11</v>
      </c>
      <c r="T168" s="278"/>
      <c r="U168" s="278" t="s">
        <v>1556</v>
      </c>
      <c r="V168" s="278" t="s">
        <v>1404</v>
      </c>
      <c r="W168" s="278" t="s">
        <v>1562</v>
      </c>
      <c r="X168" s="401"/>
      <c r="Y168" s="401"/>
      <c r="Z168" s="401"/>
      <c r="AA168" s="401"/>
      <c r="AB168" s="401"/>
      <c r="AC168" s="401"/>
      <c r="AD168" s="401"/>
      <c r="AE168" s="401"/>
      <c r="AF168" s="402"/>
      <c r="AG168" s="402"/>
      <c r="AH168" s="402"/>
      <c r="AI168" s="402"/>
      <c r="AJ168" s="402"/>
      <c r="AK168" s="402"/>
      <c r="AL168" s="402"/>
      <c r="AM168" s="402"/>
      <c r="AN168" s="402"/>
      <c r="AO168" s="402"/>
      <c r="AP168" s="402"/>
      <c r="AQ168" s="402"/>
      <c r="AR168" s="402"/>
      <c r="AS168" s="402"/>
      <c r="AT168" s="402"/>
      <c r="AU168" s="402"/>
      <c r="AV168" s="402"/>
      <c r="AW168" s="402"/>
      <c r="AX168" s="402"/>
      <c r="AY168" s="402"/>
      <c r="AZ168" s="402"/>
      <c r="BA168" s="402"/>
      <c r="BB168" s="402"/>
      <c r="BC168" s="402"/>
      <c r="BD168" s="402"/>
      <c r="BE168" s="402"/>
      <c r="BF168" s="402"/>
      <c r="BG168" s="402"/>
      <c r="BH168" s="402"/>
      <c r="BI168" s="402"/>
      <c r="BJ168" s="402"/>
      <c r="BK168" s="402"/>
      <c r="BL168" s="402"/>
      <c r="BM168" s="402"/>
      <c r="BN168" s="402"/>
    </row>
    <row r="169" spans="1:66" s="403" customFormat="1" ht="63" customHeight="1" x14ac:dyDescent="0.25">
      <c r="A169" s="281"/>
      <c r="B169" s="281"/>
      <c r="C169" s="405"/>
      <c r="D169" s="404" t="s">
        <v>1563</v>
      </c>
      <c r="E169" s="405" t="s">
        <v>1564</v>
      </c>
      <c r="F169" s="404"/>
      <c r="G169" s="404"/>
      <c r="H169" s="404"/>
      <c r="I169" s="404"/>
      <c r="J169" s="404"/>
      <c r="K169" s="404"/>
      <c r="L169" s="404"/>
      <c r="M169" s="404"/>
      <c r="N169" s="409"/>
      <c r="O169" s="409"/>
      <c r="P169" s="409"/>
      <c r="Q169" s="409">
        <v>1</v>
      </c>
      <c r="R169" s="408">
        <f t="shared" si="2"/>
        <v>1</v>
      </c>
      <c r="S169" s="278" t="s">
        <v>951</v>
      </c>
      <c r="T169" s="278" t="s">
        <v>950</v>
      </c>
      <c r="U169" s="278" t="s">
        <v>1559</v>
      </c>
      <c r="V169" s="278" t="s">
        <v>1565</v>
      </c>
      <c r="W169" s="410"/>
      <c r="X169" s="401"/>
      <c r="Y169" s="401"/>
      <c r="Z169" s="401"/>
      <c r="AA169" s="401"/>
      <c r="AB169" s="401"/>
      <c r="AC169" s="401"/>
      <c r="AD169" s="401"/>
      <c r="AE169" s="401"/>
      <c r="AF169" s="402"/>
      <c r="AG169" s="402"/>
      <c r="AH169" s="402"/>
      <c r="AI169" s="402"/>
      <c r="AJ169" s="402"/>
      <c r="AK169" s="402"/>
      <c r="AL169" s="402"/>
      <c r="AM169" s="402"/>
      <c r="AN169" s="402"/>
      <c r="AO169" s="402"/>
      <c r="AP169" s="402"/>
      <c r="AQ169" s="402"/>
      <c r="AR169" s="402"/>
      <c r="AS169" s="402"/>
      <c r="AT169" s="402"/>
      <c r="AU169" s="402"/>
      <c r="AV169" s="402"/>
      <c r="AW169" s="402"/>
      <c r="AX169" s="402"/>
      <c r="AY169" s="402"/>
      <c r="AZ169" s="402"/>
      <c r="BA169" s="402"/>
      <c r="BB169" s="402"/>
      <c r="BC169" s="402"/>
      <c r="BD169" s="402"/>
      <c r="BE169" s="402"/>
      <c r="BF169" s="402"/>
      <c r="BG169" s="402"/>
      <c r="BH169" s="402"/>
      <c r="BI169" s="402"/>
      <c r="BJ169" s="402"/>
      <c r="BK169" s="402"/>
      <c r="BL169" s="402"/>
      <c r="BM169" s="402"/>
      <c r="BN169" s="402"/>
    </row>
    <row r="170" spans="1:66" s="444" customFormat="1" x14ac:dyDescent="0.25">
      <c r="A170" s="437"/>
      <c r="B170" s="437"/>
      <c r="C170" s="438"/>
      <c r="D170" s="439"/>
      <c r="E170" s="438"/>
      <c r="F170" s="439">
        <f t="shared" ref="F170:R170" si="3">SUM(F9:F169)</f>
        <v>49</v>
      </c>
      <c r="G170" s="439">
        <f t="shared" si="3"/>
        <v>45</v>
      </c>
      <c r="H170" s="439">
        <f t="shared" si="3"/>
        <v>87</v>
      </c>
      <c r="I170" s="439">
        <f t="shared" si="3"/>
        <v>56</v>
      </c>
      <c r="J170" s="439">
        <f t="shared" si="3"/>
        <v>55</v>
      </c>
      <c r="K170" s="439">
        <f t="shared" si="3"/>
        <v>98</v>
      </c>
      <c r="L170" s="439">
        <f t="shared" si="3"/>
        <v>64</v>
      </c>
      <c r="M170" s="439">
        <f t="shared" si="3"/>
        <v>57</v>
      </c>
      <c r="N170" s="439">
        <f t="shared" si="3"/>
        <v>92</v>
      </c>
      <c r="O170" s="439">
        <f t="shared" si="3"/>
        <v>63</v>
      </c>
      <c r="P170" s="439">
        <f t="shared" si="3"/>
        <v>59</v>
      </c>
      <c r="Q170" s="439">
        <f t="shared" si="3"/>
        <v>91</v>
      </c>
      <c r="R170" s="439">
        <f t="shared" si="3"/>
        <v>816</v>
      </c>
      <c r="S170" s="440"/>
      <c r="T170" s="440"/>
      <c r="U170" s="440"/>
      <c r="V170" s="440"/>
      <c r="W170" s="441"/>
      <c r="X170" s="442"/>
      <c r="Y170" s="442"/>
      <c r="Z170" s="442"/>
      <c r="AA170" s="442"/>
      <c r="AB170" s="442"/>
      <c r="AC170" s="442"/>
      <c r="AD170" s="442"/>
      <c r="AE170" s="442"/>
      <c r="AF170" s="443"/>
      <c r="AG170" s="443"/>
      <c r="AH170" s="443"/>
      <c r="AI170" s="443"/>
      <c r="AJ170" s="443"/>
      <c r="AK170" s="443"/>
      <c r="AL170" s="443"/>
      <c r="AM170" s="443"/>
      <c r="AN170" s="443"/>
      <c r="AO170" s="443"/>
      <c r="AP170" s="443"/>
      <c r="AQ170" s="443"/>
      <c r="AR170" s="443"/>
      <c r="AS170" s="443"/>
      <c r="AT170" s="443"/>
      <c r="AU170" s="443"/>
      <c r="AV170" s="443"/>
      <c r="AW170" s="443"/>
      <c r="AX170" s="443"/>
      <c r="AY170" s="443"/>
      <c r="AZ170" s="443"/>
      <c r="BA170" s="443"/>
      <c r="BB170" s="443"/>
      <c r="BC170" s="443"/>
      <c r="BD170" s="443"/>
      <c r="BE170" s="443"/>
      <c r="BF170" s="443"/>
      <c r="BG170" s="443"/>
      <c r="BH170" s="443"/>
      <c r="BI170" s="443"/>
      <c r="BJ170" s="443"/>
      <c r="BK170" s="443"/>
      <c r="BL170" s="443"/>
      <c r="BM170" s="443"/>
      <c r="BN170" s="443"/>
    </row>
    <row r="171" spans="1:66" s="403" customFormat="1" x14ac:dyDescent="0.25">
      <c r="A171" s="445"/>
      <c r="B171" s="445"/>
      <c r="C171" s="445"/>
      <c r="D171" s="446"/>
      <c r="E171" s="445"/>
      <c r="F171" s="446"/>
      <c r="G171" s="446"/>
      <c r="H171" s="446"/>
      <c r="I171" s="446"/>
      <c r="J171" s="446"/>
      <c r="K171" s="446"/>
      <c r="L171" s="446"/>
      <c r="M171" s="446"/>
      <c r="N171" s="446"/>
      <c r="O171" s="447"/>
      <c r="P171" s="447"/>
      <c r="Q171" s="447"/>
      <c r="R171" s="447"/>
      <c r="S171" s="448"/>
      <c r="T171" s="448"/>
      <c r="U171" s="448"/>
      <c r="V171" s="448"/>
      <c r="W171" s="448"/>
      <c r="X171" s="401"/>
      <c r="Y171" s="401"/>
      <c r="Z171" s="401"/>
      <c r="AA171" s="401"/>
      <c r="AB171" s="401"/>
      <c r="AC171" s="401"/>
      <c r="AD171" s="401"/>
      <c r="AE171" s="401"/>
      <c r="AF171" s="402"/>
      <c r="AG171" s="402"/>
      <c r="AH171" s="402"/>
      <c r="AI171" s="402"/>
      <c r="AJ171" s="402"/>
      <c r="AK171" s="402"/>
      <c r="AL171" s="402"/>
      <c r="AM171" s="402"/>
      <c r="AN171" s="402"/>
      <c r="AO171" s="402"/>
      <c r="AP171" s="402"/>
      <c r="AQ171" s="402"/>
      <c r="AR171" s="402"/>
      <c r="AS171" s="402"/>
      <c r="AT171" s="402"/>
      <c r="AU171" s="402"/>
      <c r="AV171" s="402"/>
      <c r="AW171" s="402"/>
      <c r="AX171" s="402"/>
      <c r="AY171" s="402"/>
      <c r="AZ171" s="402"/>
      <c r="BA171" s="402"/>
      <c r="BB171" s="402"/>
      <c r="BC171" s="402"/>
      <c r="BD171" s="402"/>
      <c r="BE171" s="402"/>
      <c r="BF171" s="402"/>
      <c r="BG171" s="402"/>
      <c r="BH171" s="402"/>
      <c r="BI171" s="402"/>
      <c r="BJ171" s="402"/>
      <c r="BK171" s="402"/>
      <c r="BL171" s="402"/>
      <c r="BM171" s="402"/>
      <c r="BN171" s="402"/>
    </row>
    <row r="172" spans="1:66" s="403" customFormat="1" x14ac:dyDescent="0.25">
      <c r="A172" s="445"/>
      <c r="B172" s="445"/>
      <c r="C172" s="445"/>
      <c r="D172" s="446"/>
      <c r="E172" s="445"/>
      <c r="F172" s="446"/>
      <c r="G172" s="446"/>
      <c r="H172" s="446"/>
      <c r="I172" s="446"/>
      <c r="J172" s="446"/>
      <c r="K172" s="446"/>
      <c r="L172" s="446"/>
      <c r="M172" s="446"/>
      <c r="N172" s="446"/>
      <c r="O172" s="447"/>
      <c r="P172" s="447"/>
      <c r="Q172" s="447"/>
      <c r="R172" s="447"/>
      <c r="S172" s="448"/>
      <c r="T172" s="448"/>
      <c r="U172" s="448"/>
      <c r="V172" s="448"/>
      <c r="W172" s="448"/>
      <c r="X172" s="401"/>
      <c r="Y172" s="401"/>
      <c r="Z172" s="401"/>
      <c r="AA172" s="401"/>
      <c r="AB172" s="401"/>
      <c r="AC172" s="401"/>
      <c r="AD172" s="401"/>
      <c r="AE172" s="401"/>
      <c r="AF172" s="402"/>
      <c r="AG172" s="402"/>
      <c r="AH172" s="402"/>
      <c r="AI172" s="402"/>
      <c r="AJ172" s="402"/>
      <c r="AK172" s="402"/>
      <c r="AL172" s="402"/>
      <c r="AM172" s="402"/>
      <c r="AN172" s="402"/>
      <c r="AO172" s="402"/>
      <c r="AP172" s="402"/>
      <c r="AQ172" s="402"/>
      <c r="AR172" s="402"/>
      <c r="AS172" s="402"/>
      <c r="AT172" s="402"/>
      <c r="AU172" s="402"/>
      <c r="AV172" s="402"/>
      <c r="AW172" s="402"/>
      <c r="AX172" s="402"/>
      <c r="AY172" s="402"/>
      <c r="AZ172" s="402"/>
      <c r="BA172" s="402"/>
      <c r="BB172" s="402"/>
      <c r="BC172" s="402"/>
      <c r="BD172" s="402"/>
      <c r="BE172" s="402"/>
      <c r="BF172" s="402"/>
      <c r="BG172" s="402"/>
      <c r="BH172" s="402"/>
      <c r="BI172" s="402"/>
      <c r="BJ172" s="402"/>
      <c r="BK172" s="402"/>
      <c r="BL172" s="402"/>
      <c r="BM172" s="402"/>
      <c r="BN172" s="402"/>
    </row>
    <row r="173" spans="1:66" s="403" customFormat="1" x14ac:dyDescent="0.25">
      <c r="A173" s="445"/>
      <c r="B173" s="445"/>
      <c r="C173" s="445"/>
      <c r="D173" s="446"/>
      <c r="E173" s="445"/>
      <c r="F173" s="446"/>
      <c r="G173" s="446"/>
      <c r="H173" s="446"/>
      <c r="I173" s="446"/>
      <c r="J173" s="446"/>
      <c r="K173" s="446"/>
      <c r="L173" s="446"/>
      <c r="M173" s="446"/>
      <c r="N173" s="446"/>
      <c r="O173" s="447"/>
      <c r="P173" s="447"/>
      <c r="Q173" s="447"/>
      <c r="R173" s="447"/>
      <c r="S173" s="448"/>
      <c r="T173" s="448"/>
      <c r="U173" s="448"/>
      <c r="V173" s="448"/>
      <c r="W173" s="448"/>
      <c r="X173" s="401"/>
      <c r="Y173" s="401"/>
      <c r="Z173" s="401"/>
      <c r="AA173" s="401"/>
      <c r="AB173" s="401"/>
      <c r="AC173" s="401"/>
      <c r="AD173" s="401"/>
      <c r="AE173" s="401"/>
      <c r="AF173" s="402"/>
      <c r="AG173" s="402"/>
      <c r="AH173" s="402"/>
      <c r="AI173" s="402"/>
      <c r="AJ173" s="402"/>
      <c r="AK173" s="402"/>
      <c r="AL173" s="402"/>
      <c r="AM173" s="402"/>
      <c r="AN173" s="402"/>
      <c r="AO173" s="402"/>
      <c r="AP173" s="402"/>
      <c r="AQ173" s="402"/>
      <c r="AR173" s="402"/>
      <c r="AS173" s="402"/>
      <c r="AT173" s="402"/>
      <c r="AU173" s="402"/>
      <c r="AV173" s="402"/>
      <c r="AW173" s="402"/>
      <c r="AX173" s="402"/>
      <c r="AY173" s="402"/>
      <c r="AZ173" s="402"/>
      <c r="BA173" s="402"/>
      <c r="BB173" s="402"/>
      <c r="BC173" s="402"/>
      <c r="BD173" s="402"/>
      <c r="BE173" s="402"/>
      <c r="BF173" s="402"/>
      <c r="BG173" s="402"/>
      <c r="BH173" s="402"/>
      <c r="BI173" s="402"/>
      <c r="BJ173" s="402"/>
      <c r="BK173" s="402"/>
      <c r="BL173" s="402"/>
      <c r="BM173" s="402"/>
      <c r="BN173" s="402"/>
    </row>
    <row r="174" spans="1:66" s="403" customFormat="1" x14ac:dyDescent="0.25">
      <c r="A174" s="445"/>
      <c r="B174" s="445"/>
      <c r="C174" s="445"/>
      <c r="D174" s="446"/>
      <c r="E174" s="445"/>
      <c r="F174" s="446"/>
      <c r="G174" s="446"/>
      <c r="H174" s="446"/>
      <c r="I174" s="446"/>
      <c r="J174" s="446"/>
      <c r="K174" s="446"/>
      <c r="L174" s="446"/>
      <c r="M174" s="446"/>
      <c r="N174" s="446"/>
      <c r="O174" s="447"/>
      <c r="P174" s="447"/>
      <c r="Q174" s="447"/>
      <c r="R174" s="447"/>
      <c r="S174" s="448"/>
      <c r="T174" s="448"/>
      <c r="U174" s="448"/>
      <c r="V174" s="448"/>
      <c r="W174" s="448"/>
      <c r="X174" s="401"/>
      <c r="Y174" s="401"/>
      <c r="Z174" s="401"/>
      <c r="AA174" s="401"/>
      <c r="AB174" s="401"/>
      <c r="AC174" s="401"/>
      <c r="AD174" s="401"/>
      <c r="AE174" s="401"/>
      <c r="AF174" s="402"/>
      <c r="AG174" s="402"/>
      <c r="AH174" s="402"/>
      <c r="AI174" s="402"/>
      <c r="AJ174" s="402"/>
      <c r="AK174" s="402"/>
      <c r="AL174" s="402"/>
      <c r="AM174" s="402"/>
      <c r="AN174" s="402"/>
      <c r="AO174" s="402"/>
      <c r="AP174" s="402"/>
      <c r="AQ174" s="402"/>
      <c r="AR174" s="402"/>
      <c r="AS174" s="402"/>
      <c r="AT174" s="402"/>
      <c r="AU174" s="402"/>
      <c r="AV174" s="402"/>
      <c r="AW174" s="402"/>
      <c r="AX174" s="402"/>
      <c r="AY174" s="402"/>
      <c r="AZ174" s="402"/>
      <c r="BA174" s="402"/>
      <c r="BB174" s="402"/>
      <c r="BC174" s="402"/>
      <c r="BD174" s="402"/>
      <c r="BE174" s="402"/>
      <c r="BF174" s="402"/>
      <c r="BG174" s="402"/>
      <c r="BH174" s="402"/>
      <c r="BI174" s="402"/>
      <c r="BJ174" s="402"/>
      <c r="BK174" s="402"/>
      <c r="BL174" s="402"/>
      <c r="BM174" s="402"/>
      <c r="BN174" s="402"/>
    </row>
    <row r="175" spans="1:66" s="403" customFormat="1" x14ac:dyDescent="0.25">
      <c r="A175" s="445"/>
      <c r="B175" s="445"/>
      <c r="C175" s="445"/>
      <c r="D175" s="446"/>
      <c r="E175" s="445"/>
      <c r="F175" s="446"/>
      <c r="G175" s="446"/>
      <c r="H175" s="446"/>
      <c r="I175" s="446"/>
      <c r="J175" s="446"/>
      <c r="K175" s="446"/>
      <c r="L175" s="446"/>
      <c r="M175" s="446"/>
      <c r="N175" s="446"/>
      <c r="O175" s="447"/>
      <c r="P175" s="447"/>
      <c r="Q175" s="447"/>
      <c r="R175" s="447"/>
      <c r="S175" s="448"/>
      <c r="T175" s="448"/>
      <c r="U175" s="448"/>
      <c r="V175" s="448"/>
      <c r="W175" s="448"/>
      <c r="X175" s="401"/>
      <c r="Y175" s="401"/>
      <c r="Z175" s="401"/>
      <c r="AA175" s="401"/>
      <c r="AB175" s="401"/>
      <c r="AC175" s="401"/>
      <c r="AD175" s="401"/>
      <c r="AE175" s="401"/>
      <c r="AF175" s="402"/>
      <c r="AG175" s="402"/>
      <c r="AH175" s="402"/>
      <c r="AI175" s="402"/>
      <c r="AJ175" s="402"/>
      <c r="AK175" s="402"/>
      <c r="AL175" s="402"/>
      <c r="AM175" s="402"/>
      <c r="AN175" s="402"/>
      <c r="AO175" s="402"/>
      <c r="AP175" s="402"/>
      <c r="AQ175" s="402"/>
      <c r="AR175" s="402"/>
      <c r="AS175" s="402"/>
      <c r="AT175" s="402"/>
      <c r="AU175" s="402"/>
      <c r="AV175" s="402"/>
      <c r="AW175" s="402"/>
      <c r="AX175" s="402"/>
      <c r="AY175" s="402"/>
      <c r="AZ175" s="402"/>
      <c r="BA175" s="402"/>
      <c r="BB175" s="402"/>
      <c r="BC175" s="402"/>
      <c r="BD175" s="402"/>
      <c r="BE175" s="402"/>
      <c r="BF175" s="402"/>
      <c r="BG175" s="402"/>
      <c r="BH175" s="402"/>
      <c r="BI175" s="402"/>
      <c r="BJ175" s="402"/>
      <c r="BK175" s="402"/>
      <c r="BL175" s="402"/>
      <c r="BM175" s="402"/>
      <c r="BN175" s="402"/>
    </row>
    <row r="176" spans="1:66" s="403" customFormat="1" x14ac:dyDescent="0.25">
      <c r="A176" s="445"/>
      <c r="B176" s="445"/>
      <c r="C176" s="445"/>
      <c r="D176" s="446"/>
      <c r="E176" s="445"/>
      <c r="F176" s="446"/>
      <c r="G176" s="446"/>
      <c r="H176" s="446"/>
      <c r="I176" s="446"/>
      <c r="J176" s="446"/>
      <c r="K176" s="446"/>
      <c r="L176" s="446"/>
      <c r="M176" s="446"/>
      <c r="N176" s="446"/>
      <c r="O176" s="447"/>
      <c r="P176" s="447"/>
      <c r="Q176" s="447"/>
      <c r="R176" s="447"/>
      <c r="S176" s="448"/>
      <c r="T176" s="448"/>
      <c r="U176" s="448"/>
      <c r="V176" s="448"/>
      <c r="W176" s="448"/>
      <c r="X176" s="401"/>
      <c r="Y176" s="401"/>
      <c r="Z176" s="401"/>
      <c r="AA176" s="401"/>
      <c r="AB176" s="401"/>
      <c r="AC176" s="401"/>
      <c r="AD176" s="401"/>
      <c r="AE176" s="401"/>
      <c r="AF176" s="402"/>
      <c r="AG176" s="402"/>
      <c r="AH176" s="402"/>
      <c r="AI176" s="402"/>
      <c r="AJ176" s="402"/>
      <c r="AK176" s="402"/>
      <c r="AL176" s="402"/>
      <c r="AM176" s="402"/>
      <c r="AN176" s="402"/>
      <c r="AO176" s="402"/>
      <c r="AP176" s="402"/>
      <c r="AQ176" s="402"/>
      <c r="AR176" s="402"/>
      <c r="AS176" s="402"/>
      <c r="AT176" s="402"/>
      <c r="AU176" s="402"/>
      <c r="AV176" s="402"/>
      <c r="AW176" s="402"/>
      <c r="AX176" s="402"/>
      <c r="AY176" s="402"/>
      <c r="AZ176" s="402"/>
      <c r="BA176" s="402"/>
      <c r="BB176" s="402"/>
      <c r="BC176" s="402"/>
      <c r="BD176" s="402"/>
      <c r="BE176" s="402"/>
      <c r="BF176" s="402"/>
      <c r="BG176" s="402"/>
      <c r="BH176" s="402"/>
      <c r="BI176" s="402"/>
      <c r="BJ176" s="402"/>
      <c r="BK176" s="402"/>
      <c r="BL176" s="402"/>
      <c r="BM176" s="402"/>
      <c r="BN176" s="402"/>
    </row>
    <row r="177" spans="1:66" s="403" customFormat="1" x14ac:dyDescent="0.25">
      <c r="A177" s="445"/>
      <c r="B177" s="445"/>
      <c r="C177" s="445"/>
      <c r="D177" s="446"/>
      <c r="E177" s="445"/>
      <c r="F177" s="446"/>
      <c r="G177" s="446"/>
      <c r="H177" s="446"/>
      <c r="I177" s="446"/>
      <c r="J177" s="446"/>
      <c r="K177" s="446"/>
      <c r="L177" s="446"/>
      <c r="M177" s="446"/>
      <c r="N177" s="446"/>
      <c r="O177" s="447"/>
      <c r="P177" s="447"/>
      <c r="Q177" s="447"/>
      <c r="R177" s="447"/>
      <c r="S177" s="448"/>
      <c r="T177" s="448"/>
      <c r="U177" s="448"/>
      <c r="V177" s="448"/>
      <c r="W177" s="448"/>
      <c r="X177" s="401"/>
      <c r="Y177" s="401"/>
      <c r="Z177" s="401"/>
      <c r="AA177" s="401"/>
      <c r="AB177" s="401"/>
      <c r="AC177" s="401"/>
      <c r="AD177" s="401"/>
      <c r="AE177" s="401"/>
      <c r="AF177" s="402"/>
      <c r="AG177" s="402"/>
      <c r="AH177" s="402"/>
      <c r="AI177" s="402"/>
      <c r="AJ177" s="402"/>
      <c r="AK177" s="402"/>
      <c r="AL177" s="402"/>
      <c r="AM177" s="402"/>
      <c r="AN177" s="402"/>
      <c r="AO177" s="402"/>
      <c r="AP177" s="402"/>
      <c r="AQ177" s="402"/>
      <c r="AR177" s="402"/>
      <c r="AS177" s="402"/>
      <c r="AT177" s="402"/>
      <c r="AU177" s="402"/>
      <c r="AV177" s="402"/>
      <c r="AW177" s="402"/>
      <c r="AX177" s="402"/>
      <c r="AY177" s="402"/>
      <c r="AZ177" s="402"/>
      <c r="BA177" s="402"/>
      <c r="BB177" s="402"/>
      <c r="BC177" s="402"/>
      <c r="BD177" s="402"/>
      <c r="BE177" s="402"/>
      <c r="BF177" s="402"/>
      <c r="BG177" s="402"/>
      <c r="BH177" s="402"/>
      <c r="BI177" s="402"/>
      <c r="BJ177" s="402"/>
      <c r="BK177" s="402"/>
      <c r="BL177" s="402"/>
      <c r="BM177" s="402"/>
      <c r="BN177" s="402"/>
    </row>
    <row r="178" spans="1:66" s="403" customFormat="1" x14ac:dyDescent="0.25">
      <c r="A178" s="445"/>
      <c r="B178" s="445"/>
      <c r="C178" s="445"/>
      <c r="D178" s="446"/>
      <c r="E178" s="445"/>
      <c r="F178" s="446"/>
      <c r="G178" s="446"/>
      <c r="H178" s="446"/>
      <c r="I178" s="446"/>
      <c r="J178" s="446"/>
      <c r="K178" s="446"/>
      <c r="L178" s="446"/>
      <c r="M178" s="446"/>
      <c r="N178" s="446"/>
      <c r="O178" s="447"/>
      <c r="P178" s="447"/>
      <c r="Q178" s="447"/>
      <c r="R178" s="447"/>
      <c r="S178" s="448"/>
      <c r="T178" s="448"/>
      <c r="U178" s="448"/>
      <c r="V178" s="448"/>
      <c r="W178" s="448"/>
      <c r="X178" s="401"/>
      <c r="Y178" s="401"/>
      <c r="Z178" s="401"/>
      <c r="AA178" s="401"/>
      <c r="AB178" s="401"/>
      <c r="AC178" s="401"/>
      <c r="AD178" s="401"/>
      <c r="AE178" s="401"/>
      <c r="AF178" s="402"/>
      <c r="AG178" s="402"/>
      <c r="AH178" s="402"/>
      <c r="AI178" s="402"/>
      <c r="AJ178" s="402"/>
      <c r="AK178" s="402"/>
      <c r="AL178" s="402"/>
      <c r="AM178" s="402"/>
      <c r="AN178" s="402"/>
      <c r="AO178" s="402"/>
      <c r="AP178" s="402"/>
      <c r="AQ178" s="402"/>
      <c r="AR178" s="402"/>
      <c r="AS178" s="402"/>
      <c r="AT178" s="402"/>
      <c r="AU178" s="402"/>
      <c r="AV178" s="402"/>
      <c r="AW178" s="402"/>
      <c r="AX178" s="402"/>
      <c r="AY178" s="402"/>
      <c r="AZ178" s="402"/>
      <c r="BA178" s="402"/>
      <c r="BB178" s="402"/>
      <c r="BC178" s="402"/>
      <c r="BD178" s="402"/>
      <c r="BE178" s="402"/>
      <c r="BF178" s="402"/>
      <c r="BG178" s="402"/>
      <c r="BH178" s="402"/>
      <c r="BI178" s="402"/>
      <c r="BJ178" s="402"/>
      <c r="BK178" s="402"/>
      <c r="BL178" s="402"/>
      <c r="BM178" s="402"/>
      <c r="BN178" s="402"/>
    </row>
    <row r="179" spans="1:66" s="403" customFormat="1" x14ac:dyDescent="0.25">
      <c r="A179" s="445"/>
      <c r="B179" s="445"/>
      <c r="C179" s="445"/>
      <c r="D179" s="446"/>
      <c r="E179" s="445"/>
      <c r="F179" s="446"/>
      <c r="G179" s="446"/>
      <c r="H179" s="446"/>
      <c r="I179" s="446"/>
      <c r="J179" s="446"/>
      <c r="K179" s="446"/>
      <c r="L179" s="446"/>
      <c r="M179" s="446"/>
      <c r="N179" s="446"/>
      <c r="O179" s="447"/>
      <c r="P179" s="447"/>
      <c r="Q179" s="447"/>
      <c r="R179" s="447"/>
      <c r="S179" s="448"/>
      <c r="T179" s="448"/>
      <c r="U179" s="448"/>
      <c r="V179" s="448"/>
      <c r="W179" s="448"/>
      <c r="X179" s="401"/>
      <c r="Y179" s="401"/>
      <c r="Z179" s="401"/>
      <c r="AA179" s="401"/>
      <c r="AB179" s="401"/>
      <c r="AC179" s="401"/>
      <c r="AD179" s="401"/>
      <c r="AE179" s="401"/>
      <c r="AF179" s="402"/>
      <c r="AG179" s="402"/>
      <c r="AH179" s="402"/>
      <c r="AI179" s="402"/>
      <c r="AJ179" s="402"/>
      <c r="AK179" s="402"/>
      <c r="AL179" s="402"/>
      <c r="AM179" s="402"/>
      <c r="AN179" s="402"/>
      <c r="AO179" s="402"/>
      <c r="AP179" s="402"/>
      <c r="AQ179" s="402"/>
      <c r="AR179" s="402"/>
      <c r="AS179" s="402"/>
      <c r="AT179" s="402"/>
      <c r="AU179" s="402"/>
      <c r="AV179" s="402"/>
      <c r="AW179" s="402"/>
      <c r="AX179" s="402"/>
      <c r="AY179" s="402"/>
      <c r="AZ179" s="402"/>
      <c r="BA179" s="402"/>
      <c r="BB179" s="402"/>
      <c r="BC179" s="402"/>
      <c r="BD179" s="402"/>
      <c r="BE179" s="402"/>
      <c r="BF179" s="402"/>
      <c r="BG179" s="402"/>
      <c r="BH179" s="402"/>
      <c r="BI179" s="402"/>
      <c r="BJ179" s="402"/>
      <c r="BK179" s="402"/>
      <c r="BL179" s="402"/>
      <c r="BM179" s="402"/>
      <c r="BN179" s="402"/>
    </row>
    <row r="180" spans="1:66" s="403" customFormat="1" x14ac:dyDescent="0.25">
      <c r="A180" s="445"/>
      <c r="B180" s="445"/>
      <c r="C180" s="445"/>
      <c r="D180" s="446"/>
      <c r="E180" s="445"/>
      <c r="F180" s="446"/>
      <c r="G180" s="446"/>
      <c r="H180" s="446"/>
      <c r="I180" s="446"/>
      <c r="J180" s="446"/>
      <c r="K180" s="446"/>
      <c r="L180" s="446"/>
      <c r="M180" s="446"/>
      <c r="N180" s="446"/>
      <c r="O180" s="447"/>
      <c r="P180" s="447"/>
      <c r="Q180" s="447"/>
      <c r="R180" s="447"/>
      <c r="S180" s="448"/>
      <c r="T180" s="448"/>
      <c r="U180" s="448"/>
      <c r="V180" s="448"/>
      <c r="W180" s="448"/>
      <c r="X180" s="401"/>
      <c r="Y180" s="401"/>
      <c r="Z180" s="401"/>
      <c r="AA180" s="401"/>
      <c r="AB180" s="401"/>
      <c r="AC180" s="401"/>
      <c r="AD180" s="401"/>
      <c r="AE180" s="401"/>
      <c r="AF180" s="402"/>
      <c r="AG180" s="402"/>
      <c r="AH180" s="402"/>
      <c r="AI180" s="402"/>
      <c r="AJ180" s="402"/>
      <c r="AK180" s="402"/>
      <c r="AL180" s="402"/>
      <c r="AM180" s="402"/>
      <c r="AN180" s="402"/>
      <c r="AO180" s="402"/>
      <c r="AP180" s="402"/>
      <c r="AQ180" s="402"/>
      <c r="AR180" s="402"/>
      <c r="AS180" s="402"/>
      <c r="AT180" s="402"/>
      <c r="AU180" s="402"/>
      <c r="AV180" s="402"/>
      <c r="AW180" s="402"/>
      <c r="AX180" s="402"/>
      <c r="AY180" s="402"/>
      <c r="AZ180" s="402"/>
      <c r="BA180" s="402"/>
      <c r="BB180" s="402"/>
      <c r="BC180" s="402"/>
      <c r="BD180" s="402"/>
      <c r="BE180" s="402"/>
      <c r="BF180" s="402"/>
      <c r="BG180" s="402"/>
      <c r="BH180" s="402"/>
      <c r="BI180" s="402"/>
      <c r="BJ180" s="402"/>
      <c r="BK180" s="402"/>
      <c r="BL180" s="402"/>
      <c r="BM180" s="402"/>
      <c r="BN180" s="402"/>
    </row>
    <row r="181" spans="1:66" s="403" customFormat="1" x14ac:dyDescent="0.25">
      <c r="A181" s="445"/>
      <c r="B181" s="445"/>
      <c r="C181" s="445"/>
      <c r="D181" s="446"/>
      <c r="E181" s="445"/>
      <c r="F181" s="446"/>
      <c r="G181" s="446"/>
      <c r="H181" s="446"/>
      <c r="I181" s="446"/>
      <c r="J181" s="446"/>
      <c r="K181" s="446"/>
      <c r="L181" s="446"/>
      <c r="M181" s="446"/>
      <c r="N181" s="446"/>
      <c r="O181" s="447"/>
      <c r="P181" s="447"/>
      <c r="Q181" s="447"/>
      <c r="R181" s="447"/>
      <c r="S181" s="448"/>
      <c r="T181" s="448"/>
      <c r="U181" s="448"/>
      <c r="V181" s="448"/>
      <c r="W181" s="448"/>
      <c r="X181" s="401"/>
      <c r="Y181" s="401"/>
      <c r="Z181" s="401"/>
      <c r="AA181" s="401"/>
      <c r="AB181" s="401"/>
      <c r="AC181" s="401"/>
      <c r="AD181" s="401"/>
      <c r="AE181" s="401"/>
      <c r="AF181" s="402"/>
      <c r="AG181" s="402"/>
      <c r="AH181" s="402"/>
      <c r="AI181" s="402"/>
      <c r="AJ181" s="402"/>
      <c r="AK181" s="402"/>
      <c r="AL181" s="402"/>
      <c r="AM181" s="402"/>
      <c r="AN181" s="402"/>
      <c r="AO181" s="402"/>
      <c r="AP181" s="402"/>
      <c r="AQ181" s="402"/>
      <c r="AR181" s="402"/>
      <c r="AS181" s="402"/>
      <c r="AT181" s="402"/>
      <c r="AU181" s="402"/>
      <c r="AV181" s="402"/>
      <c r="AW181" s="402"/>
      <c r="AX181" s="402"/>
      <c r="AY181" s="402"/>
      <c r="AZ181" s="402"/>
      <c r="BA181" s="402"/>
      <c r="BB181" s="402"/>
      <c r="BC181" s="402"/>
      <c r="BD181" s="402"/>
      <c r="BE181" s="402"/>
      <c r="BF181" s="402"/>
      <c r="BG181" s="402"/>
      <c r="BH181" s="402"/>
      <c r="BI181" s="402"/>
      <c r="BJ181" s="402"/>
      <c r="BK181" s="402"/>
      <c r="BL181" s="402"/>
      <c r="BM181" s="402"/>
      <c r="BN181" s="402"/>
    </row>
    <row r="182" spans="1:66" s="395" customFormat="1" x14ac:dyDescent="0.25">
      <c r="A182" s="449"/>
      <c r="B182" s="449"/>
      <c r="C182" s="449"/>
      <c r="D182" s="391"/>
      <c r="E182" s="449"/>
      <c r="F182" s="391"/>
      <c r="G182" s="391"/>
      <c r="H182" s="391"/>
      <c r="I182" s="391"/>
      <c r="J182" s="391"/>
      <c r="K182" s="391"/>
      <c r="L182" s="391"/>
      <c r="M182" s="388"/>
      <c r="N182" s="388"/>
      <c r="O182" s="388"/>
      <c r="P182" s="388"/>
      <c r="Q182" s="388"/>
      <c r="R182" s="388"/>
      <c r="S182" s="389"/>
      <c r="T182" s="389"/>
      <c r="U182" s="389"/>
      <c r="V182" s="394"/>
      <c r="W182" s="394"/>
      <c r="X182" s="387"/>
      <c r="Y182" s="387"/>
      <c r="Z182" s="387"/>
      <c r="AA182" s="387"/>
      <c r="AB182" s="387"/>
      <c r="AC182" s="387"/>
      <c r="AD182" s="387"/>
      <c r="AE182" s="387"/>
      <c r="AF182" s="390"/>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c r="BB182" s="390"/>
      <c r="BC182" s="390"/>
      <c r="BD182" s="390"/>
      <c r="BE182" s="390"/>
      <c r="BF182" s="390"/>
      <c r="BG182" s="390"/>
      <c r="BH182" s="390"/>
      <c r="BI182" s="390"/>
      <c r="BJ182" s="390"/>
      <c r="BK182" s="390"/>
      <c r="BL182" s="390"/>
      <c r="BM182" s="390"/>
      <c r="BN182" s="390"/>
    </row>
    <row r="183" spans="1:66" s="395" customFormat="1" x14ac:dyDescent="0.25">
      <c r="A183" s="449"/>
      <c r="B183" s="449"/>
      <c r="C183" s="449"/>
      <c r="D183" s="391"/>
      <c r="E183" s="449"/>
      <c r="F183" s="391"/>
      <c r="G183" s="391"/>
      <c r="H183" s="391"/>
      <c r="I183" s="391"/>
      <c r="J183" s="391"/>
      <c r="K183" s="391"/>
      <c r="L183" s="391"/>
      <c r="M183" s="388"/>
      <c r="N183" s="388"/>
      <c r="O183" s="388"/>
      <c r="P183" s="388"/>
      <c r="Q183" s="388"/>
      <c r="R183" s="388"/>
      <c r="S183" s="389"/>
      <c r="T183" s="389"/>
      <c r="U183" s="389"/>
      <c r="V183" s="394"/>
      <c r="W183" s="394"/>
      <c r="X183" s="387"/>
      <c r="Y183" s="387"/>
      <c r="Z183" s="387"/>
      <c r="AA183" s="387"/>
      <c r="AB183" s="387"/>
      <c r="AC183" s="387"/>
      <c r="AD183" s="387"/>
      <c r="AE183" s="387"/>
      <c r="AF183" s="390"/>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c r="BB183" s="390"/>
      <c r="BC183" s="390"/>
      <c r="BD183" s="390"/>
      <c r="BE183" s="390"/>
      <c r="BF183" s="390"/>
      <c r="BG183" s="390"/>
      <c r="BH183" s="390"/>
      <c r="BI183" s="390"/>
      <c r="BJ183" s="390"/>
      <c r="BK183" s="390"/>
      <c r="BL183" s="390"/>
      <c r="BM183" s="390"/>
      <c r="BN183" s="390"/>
    </row>
    <row r="184" spans="1:66" s="395" customFormat="1" x14ac:dyDescent="0.25">
      <c r="A184" s="449"/>
      <c r="B184" s="449"/>
      <c r="C184" s="449"/>
      <c r="D184" s="391"/>
      <c r="E184" s="449"/>
      <c r="F184" s="391"/>
      <c r="G184" s="391"/>
      <c r="H184" s="391"/>
      <c r="I184" s="391"/>
      <c r="J184" s="391"/>
      <c r="K184" s="391"/>
      <c r="L184" s="391"/>
      <c r="M184" s="388"/>
      <c r="N184" s="388"/>
      <c r="O184" s="388"/>
      <c r="P184" s="388"/>
      <c r="Q184" s="388"/>
      <c r="R184" s="388"/>
      <c r="S184" s="389"/>
      <c r="T184" s="389"/>
      <c r="U184" s="389"/>
      <c r="V184" s="394"/>
      <c r="W184" s="394"/>
      <c r="X184" s="387"/>
      <c r="Y184" s="387"/>
      <c r="Z184" s="387"/>
      <c r="AA184" s="387"/>
      <c r="AB184" s="387"/>
      <c r="AC184" s="387"/>
      <c r="AD184" s="387"/>
      <c r="AE184" s="387"/>
      <c r="AF184" s="390"/>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c r="BB184" s="390"/>
      <c r="BC184" s="390"/>
      <c r="BD184" s="390"/>
      <c r="BE184" s="390"/>
      <c r="BF184" s="390"/>
      <c r="BG184" s="390"/>
      <c r="BH184" s="390"/>
      <c r="BI184" s="390"/>
      <c r="BJ184" s="390"/>
      <c r="BK184" s="390"/>
      <c r="BL184" s="390"/>
      <c r="BM184" s="390"/>
      <c r="BN184" s="390"/>
    </row>
    <row r="185" spans="1:66" s="395" customFormat="1" x14ac:dyDescent="0.25">
      <c r="A185" s="449"/>
      <c r="B185" s="449"/>
      <c r="C185" s="449"/>
      <c r="D185" s="391"/>
      <c r="E185" s="449"/>
      <c r="F185" s="391"/>
      <c r="G185" s="391"/>
      <c r="H185" s="391"/>
      <c r="I185" s="391"/>
      <c r="J185" s="391"/>
      <c r="K185" s="391"/>
      <c r="L185" s="391"/>
      <c r="M185" s="388"/>
      <c r="N185" s="388"/>
      <c r="O185" s="388"/>
      <c r="P185" s="388"/>
      <c r="Q185" s="388"/>
      <c r="R185" s="388"/>
      <c r="S185" s="389"/>
      <c r="T185" s="389"/>
      <c r="U185" s="389"/>
      <c r="V185" s="394"/>
      <c r="W185" s="394"/>
      <c r="X185" s="387"/>
      <c r="Y185" s="387"/>
      <c r="Z185" s="387"/>
      <c r="AA185" s="387"/>
      <c r="AB185" s="387"/>
      <c r="AC185" s="387"/>
      <c r="AD185" s="387"/>
      <c r="AE185" s="387"/>
      <c r="AF185" s="390"/>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c r="BB185" s="390"/>
      <c r="BC185" s="390"/>
      <c r="BD185" s="390"/>
      <c r="BE185" s="390"/>
      <c r="BF185" s="390"/>
      <c r="BG185" s="390"/>
      <c r="BH185" s="390"/>
      <c r="BI185" s="390"/>
      <c r="BJ185" s="390"/>
      <c r="BK185" s="390"/>
      <c r="BL185" s="390"/>
      <c r="BM185" s="390"/>
      <c r="BN185" s="390"/>
    </row>
    <row r="186" spans="1:66" s="395" customFormat="1" x14ac:dyDescent="0.25">
      <c r="A186" s="449"/>
      <c r="B186" s="449"/>
      <c r="C186" s="449"/>
      <c r="D186" s="391"/>
      <c r="E186" s="449"/>
      <c r="F186" s="391"/>
      <c r="G186" s="391"/>
      <c r="H186" s="391"/>
      <c r="I186" s="391"/>
      <c r="J186" s="391"/>
      <c r="K186" s="391"/>
      <c r="L186" s="391"/>
      <c r="M186" s="388"/>
      <c r="N186" s="388"/>
      <c r="O186" s="388"/>
      <c r="P186" s="388"/>
      <c r="Q186" s="388"/>
      <c r="R186" s="388"/>
      <c r="S186" s="389"/>
      <c r="T186" s="389"/>
      <c r="U186" s="389"/>
      <c r="V186" s="394"/>
      <c r="W186" s="394"/>
      <c r="X186" s="387"/>
      <c r="Y186" s="387"/>
      <c r="Z186" s="387"/>
      <c r="AA186" s="387"/>
      <c r="AB186" s="387"/>
      <c r="AC186" s="387"/>
      <c r="AD186" s="387"/>
      <c r="AE186" s="387"/>
      <c r="AF186" s="390"/>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c r="BB186" s="390"/>
      <c r="BC186" s="390"/>
      <c r="BD186" s="390"/>
      <c r="BE186" s="390"/>
      <c r="BF186" s="390"/>
      <c r="BG186" s="390"/>
      <c r="BH186" s="390"/>
      <c r="BI186" s="390"/>
      <c r="BJ186" s="390"/>
      <c r="BK186" s="390"/>
      <c r="BL186" s="390"/>
      <c r="BM186" s="390"/>
      <c r="BN186" s="390"/>
    </row>
    <row r="187" spans="1:66" s="395" customFormat="1" x14ac:dyDescent="0.25">
      <c r="A187" s="449"/>
      <c r="B187" s="449"/>
      <c r="C187" s="449"/>
      <c r="D187" s="391"/>
      <c r="E187" s="449"/>
      <c r="F187" s="391"/>
      <c r="G187" s="391"/>
      <c r="H187" s="391"/>
      <c r="I187" s="391"/>
      <c r="J187" s="391"/>
      <c r="K187" s="391"/>
      <c r="L187" s="391"/>
      <c r="M187" s="388"/>
      <c r="N187" s="388"/>
      <c r="O187" s="388"/>
      <c r="P187" s="388"/>
      <c r="Q187" s="388"/>
      <c r="R187" s="388"/>
      <c r="S187" s="389"/>
      <c r="T187" s="389"/>
      <c r="U187" s="389"/>
      <c r="V187" s="394"/>
      <c r="W187" s="394"/>
      <c r="X187" s="387"/>
      <c r="Y187" s="387"/>
      <c r="Z187" s="387"/>
      <c r="AA187" s="387"/>
      <c r="AB187" s="387"/>
      <c r="AC187" s="387"/>
      <c r="AD187" s="387"/>
      <c r="AE187" s="387"/>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row>
    <row r="188" spans="1:66" s="395" customFormat="1" x14ac:dyDescent="0.25">
      <c r="A188" s="449"/>
      <c r="B188" s="449"/>
      <c r="C188" s="449"/>
      <c r="D188" s="391"/>
      <c r="E188" s="449"/>
      <c r="F188" s="391"/>
      <c r="G188" s="391"/>
      <c r="H188" s="391"/>
      <c r="I188" s="391"/>
      <c r="J188" s="391"/>
      <c r="K188" s="391"/>
      <c r="L188" s="391"/>
      <c r="M188" s="388"/>
      <c r="N188" s="388"/>
      <c r="O188" s="388"/>
      <c r="P188" s="388"/>
      <c r="Q188" s="388"/>
      <c r="R188" s="388"/>
      <c r="S188" s="389"/>
      <c r="T188" s="389"/>
      <c r="U188" s="389"/>
      <c r="V188" s="394"/>
      <c r="W188" s="394"/>
      <c r="X188" s="387"/>
      <c r="Y188" s="387"/>
      <c r="Z188" s="387"/>
      <c r="AA188" s="387"/>
      <c r="AB188" s="387"/>
      <c r="AC188" s="387"/>
      <c r="AD188" s="387"/>
      <c r="AE188" s="387"/>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row>
    <row r="189" spans="1:66" s="395" customFormat="1" x14ac:dyDescent="0.25">
      <c r="A189" s="449"/>
      <c r="B189" s="449"/>
      <c r="C189" s="449"/>
      <c r="D189" s="391"/>
      <c r="E189" s="449"/>
      <c r="F189" s="391"/>
      <c r="G189" s="391"/>
      <c r="H189" s="391"/>
      <c r="I189" s="391"/>
      <c r="J189" s="391"/>
      <c r="K189" s="391"/>
      <c r="L189" s="391"/>
      <c r="M189" s="388"/>
      <c r="N189" s="388"/>
      <c r="O189" s="388"/>
      <c r="P189" s="388"/>
      <c r="Q189" s="388"/>
      <c r="R189" s="388"/>
      <c r="S189" s="389"/>
      <c r="T189" s="389"/>
      <c r="U189" s="389"/>
      <c r="V189" s="394"/>
      <c r="W189" s="394"/>
      <c r="X189" s="387"/>
      <c r="Y189" s="387"/>
      <c r="Z189" s="387"/>
      <c r="AA189" s="387"/>
      <c r="AB189" s="387"/>
      <c r="AC189" s="387"/>
      <c r="AD189" s="387"/>
      <c r="AE189" s="387"/>
      <c r="AF189" s="390"/>
      <c r="AG189" s="390"/>
      <c r="AH189" s="390"/>
      <c r="AI189" s="390"/>
      <c r="AJ189" s="390"/>
      <c r="AK189" s="390"/>
      <c r="AL189" s="390"/>
      <c r="AM189" s="390"/>
      <c r="AN189" s="390"/>
      <c r="AO189" s="390"/>
      <c r="AP189" s="390"/>
      <c r="AQ189" s="390"/>
      <c r="AR189" s="390"/>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90"/>
      <c r="BN189" s="390"/>
    </row>
    <row r="190" spans="1:66" s="395" customFormat="1" x14ac:dyDescent="0.25">
      <c r="A190" s="449"/>
      <c r="B190" s="449"/>
      <c r="C190" s="449"/>
      <c r="D190" s="391"/>
      <c r="E190" s="449"/>
      <c r="F190" s="391"/>
      <c r="G190" s="391"/>
      <c r="H190" s="391"/>
      <c r="I190" s="391"/>
      <c r="J190" s="391"/>
      <c r="K190" s="391"/>
      <c r="L190" s="391"/>
      <c r="M190" s="388"/>
      <c r="N190" s="388"/>
      <c r="O190" s="388"/>
      <c r="P190" s="388"/>
      <c r="Q190" s="388"/>
      <c r="R190" s="388"/>
      <c r="S190" s="389"/>
      <c r="T190" s="389"/>
      <c r="U190" s="389"/>
      <c r="V190" s="394"/>
      <c r="W190" s="394"/>
      <c r="X190" s="387"/>
      <c r="Y190" s="387"/>
      <c r="Z190" s="387"/>
      <c r="AA190" s="387"/>
      <c r="AB190" s="387"/>
      <c r="AC190" s="387"/>
      <c r="AD190" s="387"/>
      <c r="AE190" s="387"/>
      <c r="AF190" s="390"/>
      <c r="AG190" s="390"/>
      <c r="AH190" s="390"/>
      <c r="AI190" s="390"/>
      <c r="AJ190" s="390"/>
      <c r="AK190" s="390"/>
      <c r="AL190" s="390"/>
      <c r="AM190" s="390"/>
      <c r="AN190" s="390"/>
      <c r="AO190" s="390"/>
      <c r="AP190" s="390"/>
      <c r="AQ190" s="390"/>
      <c r="AR190" s="390"/>
      <c r="AS190" s="390"/>
      <c r="AT190" s="390"/>
      <c r="AU190" s="390"/>
      <c r="AV190" s="390"/>
      <c r="AW190" s="390"/>
      <c r="AX190" s="390"/>
      <c r="AY190" s="390"/>
      <c r="AZ190" s="390"/>
      <c r="BA190" s="390"/>
      <c r="BB190" s="390"/>
      <c r="BC190" s="390"/>
      <c r="BD190" s="390"/>
      <c r="BE190" s="390"/>
      <c r="BF190" s="390"/>
      <c r="BG190" s="390"/>
      <c r="BH190" s="390"/>
      <c r="BI190" s="390"/>
      <c r="BJ190" s="390"/>
      <c r="BK190" s="390"/>
      <c r="BL190" s="390"/>
      <c r="BM190" s="390"/>
      <c r="BN190" s="390"/>
    </row>
    <row r="191" spans="1:66" s="395" customFormat="1" x14ac:dyDescent="0.25">
      <c r="A191" s="449"/>
      <c r="B191" s="449"/>
      <c r="C191" s="449"/>
      <c r="D191" s="391"/>
      <c r="E191" s="449"/>
      <c r="F191" s="391"/>
      <c r="G191" s="391"/>
      <c r="H191" s="391"/>
      <c r="I191" s="391"/>
      <c r="J191" s="391"/>
      <c r="K191" s="391"/>
      <c r="L191" s="391"/>
      <c r="M191" s="388"/>
      <c r="N191" s="388"/>
      <c r="O191" s="388"/>
      <c r="P191" s="388"/>
      <c r="Q191" s="388"/>
      <c r="R191" s="388"/>
      <c r="S191" s="389"/>
      <c r="T191" s="389"/>
      <c r="U191" s="389"/>
      <c r="V191" s="394"/>
      <c r="W191" s="394"/>
      <c r="X191" s="387"/>
      <c r="Y191" s="387"/>
      <c r="Z191" s="387"/>
      <c r="AA191" s="387"/>
      <c r="AB191" s="387"/>
      <c r="AC191" s="387"/>
      <c r="AD191" s="387"/>
      <c r="AE191" s="387"/>
      <c r="AF191" s="390"/>
      <c r="AG191" s="390"/>
      <c r="AH191" s="390"/>
      <c r="AI191" s="390"/>
      <c r="AJ191" s="390"/>
      <c r="AK191" s="390"/>
      <c r="AL191" s="390"/>
      <c r="AM191" s="390"/>
      <c r="AN191" s="390"/>
      <c r="AO191" s="390"/>
      <c r="AP191" s="390"/>
      <c r="AQ191" s="390"/>
      <c r="AR191" s="390"/>
      <c r="AS191" s="390"/>
      <c r="AT191" s="390"/>
      <c r="AU191" s="390"/>
      <c r="AV191" s="390"/>
      <c r="AW191" s="390"/>
      <c r="AX191" s="390"/>
      <c r="AY191" s="390"/>
      <c r="AZ191" s="390"/>
      <c r="BA191" s="390"/>
      <c r="BB191" s="390"/>
      <c r="BC191" s="390"/>
      <c r="BD191" s="390"/>
      <c r="BE191" s="390"/>
      <c r="BF191" s="390"/>
      <c r="BG191" s="390"/>
      <c r="BH191" s="390"/>
      <c r="BI191" s="390"/>
      <c r="BJ191" s="390"/>
      <c r="BK191" s="390"/>
      <c r="BL191" s="390"/>
      <c r="BM191" s="390"/>
      <c r="BN191" s="390"/>
    </row>
    <row r="192" spans="1:66" s="395" customFormat="1" x14ac:dyDescent="0.25">
      <c r="A192" s="449"/>
      <c r="B192" s="449"/>
      <c r="C192" s="449"/>
      <c r="D192" s="391"/>
      <c r="E192" s="449"/>
      <c r="F192" s="391"/>
      <c r="G192" s="391"/>
      <c r="H192" s="391"/>
      <c r="I192" s="391"/>
      <c r="J192" s="391"/>
      <c r="K192" s="391"/>
      <c r="L192" s="391"/>
      <c r="M192" s="388"/>
      <c r="N192" s="388"/>
      <c r="O192" s="388"/>
      <c r="P192" s="388"/>
      <c r="Q192" s="388"/>
      <c r="R192" s="388"/>
      <c r="S192" s="389"/>
      <c r="T192" s="389"/>
      <c r="U192" s="389"/>
      <c r="V192" s="394"/>
      <c r="W192" s="394"/>
      <c r="X192" s="387"/>
      <c r="Y192" s="387"/>
      <c r="Z192" s="387"/>
      <c r="AA192" s="387"/>
      <c r="AB192" s="387"/>
      <c r="AC192" s="387"/>
      <c r="AD192" s="387"/>
      <c r="AE192" s="387"/>
      <c r="AF192" s="390"/>
      <c r="AG192" s="390"/>
      <c r="AH192" s="390"/>
      <c r="AI192" s="390"/>
      <c r="AJ192" s="390"/>
      <c r="AK192" s="390"/>
      <c r="AL192" s="390"/>
      <c r="AM192" s="390"/>
      <c r="AN192" s="390"/>
      <c r="AO192" s="390"/>
      <c r="AP192" s="390"/>
      <c r="AQ192" s="390"/>
      <c r="AR192" s="390"/>
      <c r="AS192" s="390"/>
      <c r="AT192" s="390"/>
      <c r="AU192" s="390"/>
      <c r="AV192" s="390"/>
      <c r="AW192" s="390"/>
      <c r="AX192" s="390"/>
      <c r="AY192" s="390"/>
      <c r="AZ192" s="390"/>
      <c r="BA192" s="390"/>
      <c r="BB192" s="390"/>
      <c r="BC192" s="390"/>
      <c r="BD192" s="390"/>
      <c r="BE192" s="390"/>
      <c r="BF192" s="390"/>
      <c r="BG192" s="390"/>
      <c r="BH192" s="390"/>
      <c r="BI192" s="390"/>
      <c r="BJ192" s="390"/>
      <c r="BK192" s="390"/>
      <c r="BL192" s="390"/>
      <c r="BM192" s="390"/>
      <c r="BN192" s="390"/>
    </row>
    <row r="193" spans="1:66" s="395" customFormat="1" x14ac:dyDescent="0.25">
      <c r="A193" s="449"/>
      <c r="B193" s="449"/>
      <c r="C193" s="449"/>
      <c r="D193" s="391"/>
      <c r="E193" s="449"/>
      <c r="F193" s="391"/>
      <c r="G193" s="391"/>
      <c r="H193" s="391"/>
      <c r="I193" s="391"/>
      <c r="J193" s="391"/>
      <c r="K193" s="391"/>
      <c r="L193" s="391"/>
      <c r="M193" s="388"/>
      <c r="N193" s="388"/>
      <c r="O193" s="388"/>
      <c r="P193" s="388"/>
      <c r="Q193" s="388"/>
      <c r="R193" s="388"/>
      <c r="S193" s="389"/>
      <c r="T193" s="389"/>
      <c r="U193" s="389"/>
      <c r="V193" s="394"/>
      <c r="W193" s="394"/>
      <c r="X193" s="387"/>
      <c r="Y193" s="387"/>
      <c r="Z193" s="387"/>
      <c r="AA193" s="387"/>
      <c r="AB193" s="387"/>
      <c r="AC193" s="387"/>
      <c r="AD193" s="387"/>
      <c r="AE193" s="387"/>
      <c r="AF193" s="390"/>
      <c r="AG193" s="390"/>
      <c r="AH193" s="390"/>
      <c r="AI193" s="390"/>
      <c r="AJ193" s="390"/>
      <c r="AK193" s="390"/>
      <c r="AL193" s="390"/>
      <c r="AM193" s="390"/>
      <c r="AN193" s="390"/>
      <c r="AO193" s="390"/>
      <c r="AP193" s="390"/>
      <c r="AQ193" s="390"/>
      <c r="AR193" s="390"/>
      <c r="AS193" s="390"/>
      <c r="AT193" s="390"/>
      <c r="AU193" s="390"/>
      <c r="AV193" s="390"/>
      <c r="AW193" s="390"/>
      <c r="AX193" s="390"/>
      <c r="AY193" s="390"/>
      <c r="AZ193" s="390"/>
      <c r="BA193" s="390"/>
      <c r="BB193" s="390"/>
      <c r="BC193" s="390"/>
      <c r="BD193" s="390"/>
      <c r="BE193" s="390"/>
      <c r="BF193" s="390"/>
      <c r="BG193" s="390"/>
      <c r="BH193" s="390"/>
      <c r="BI193" s="390"/>
      <c r="BJ193" s="390"/>
      <c r="BK193" s="390"/>
      <c r="BL193" s="390"/>
      <c r="BM193" s="390"/>
      <c r="BN193" s="390"/>
    </row>
    <row r="194" spans="1:66" s="395" customFormat="1" x14ac:dyDescent="0.25">
      <c r="A194" s="449"/>
      <c r="B194" s="449"/>
      <c r="C194" s="449"/>
      <c r="D194" s="391"/>
      <c r="E194" s="449"/>
      <c r="F194" s="391"/>
      <c r="G194" s="391"/>
      <c r="H194" s="391"/>
      <c r="I194" s="391"/>
      <c r="J194" s="391"/>
      <c r="K194" s="391"/>
      <c r="L194" s="391"/>
      <c r="M194" s="388"/>
      <c r="N194" s="388"/>
      <c r="O194" s="388"/>
      <c r="P194" s="388"/>
      <c r="Q194" s="388"/>
      <c r="R194" s="388"/>
      <c r="S194" s="389"/>
      <c r="T194" s="389"/>
      <c r="U194" s="389"/>
      <c r="V194" s="394"/>
      <c r="W194" s="394"/>
      <c r="X194" s="387"/>
      <c r="Y194" s="387"/>
      <c r="Z194" s="387"/>
      <c r="AA194" s="387"/>
      <c r="AB194" s="387"/>
      <c r="AC194" s="387"/>
      <c r="AD194" s="387"/>
      <c r="AE194" s="387"/>
      <c r="AF194" s="390"/>
      <c r="AG194" s="390"/>
      <c r="AH194" s="390"/>
      <c r="AI194" s="390"/>
      <c r="AJ194" s="390"/>
      <c r="AK194" s="390"/>
      <c r="AL194" s="390"/>
      <c r="AM194" s="390"/>
      <c r="AN194" s="390"/>
      <c r="AO194" s="390"/>
      <c r="AP194" s="390"/>
      <c r="AQ194" s="390"/>
      <c r="AR194" s="390"/>
      <c r="AS194" s="390"/>
      <c r="AT194" s="390"/>
      <c r="AU194" s="390"/>
      <c r="AV194" s="390"/>
      <c r="AW194" s="390"/>
      <c r="AX194" s="390"/>
      <c r="AY194" s="390"/>
      <c r="AZ194" s="390"/>
      <c r="BA194" s="390"/>
      <c r="BB194" s="390"/>
      <c r="BC194" s="390"/>
      <c r="BD194" s="390"/>
      <c r="BE194" s="390"/>
      <c r="BF194" s="390"/>
      <c r="BG194" s="390"/>
      <c r="BH194" s="390"/>
      <c r="BI194" s="390"/>
      <c r="BJ194" s="390"/>
      <c r="BK194" s="390"/>
      <c r="BL194" s="390"/>
      <c r="BM194" s="390"/>
      <c r="BN194" s="390"/>
    </row>
    <row r="195" spans="1:66" s="395" customFormat="1" x14ac:dyDescent="0.25">
      <c r="A195" s="449"/>
      <c r="B195" s="449"/>
      <c r="C195" s="449"/>
      <c r="D195" s="391"/>
      <c r="E195" s="449"/>
      <c r="F195" s="391"/>
      <c r="G195" s="391"/>
      <c r="H195" s="391"/>
      <c r="I195" s="391"/>
      <c r="J195" s="391"/>
      <c r="K195" s="391"/>
      <c r="L195" s="391"/>
      <c r="M195" s="388"/>
      <c r="N195" s="388"/>
      <c r="O195" s="388"/>
      <c r="P195" s="388"/>
      <c r="Q195" s="388"/>
      <c r="R195" s="388"/>
      <c r="S195" s="389"/>
      <c r="T195" s="389"/>
      <c r="U195" s="389"/>
      <c r="V195" s="394"/>
      <c r="W195" s="394"/>
      <c r="X195" s="387"/>
      <c r="Y195" s="387"/>
      <c r="Z195" s="387"/>
      <c r="AA195" s="387"/>
      <c r="AB195" s="387"/>
      <c r="AC195" s="387"/>
      <c r="AD195" s="387"/>
      <c r="AE195" s="387"/>
      <c r="AF195" s="390"/>
      <c r="AG195" s="390"/>
      <c r="AH195" s="390"/>
      <c r="AI195" s="390"/>
      <c r="AJ195" s="390"/>
      <c r="AK195" s="390"/>
      <c r="AL195" s="390"/>
      <c r="AM195" s="390"/>
      <c r="AN195" s="390"/>
      <c r="AO195" s="390"/>
      <c r="AP195" s="390"/>
      <c r="AQ195" s="390"/>
      <c r="AR195" s="390"/>
      <c r="AS195" s="390"/>
      <c r="AT195" s="390"/>
      <c r="AU195" s="390"/>
      <c r="AV195" s="390"/>
      <c r="AW195" s="390"/>
      <c r="AX195" s="390"/>
      <c r="AY195" s="390"/>
      <c r="AZ195" s="390"/>
      <c r="BA195" s="390"/>
      <c r="BB195" s="390"/>
      <c r="BC195" s="390"/>
      <c r="BD195" s="390"/>
      <c r="BE195" s="390"/>
      <c r="BF195" s="390"/>
      <c r="BG195" s="390"/>
      <c r="BH195" s="390"/>
      <c r="BI195" s="390"/>
      <c r="BJ195" s="390"/>
      <c r="BK195" s="390"/>
      <c r="BL195" s="390"/>
      <c r="BM195" s="390"/>
      <c r="BN195" s="390"/>
    </row>
    <row r="196" spans="1:66" s="395" customFormat="1" x14ac:dyDescent="0.25">
      <c r="A196" s="449"/>
      <c r="B196" s="449"/>
      <c r="C196" s="449"/>
      <c r="D196" s="391"/>
      <c r="E196" s="449"/>
      <c r="F196" s="391"/>
      <c r="G196" s="391"/>
      <c r="H196" s="391"/>
      <c r="I196" s="391"/>
      <c r="J196" s="391"/>
      <c r="K196" s="391"/>
      <c r="L196" s="391"/>
      <c r="M196" s="388"/>
      <c r="N196" s="388"/>
      <c r="O196" s="388"/>
      <c r="P196" s="388"/>
      <c r="Q196" s="388"/>
      <c r="R196" s="388"/>
      <c r="S196" s="389"/>
      <c r="T196" s="389"/>
      <c r="U196" s="389"/>
      <c r="V196" s="394"/>
      <c r="W196" s="394"/>
      <c r="X196" s="387"/>
      <c r="Y196" s="387"/>
      <c r="Z196" s="387"/>
      <c r="AA196" s="387"/>
      <c r="AB196" s="387"/>
      <c r="AC196" s="387"/>
      <c r="AD196" s="387"/>
      <c r="AE196" s="387"/>
      <c r="AF196" s="390"/>
      <c r="AG196" s="390"/>
      <c r="AH196" s="390"/>
      <c r="AI196" s="390"/>
      <c r="AJ196" s="390"/>
      <c r="AK196" s="390"/>
      <c r="AL196" s="390"/>
      <c r="AM196" s="390"/>
      <c r="AN196" s="390"/>
      <c r="AO196" s="390"/>
      <c r="AP196" s="390"/>
      <c r="AQ196" s="390"/>
      <c r="AR196" s="390"/>
      <c r="AS196" s="390"/>
      <c r="AT196" s="390"/>
      <c r="AU196" s="390"/>
      <c r="AV196" s="390"/>
      <c r="AW196" s="390"/>
      <c r="AX196" s="390"/>
      <c r="AY196" s="390"/>
      <c r="AZ196" s="390"/>
      <c r="BA196" s="390"/>
      <c r="BB196" s="390"/>
      <c r="BC196" s="390"/>
      <c r="BD196" s="390"/>
      <c r="BE196" s="390"/>
      <c r="BF196" s="390"/>
      <c r="BG196" s="390"/>
      <c r="BH196" s="390"/>
      <c r="BI196" s="390"/>
      <c r="BJ196" s="390"/>
      <c r="BK196" s="390"/>
      <c r="BL196" s="390"/>
      <c r="BM196" s="390"/>
      <c r="BN196" s="390"/>
    </row>
    <row r="197" spans="1:66" s="395" customFormat="1" x14ac:dyDescent="0.25">
      <c r="A197" s="449"/>
      <c r="B197" s="449"/>
      <c r="C197" s="449"/>
      <c r="D197" s="391"/>
      <c r="E197" s="449"/>
      <c r="F197" s="391"/>
      <c r="G197" s="391"/>
      <c r="H197" s="391"/>
      <c r="I197" s="391"/>
      <c r="J197" s="391"/>
      <c r="K197" s="391"/>
      <c r="L197" s="391"/>
      <c r="M197" s="388"/>
      <c r="N197" s="388"/>
      <c r="O197" s="388"/>
      <c r="P197" s="388"/>
      <c r="Q197" s="388"/>
      <c r="R197" s="388"/>
      <c r="S197" s="389"/>
      <c r="T197" s="389"/>
      <c r="U197" s="389"/>
      <c r="V197" s="394"/>
      <c r="W197" s="394"/>
      <c r="X197" s="387"/>
      <c r="Y197" s="387"/>
      <c r="Z197" s="387"/>
      <c r="AA197" s="387"/>
      <c r="AB197" s="387"/>
      <c r="AC197" s="387"/>
      <c r="AD197" s="387"/>
      <c r="AE197" s="387"/>
      <c r="AF197" s="390"/>
      <c r="AG197" s="390"/>
      <c r="AH197" s="390"/>
      <c r="AI197" s="390"/>
      <c r="AJ197" s="390"/>
      <c r="AK197" s="390"/>
      <c r="AL197" s="390"/>
      <c r="AM197" s="390"/>
      <c r="AN197" s="390"/>
      <c r="AO197" s="390"/>
      <c r="AP197" s="390"/>
      <c r="AQ197" s="390"/>
      <c r="AR197" s="390"/>
      <c r="AS197" s="390"/>
      <c r="AT197" s="390"/>
      <c r="AU197" s="390"/>
      <c r="AV197" s="390"/>
      <c r="AW197" s="390"/>
      <c r="AX197" s="390"/>
      <c r="AY197" s="390"/>
      <c r="AZ197" s="390"/>
      <c r="BA197" s="390"/>
      <c r="BB197" s="390"/>
      <c r="BC197" s="390"/>
      <c r="BD197" s="390"/>
      <c r="BE197" s="390"/>
      <c r="BF197" s="390"/>
      <c r="BG197" s="390"/>
      <c r="BH197" s="390"/>
      <c r="BI197" s="390"/>
      <c r="BJ197" s="390"/>
      <c r="BK197" s="390"/>
      <c r="BL197" s="390"/>
      <c r="BM197" s="390"/>
      <c r="BN197" s="390"/>
    </row>
    <row r="198" spans="1:66" s="395" customFormat="1" x14ac:dyDescent="0.25">
      <c r="A198" s="449"/>
      <c r="B198" s="449"/>
      <c r="C198" s="449"/>
      <c r="D198" s="391"/>
      <c r="E198" s="449"/>
      <c r="F198" s="391"/>
      <c r="G198" s="391"/>
      <c r="H198" s="391"/>
      <c r="I198" s="391"/>
      <c r="J198" s="391"/>
      <c r="K198" s="391"/>
      <c r="L198" s="391"/>
      <c r="M198" s="388"/>
      <c r="N198" s="388"/>
      <c r="O198" s="388"/>
      <c r="P198" s="388"/>
      <c r="Q198" s="388"/>
      <c r="R198" s="388"/>
      <c r="S198" s="389"/>
      <c r="T198" s="389"/>
      <c r="U198" s="389"/>
      <c r="V198" s="394"/>
      <c r="W198" s="394"/>
      <c r="X198" s="387"/>
      <c r="Y198" s="387"/>
      <c r="Z198" s="387"/>
      <c r="AA198" s="387"/>
      <c r="AB198" s="387"/>
      <c r="AC198" s="387"/>
      <c r="AD198" s="387"/>
      <c r="AE198" s="387"/>
      <c r="AF198" s="390"/>
      <c r="AG198" s="390"/>
      <c r="AH198" s="390"/>
      <c r="AI198" s="390"/>
      <c r="AJ198" s="390"/>
      <c r="AK198" s="390"/>
      <c r="AL198" s="390"/>
      <c r="AM198" s="390"/>
      <c r="AN198" s="390"/>
      <c r="AO198" s="390"/>
      <c r="AP198" s="390"/>
      <c r="AQ198" s="390"/>
      <c r="AR198" s="390"/>
      <c r="AS198" s="390"/>
      <c r="AT198" s="390"/>
      <c r="AU198" s="390"/>
      <c r="AV198" s="390"/>
      <c r="AW198" s="390"/>
      <c r="AX198" s="390"/>
      <c r="AY198" s="390"/>
      <c r="AZ198" s="390"/>
      <c r="BA198" s="390"/>
      <c r="BB198" s="390"/>
      <c r="BC198" s="390"/>
      <c r="BD198" s="390"/>
      <c r="BE198" s="390"/>
      <c r="BF198" s="390"/>
      <c r="BG198" s="390"/>
      <c r="BH198" s="390"/>
      <c r="BI198" s="390"/>
      <c r="BJ198" s="390"/>
      <c r="BK198" s="390"/>
      <c r="BL198" s="390"/>
      <c r="BM198" s="390"/>
      <c r="BN198" s="390"/>
    </row>
    <row r="199" spans="1:66" s="395" customFormat="1" x14ac:dyDescent="0.25">
      <c r="A199" s="449"/>
      <c r="B199" s="449"/>
      <c r="C199" s="449"/>
      <c r="D199" s="391"/>
      <c r="E199" s="449"/>
      <c r="F199" s="391"/>
      <c r="G199" s="391"/>
      <c r="H199" s="391"/>
      <c r="I199" s="391"/>
      <c r="J199" s="391"/>
      <c r="K199" s="391"/>
      <c r="L199" s="391"/>
      <c r="M199" s="388"/>
      <c r="N199" s="388"/>
      <c r="O199" s="388"/>
      <c r="P199" s="388"/>
      <c r="Q199" s="388"/>
      <c r="R199" s="388"/>
      <c r="S199" s="389"/>
      <c r="T199" s="389"/>
      <c r="U199" s="389"/>
      <c r="V199" s="394"/>
      <c r="W199" s="394"/>
      <c r="X199" s="387"/>
      <c r="Y199" s="387"/>
      <c r="Z199" s="387"/>
      <c r="AA199" s="387"/>
      <c r="AB199" s="387"/>
      <c r="AC199" s="387"/>
      <c r="AD199" s="387"/>
      <c r="AE199" s="387"/>
      <c r="AF199" s="390"/>
      <c r="AG199" s="390"/>
      <c r="AH199" s="390"/>
      <c r="AI199" s="390"/>
      <c r="AJ199" s="390"/>
      <c r="AK199" s="390"/>
      <c r="AL199" s="390"/>
      <c r="AM199" s="390"/>
      <c r="AN199" s="390"/>
      <c r="AO199" s="390"/>
      <c r="AP199" s="390"/>
      <c r="AQ199" s="390"/>
      <c r="AR199" s="390"/>
      <c r="AS199" s="390"/>
      <c r="AT199" s="390"/>
      <c r="AU199" s="390"/>
      <c r="AV199" s="390"/>
      <c r="AW199" s="390"/>
      <c r="AX199" s="390"/>
      <c r="AY199" s="390"/>
      <c r="AZ199" s="390"/>
      <c r="BA199" s="390"/>
      <c r="BB199" s="390"/>
      <c r="BC199" s="390"/>
      <c r="BD199" s="390"/>
      <c r="BE199" s="390"/>
      <c r="BF199" s="390"/>
      <c r="BG199" s="390"/>
      <c r="BH199" s="390"/>
      <c r="BI199" s="390"/>
      <c r="BJ199" s="390"/>
      <c r="BK199" s="390"/>
      <c r="BL199" s="390"/>
      <c r="BM199" s="390"/>
      <c r="BN199" s="390"/>
    </row>
    <row r="200" spans="1:66" s="395" customFormat="1" x14ac:dyDescent="0.25">
      <c r="A200" s="449"/>
      <c r="B200" s="449"/>
      <c r="C200" s="449"/>
      <c r="D200" s="391"/>
      <c r="E200" s="449"/>
      <c r="F200" s="391"/>
      <c r="G200" s="391"/>
      <c r="H200" s="391"/>
      <c r="I200" s="391"/>
      <c r="J200" s="391"/>
      <c r="K200" s="391"/>
      <c r="L200" s="391"/>
      <c r="M200" s="388"/>
      <c r="N200" s="388"/>
      <c r="O200" s="388"/>
      <c r="P200" s="388"/>
      <c r="Q200" s="388"/>
      <c r="R200" s="388"/>
      <c r="S200" s="389"/>
      <c r="T200" s="389"/>
      <c r="U200" s="389"/>
      <c r="V200" s="394"/>
      <c r="W200" s="394"/>
      <c r="X200" s="387"/>
      <c r="Y200" s="387"/>
      <c r="Z200" s="387"/>
      <c r="AA200" s="387"/>
      <c r="AB200" s="387"/>
      <c r="AC200" s="387"/>
      <c r="AD200" s="387"/>
      <c r="AE200" s="387"/>
      <c r="AF200" s="390"/>
      <c r="AG200" s="390"/>
      <c r="AH200" s="390"/>
      <c r="AI200" s="390"/>
      <c r="AJ200" s="390"/>
      <c r="AK200" s="390"/>
      <c r="AL200" s="390"/>
      <c r="AM200" s="390"/>
      <c r="AN200" s="390"/>
      <c r="AO200" s="390"/>
      <c r="AP200" s="390"/>
      <c r="AQ200" s="390"/>
      <c r="AR200" s="390"/>
      <c r="AS200" s="390"/>
      <c r="AT200" s="390"/>
      <c r="AU200" s="390"/>
      <c r="AV200" s="390"/>
      <c r="AW200" s="390"/>
      <c r="AX200" s="390"/>
      <c r="AY200" s="390"/>
      <c r="AZ200" s="390"/>
      <c r="BA200" s="390"/>
      <c r="BB200" s="390"/>
      <c r="BC200" s="390"/>
      <c r="BD200" s="390"/>
      <c r="BE200" s="390"/>
      <c r="BF200" s="390"/>
      <c r="BG200" s="390"/>
      <c r="BH200" s="390"/>
      <c r="BI200" s="390"/>
      <c r="BJ200" s="390"/>
      <c r="BK200" s="390"/>
      <c r="BL200" s="390"/>
      <c r="BM200" s="390"/>
      <c r="BN200" s="390"/>
    </row>
    <row r="201" spans="1:66" s="395" customFormat="1" x14ac:dyDescent="0.25">
      <c r="A201" s="449"/>
      <c r="B201" s="449"/>
      <c r="C201" s="449"/>
      <c r="D201" s="391"/>
      <c r="E201" s="449"/>
      <c r="F201" s="391"/>
      <c r="G201" s="391"/>
      <c r="H201" s="391"/>
      <c r="I201" s="391"/>
      <c r="J201" s="391"/>
      <c r="K201" s="391"/>
      <c r="L201" s="391"/>
      <c r="M201" s="388"/>
      <c r="N201" s="388"/>
      <c r="O201" s="388"/>
      <c r="P201" s="388"/>
      <c r="Q201" s="388"/>
      <c r="R201" s="388"/>
      <c r="S201" s="389"/>
      <c r="T201" s="389"/>
      <c r="U201" s="389"/>
      <c r="V201" s="394"/>
      <c r="W201" s="394"/>
      <c r="X201" s="387"/>
      <c r="Y201" s="387"/>
      <c r="Z201" s="387"/>
      <c r="AA201" s="387"/>
      <c r="AB201" s="387"/>
      <c r="AC201" s="387"/>
      <c r="AD201" s="387"/>
      <c r="AE201" s="387"/>
      <c r="AF201" s="390"/>
      <c r="AG201" s="390"/>
      <c r="AH201" s="390"/>
      <c r="AI201" s="390"/>
      <c r="AJ201" s="390"/>
      <c r="AK201" s="390"/>
      <c r="AL201" s="390"/>
      <c r="AM201" s="390"/>
      <c r="AN201" s="390"/>
      <c r="AO201" s="390"/>
      <c r="AP201" s="390"/>
      <c r="AQ201" s="390"/>
      <c r="AR201" s="390"/>
      <c r="AS201" s="390"/>
      <c r="AT201" s="390"/>
      <c r="AU201" s="390"/>
      <c r="AV201" s="390"/>
      <c r="AW201" s="390"/>
      <c r="AX201" s="390"/>
      <c r="AY201" s="390"/>
      <c r="AZ201" s="390"/>
      <c r="BA201" s="390"/>
      <c r="BB201" s="390"/>
      <c r="BC201" s="390"/>
      <c r="BD201" s="390"/>
      <c r="BE201" s="390"/>
      <c r="BF201" s="390"/>
      <c r="BG201" s="390"/>
      <c r="BH201" s="390"/>
      <c r="BI201" s="390"/>
      <c r="BJ201" s="390"/>
      <c r="BK201" s="390"/>
      <c r="BL201" s="390"/>
      <c r="BM201" s="390"/>
      <c r="BN201" s="390"/>
    </row>
    <row r="202" spans="1:66" s="395" customFormat="1" x14ac:dyDescent="0.25">
      <c r="A202" s="449"/>
      <c r="B202" s="449"/>
      <c r="C202" s="449"/>
      <c r="D202" s="391"/>
      <c r="E202" s="449"/>
      <c r="F202" s="391"/>
      <c r="G202" s="391"/>
      <c r="H202" s="391"/>
      <c r="I202" s="391"/>
      <c r="J202" s="391"/>
      <c r="K202" s="391"/>
      <c r="L202" s="391"/>
      <c r="M202" s="388"/>
      <c r="N202" s="388"/>
      <c r="O202" s="388"/>
      <c r="P202" s="388"/>
      <c r="Q202" s="388"/>
      <c r="R202" s="388"/>
      <c r="S202" s="389"/>
      <c r="T202" s="389"/>
      <c r="U202" s="389"/>
      <c r="V202" s="394"/>
      <c r="W202" s="394"/>
      <c r="X202" s="387"/>
      <c r="Y202" s="387"/>
      <c r="Z202" s="387"/>
      <c r="AA202" s="387"/>
      <c r="AB202" s="387"/>
      <c r="AC202" s="387"/>
      <c r="AD202" s="387"/>
      <c r="AE202" s="387"/>
      <c r="AF202" s="390"/>
      <c r="AG202" s="390"/>
      <c r="AH202" s="390"/>
      <c r="AI202" s="390"/>
      <c r="AJ202" s="390"/>
      <c r="AK202" s="390"/>
      <c r="AL202" s="390"/>
      <c r="AM202" s="390"/>
      <c r="AN202" s="390"/>
      <c r="AO202" s="390"/>
      <c r="AP202" s="390"/>
      <c r="AQ202" s="390"/>
      <c r="AR202" s="390"/>
      <c r="AS202" s="390"/>
      <c r="AT202" s="390"/>
      <c r="AU202" s="390"/>
      <c r="AV202" s="390"/>
      <c r="AW202" s="390"/>
      <c r="AX202" s="390"/>
      <c r="AY202" s="390"/>
      <c r="AZ202" s="390"/>
      <c r="BA202" s="390"/>
      <c r="BB202" s="390"/>
      <c r="BC202" s="390"/>
      <c r="BD202" s="390"/>
      <c r="BE202" s="390"/>
      <c r="BF202" s="390"/>
      <c r="BG202" s="390"/>
      <c r="BH202" s="390"/>
      <c r="BI202" s="390"/>
      <c r="BJ202" s="390"/>
      <c r="BK202" s="390"/>
      <c r="BL202" s="390"/>
      <c r="BM202" s="390"/>
      <c r="BN202" s="390"/>
    </row>
    <row r="203" spans="1:66" s="395" customFormat="1" x14ac:dyDescent="0.25">
      <c r="A203" s="449"/>
      <c r="B203" s="449"/>
      <c r="C203" s="449"/>
      <c r="D203" s="391"/>
      <c r="E203" s="449"/>
      <c r="F203" s="391"/>
      <c r="G203" s="391"/>
      <c r="H203" s="391"/>
      <c r="I203" s="391"/>
      <c r="J203" s="391"/>
      <c r="K203" s="391"/>
      <c r="L203" s="391"/>
      <c r="M203" s="388"/>
      <c r="N203" s="388"/>
      <c r="O203" s="388"/>
      <c r="P203" s="388"/>
      <c r="Q203" s="388"/>
      <c r="R203" s="388"/>
      <c r="S203" s="389"/>
      <c r="T203" s="389"/>
      <c r="U203" s="389"/>
      <c r="V203" s="394"/>
      <c r="W203" s="394"/>
      <c r="X203" s="387"/>
      <c r="Y203" s="387"/>
      <c r="Z203" s="387"/>
      <c r="AA203" s="387"/>
      <c r="AB203" s="387"/>
      <c r="AC203" s="387"/>
      <c r="AD203" s="387"/>
      <c r="AE203" s="387"/>
      <c r="AF203" s="390"/>
      <c r="AG203" s="390"/>
      <c r="AH203" s="390"/>
      <c r="AI203" s="390"/>
      <c r="AJ203" s="390"/>
      <c r="AK203" s="390"/>
      <c r="AL203" s="390"/>
      <c r="AM203" s="390"/>
      <c r="AN203" s="390"/>
      <c r="AO203" s="390"/>
      <c r="AP203" s="390"/>
      <c r="AQ203" s="390"/>
      <c r="AR203" s="390"/>
      <c r="AS203" s="390"/>
      <c r="AT203" s="390"/>
      <c r="AU203" s="390"/>
      <c r="AV203" s="390"/>
      <c r="AW203" s="390"/>
      <c r="AX203" s="390"/>
      <c r="AY203" s="390"/>
      <c r="AZ203" s="390"/>
      <c r="BA203" s="390"/>
      <c r="BB203" s="390"/>
      <c r="BC203" s="390"/>
      <c r="BD203" s="390"/>
      <c r="BE203" s="390"/>
      <c r="BF203" s="390"/>
      <c r="BG203" s="390"/>
      <c r="BH203" s="390"/>
      <c r="BI203" s="390"/>
      <c r="BJ203" s="390"/>
      <c r="BK203" s="390"/>
      <c r="BL203" s="390"/>
      <c r="BM203" s="390"/>
      <c r="BN203" s="390"/>
    </row>
    <row r="204" spans="1:66" s="395" customFormat="1" x14ac:dyDescent="0.25">
      <c r="A204" s="449"/>
      <c r="B204" s="449"/>
      <c r="C204" s="449"/>
      <c r="D204" s="391"/>
      <c r="E204" s="449"/>
      <c r="F204" s="391"/>
      <c r="G204" s="391"/>
      <c r="H204" s="391"/>
      <c r="I204" s="391"/>
      <c r="J204" s="391"/>
      <c r="K204" s="391"/>
      <c r="L204" s="391"/>
      <c r="M204" s="388"/>
      <c r="N204" s="388"/>
      <c r="O204" s="388"/>
      <c r="P204" s="388"/>
      <c r="Q204" s="388"/>
      <c r="R204" s="388"/>
      <c r="S204" s="389"/>
      <c r="T204" s="389"/>
      <c r="U204" s="389"/>
      <c r="V204" s="394"/>
      <c r="W204" s="394"/>
      <c r="X204" s="387"/>
      <c r="Y204" s="387"/>
      <c r="Z204" s="387"/>
      <c r="AA204" s="387"/>
      <c r="AB204" s="387"/>
      <c r="AC204" s="387"/>
      <c r="AD204" s="387"/>
      <c r="AE204" s="387"/>
      <c r="AF204" s="390"/>
      <c r="AG204" s="390"/>
      <c r="AH204" s="390"/>
      <c r="AI204" s="390"/>
      <c r="AJ204" s="390"/>
      <c r="AK204" s="390"/>
      <c r="AL204" s="390"/>
      <c r="AM204" s="390"/>
      <c r="AN204" s="390"/>
      <c r="AO204" s="390"/>
      <c r="AP204" s="390"/>
      <c r="AQ204" s="390"/>
      <c r="AR204" s="390"/>
      <c r="AS204" s="390"/>
      <c r="AT204" s="390"/>
      <c r="AU204" s="390"/>
      <c r="AV204" s="390"/>
      <c r="AW204" s="390"/>
      <c r="AX204" s="390"/>
      <c r="AY204" s="390"/>
      <c r="AZ204" s="390"/>
      <c r="BA204" s="390"/>
      <c r="BB204" s="390"/>
      <c r="BC204" s="390"/>
      <c r="BD204" s="390"/>
      <c r="BE204" s="390"/>
      <c r="BF204" s="390"/>
      <c r="BG204" s="390"/>
      <c r="BH204" s="390"/>
      <c r="BI204" s="390"/>
      <c r="BJ204" s="390"/>
      <c r="BK204" s="390"/>
      <c r="BL204" s="390"/>
      <c r="BM204" s="390"/>
      <c r="BN204" s="390"/>
    </row>
    <row r="205" spans="1:66" s="395" customFormat="1" x14ac:dyDescent="0.25">
      <c r="A205" s="449"/>
      <c r="B205" s="449"/>
      <c r="C205" s="449"/>
      <c r="D205" s="391"/>
      <c r="E205" s="449"/>
      <c r="F205" s="391"/>
      <c r="G205" s="391"/>
      <c r="H205" s="391"/>
      <c r="I205" s="391"/>
      <c r="J205" s="391"/>
      <c r="K205" s="391"/>
      <c r="L205" s="391"/>
      <c r="M205" s="388"/>
      <c r="N205" s="388"/>
      <c r="O205" s="388"/>
      <c r="P205" s="388"/>
      <c r="Q205" s="388"/>
      <c r="R205" s="388"/>
      <c r="S205" s="389"/>
      <c r="T205" s="389"/>
      <c r="U205" s="389"/>
      <c r="V205" s="394"/>
      <c r="W205" s="394"/>
      <c r="X205" s="387"/>
      <c r="Y205" s="387"/>
      <c r="Z205" s="387"/>
      <c r="AA205" s="387"/>
      <c r="AB205" s="387"/>
      <c r="AC205" s="387"/>
      <c r="AD205" s="387"/>
      <c r="AE205" s="387"/>
      <c r="AF205" s="390"/>
      <c r="AG205" s="390"/>
      <c r="AH205" s="390"/>
      <c r="AI205" s="390"/>
      <c r="AJ205" s="390"/>
      <c r="AK205" s="390"/>
      <c r="AL205" s="390"/>
      <c r="AM205" s="390"/>
      <c r="AN205" s="390"/>
      <c r="AO205" s="390"/>
      <c r="AP205" s="390"/>
      <c r="AQ205" s="390"/>
      <c r="AR205" s="390"/>
      <c r="AS205" s="390"/>
      <c r="AT205" s="390"/>
      <c r="AU205" s="390"/>
      <c r="AV205" s="390"/>
      <c r="AW205" s="390"/>
      <c r="AX205" s="390"/>
      <c r="AY205" s="390"/>
      <c r="AZ205" s="390"/>
      <c r="BA205" s="390"/>
      <c r="BB205" s="390"/>
      <c r="BC205" s="390"/>
      <c r="BD205" s="390"/>
      <c r="BE205" s="390"/>
      <c r="BF205" s="390"/>
      <c r="BG205" s="390"/>
      <c r="BH205" s="390"/>
      <c r="BI205" s="390"/>
      <c r="BJ205" s="390"/>
      <c r="BK205" s="390"/>
      <c r="BL205" s="390"/>
      <c r="BM205" s="390"/>
      <c r="BN205" s="390"/>
    </row>
    <row r="206" spans="1:66" s="395" customFormat="1" x14ac:dyDescent="0.25">
      <c r="A206" s="449"/>
      <c r="B206" s="449"/>
      <c r="C206" s="449"/>
      <c r="D206" s="391"/>
      <c r="E206" s="449"/>
      <c r="F206" s="391"/>
      <c r="G206" s="391"/>
      <c r="H206" s="391"/>
      <c r="I206" s="391"/>
      <c r="J206" s="391"/>
      <c r="K206" s="391"/>
      <c r="L206" s="391"/>
      <c r="M206" s="388"/>
      <c r="N206" s="388"/>
      <c r="O206" s="388"/>
      <c r="P206" s="388"/>
      <c r="Q206" s="388"/>
      <c r="R206" s="388"/>
      <c r="S206" s="389"/>
      <c r="T206" s="389"/>
      <c r="U206" s="389"/>
      <c r="V206" s="394"/>
      <c r="W206" s="394"/>
      <c r="X206" s="387"/>
      <c r="Y206" s="387"/>
      <c r="Z206" s="387"/>
      <c r="AA206" s="387"/>
      <c r="AB206" s="387"/>
      <c r="AC206" s="387"/>
      <c r="AD206" s="387"/>
      <c r="AE206" s="387"/>
      <c r="AF206" s="390"/>
      <c r="AG206" s="390"/>
      <c r="AH206" s="390"/>
      <c r="AI206" s="390"/>
      <c r="AJ206" s="390"/>
      <c r="AK206" s="390"/>
      <c r="AL206" s="390"/>
      <c r="AM206" s="390"/>
      <c r="AN206" s="390"/>
      <c r="AO206" s="390"/>
      <c r="AP206" s="390"/>
      <c r="AQ206" s="390"/>
      <c r="AR206" s="390"/>
      <c r="AS206" s="390"/>
      <c r="AT206" s="390"/>
      <c r="AU206" s="390"/>
      <c r="AV206" s="390"/>
      <c r="AW206" s="390"/>
      <c r="AX206" s="390"/>
      <c r="AY206" s="390"/>
      <c r="AZ206" s="390"/>
      <c r="BA206" s="390"/>
      <c r="BB206" s="390"/>
      <c r="BC206" s="390"/>
      <c r="BD206" s="390"/>
      <c r="BE206" s="390"/>
      <c r="BF206" s="390"/>
      <c r="BG206" s="390"/>
      <c r="BH206" s="390"/>
      <c r="BI206" s="390"/>
      <c r="BJ206" s="390"/>
      <c r="BK206" s="390"/>
      <c r="BL206" s="390"/>
      <c r="BM206" s="390"/>
      <c r="BN206" s="390"/>
    </row>
    <row r="207" spans="1:66" s="395" customFormat="1" x14ac:dyDescent="0.25">
      <c r="A207" s="449"/>
      <c r="B207" s="449"/>
      <c r="C207" s="449"/>
      <c r="D207" s="391"/>
      <c r="E207" s="449"/>
      <c r="F207" s="391"/>
      <c r="G207" s="391"/>
      <c r="H207" s="391"/>
      <c r="I207" s="391"/>
      <c r="J207" s="391"/>
      <c r="K207" s="391"/>
      <c r="L207" s="391"/>
      <c r="M207" s="388"/>
      <c r="N207" s="388"/>
      <c r="O207" s="388"/>
      <c r="P207" s="388"/>
      <c r="Q207" s="388"/>
      <c r="R207" s="388"/>
      <c r="S207" s="389"/>
      <c r="T207" s="389"/>
      <c r="U207" s="389"/>
      <c r="V207" s="394"/>
      <c r="W207" s="394"/>
      <c r="X207" s="387"/>
      <c r="Y207" s="387"/>
      <c r="Z207" s="387"/>
      <c r="AA207" s="387"/>
      <c r="AB207" s="387"/>
      <c r="AC207" s="387"/>
      <c r="AD207" s="387"/>
      <c r="AE207" s="387"/>
      <c r="AF207" s="390"/>
      <c r="AG207" s="390"/>
      <c r="AH207" s="390"/>
      <c r="AI207" s="390"/>
      <c r="AJ207" s="390"/>
      <c r="AK207" s="390"/>
      <c r="AL207" s="390"/>
      <c r="AM207" s="390"/>
      <c r="AN207" s="390"/>
      <c r="AO207" s="390"/>
      <c r="AP207" s="390"/>
      <c r="AQ207" s="390"/>
      <c r="AR207" s="390"/>
      <c r="AS207" s="390"/>
      <c r="AT207" s="390"/>
      <c r="AU207" s="390"/>
      <c r="AV207" s="390"/>
      <c r="AW207" s="390"/>
      <c r="AX207" s="390"/>
      <c r="AY207" s="390"/>
      <c r="AZ207" s="390"/>
      <c r="BA207" s="390"/>
      <c r="BB207" s="390"/>
      <c r="BC207" s="390"/>
      <c r="BD207" s="390"/>
      <c r="BE207" s="390"/>
      <c r="BF207" s="390"/>
      <c r="BG207" s="390"/>
      <c r="BH207" s="390"/>
      <c r="BI207" s="390"/>
      <c r="BJ207" s="390"/>
      <c r="BK207" s="390"/>
      <c r="BL207" s="390"/>
      <c r="BM207" s="390"/>
      <c r="BN207" s="390"/>
    </row>
    <row r="208" spans="1:66" s="395" customFormat="1" x14ac:dyDescent="0.25">
      <c r="A208" s="449"/>
      <c r="B208" s="449"/>
      <c r="C208" s="449"/>
      <c r="D208" s="391"/>
      <c r="E208" s="449"/>
      <c r="F208" s="391"/>
      <c r="G208" s="391"/>
      <c r="H208" s="391"/>
      <c r="I208" s="391"/>
      <c r="J208" s="391"/>
      <c r="K208" s="391"/>
      <c r="L208" s="391"/>
      <c r="M208" s="388"/>
      <c r="N208" s="388"/>
      <c r="O208" s="388"/>
      <c r="P208" s="388"/>
      <c r="Q208" s="388"/>
      <c r="R208" s="388"/>
      <c r="S208" s="389"/>
      <c r="T208" s="389"/>
      <c r="U208" s="389"/>
      <c r="V208" s="394"/>
      <c r="W208" s="394"/>
      <c r="X208" s="387"/>
      <c r="Y208" s="387"/>
      <c r="Z208" s="387"/>
      <c r="AA208" s="387"/>
      <c r="AB208" s="387"/>
      <c r="AC208" s="387"/>
      <c r="AD208" s="387"/>
      <c r="AE208" s="387"/>
      <c r="AF208" s="390"/>
      <c r="AG208" s="390"/>
      <c r="AH208" s="390"/>
      <c r="AI208" s="390"/>
      <c r="AJ208" s="390"/>
      <c r="AK208" s="390"/>
      <c r="AL208" s="390"/>
      <c r="AM208" s="390"/>
      <c r="AN208" s="390"/>
      <c r="AO208" s="390"/>
      <c r="AP208" s="390"/>
      <c r="AQ208" s="390"/>
      <c r="AR208" s="390"/>
      <c r="AS208" s="390"/>
      <c r="AT208" s="390"/>
      <c r="AU208" s="390"/>
      <c r="AV208" s="390"/>
      <c r="AW208" s="390"/>
      <c r="AX208" s="390"/>
      <c r="AY208" s="390"/>
      <c r="AZ208" s="390"/>
      <c r="BA208" s="390"/>
      <c r="BB208" s="390"/>
      <c r="BC208" s="390"/>
      <c r="BD208" s="390"/>
      <c r="BE208" s="390"/>
      <c r="BF208" s="390"/>
      <c r="BG208" s="390"/>
      <c r="BH208" s="390"/>
      <c r="BI208" s="390"/>
      <c r="BJ208" s="390"/>
      <c r="BK208" s="390"/>
      <c r="BL208" s="390"/>
      <c r="BM208" s="390"/>
      <c r="BN208" s="390"/>
    </row>
    <row r="209" spans="1:66" s="395" customFormat="1" x14ac:dyDescent="0.25">
      <c r="A209" s="449"/>
      <c r="B209" s="449"/>
      <c r="C209" s="449"/>
      <c r="D209" s="391"/>
      <c r="E209" s="449"/>
      <c r="F209" s="391"/>
      <c r="G209" s="391"/>
      <c r="H209" s="391"/>
      <c r="I209" s="391"/>
      <c r="J209" s="391"/>
      <c r="K209" s="391"/>
      <c r="L209" s="391"/>
      <c r="M209" s="388"/>
      <c r="N209" s="388"/>
      <c r="O209" s="388"/>
      <c r="P209" s="388"/>
      <c r="Q209" s="388"/>
      <c r="R209" s="388"/>
      <c r="S209" s="389"/>
      <c r="T209" s="389"/>
      <c r="U209" s="389"/>
      <c r="V209" s="394"/>
      <c r="W209" s="394"/>
      <c r="X209" s="387"/>
      <c r="Y209" s="387"/>
      <c r="Z209" s="387"/>
      <c r="AA209" s="387"/>
      <c r="AB209" s="387"/>
      <c r="AC209" s="387"/>
      <c r="AD209" s="387"/>
      <c r="AE209" s="387"/>
      <c r="AF209" s="390"/>
      <c r="AG209" s="390"/>
      <c r="AH209" s="390"/>
      <c r="AI209" s="390"/>
      <c r="AJ209" s="390"/>
      <c r="AK209" s="390"/>
      <c r="AL209" s="390"/>
      <c r="AM209" s="390"/>
      <c r="AN209" s="390"/>
      <c r="AO209" s="390"/>
      <c r="AP209" s="390"/>
      <c r="AQ209" s="390"/>
      <c r="AR209" s="390"/>
      <c r="AS209" s="390"/>
      <c r="AT209" s="390"/>
      <c r="AU209" s="390"/>
      <c r="AV209" s="390"/>
      <c r="AW209" s="390"/>
      <c r="AX209" s="390"/>
      <c r="AY209" s="390"/>
      <c r="AZ209" s="390"/>
      <c r="BA209" s="390"/>
      <c r="BB209" s="390"/>
      <c r="BC209" s="390"/>
      <c r="BD209" s="390"/>
      <c r="BE209" s="390"/>
      <c r="BF209" s="390"/>
      <c r="BG209" s="390"/>
      <c r="BH209" s="390"/>
      <c r="BI209" s="390"/>
      <c r="BJ209" s="390"/>
      <c r="BK209" s="390"/>
      <c r="BL209" s="390"/>
      <c r="BM209" s="390"/>
      <c r="BN209" s="390"/>
    </row>
    <row r="210" spans="1:66" s="395" customFormat="1" x14ac:dyDescent="0.25">
      <c r="A210" s="449"/>
      <c r="B210" s="449"/>
      <c r="C210" s="449"/>
      <c r="D210" s="391"/>
      <c r="E210" s="449"/>
      <c r="F210" s="391"/>
      <c r="G210" s="391"/>
      <c r="H210" s="391"/>
      <c r="I210" s="391"/>
      <c r="J210" s="391"/>
      <c r="K210" s="391"/>
      <c r="L210" s="391"/>
      <c r="M210" s="388"/>
      <c r="N210" s="388"/>
      <c r="O210" s="388"/>
      <c r="P210" s="388"/>
      <c r="Q210" s="388"/>
      <c r="R210" s="388"/>
      <c r="S210" s="389"/>
      <c r="T210" s="389"/>
      <c r="U210" s="389"/>
      <c r="V210" s="394"/>
      <c r="W210" s="394"/>
      <c r="X210" s="387"/>
      <c r="Y210" s="387"/>
      <c r="Z210" s="387"/>
      <c r="AA210" s="387"/>
      <c r="AB210" s="387"/>
      <c r="AC210" s="387"/>
      <c r="AD210" s="387"/>
      <c r="AE210" s="387"/>
      <c r="AF210" s="390"/>
      <c r="AG210" s="390"/>
      <c r="AH210" s="390"/>
      <c r="AI210" s="390"/>
      <c r="AJ210" s="390"/>
      <c r="AK210" s="390"/>
      <c r="AL210" s="390"/>
      <c r="AM210" s="390"/>
      <c r="AN210" s="390"/>
      <c r="AO210" s="390"/>
      <c r="AP210" s="390"/>
      <c r="AQ210" s="390"/>
      <c r="AR210" s="390"/>
      <c r="AS210" s="390"/>
      <c r="AT210" s="390"/>
      <c r="AU210" s="390"/>
      <c r="AV210" s="390"/>
      <c r="AW210" s="390"/>
      <c r="AX210" s="390"/>
      <c r="AY210" s="390"/>
      <c r="AZ210" s="390"/>
      <c r="BA210" s="390"/>
      <c r="BB210" s="390"/>
      <c r="BC210" s="390"/>
      <c r="BD210" s="390"/>
      <c r="BE210" s="390"/>
      <c r="BF210" s="390"/>
      <c r="BG210" s="390"/>
      <c r="BH210" s="390"/>
      <c r="BI210" s="390"/>
      <c r="BJ210" s="390"/>
      <c r="BK210" s="390"/>
      <c r="BL210" s="390"/>
      <c r="BM210" s="390"/>
      <c r="BN210" s="390"/>
    </row>
    <row r="211" spans="1:66" s="395" customFormat="1" x14ac:dyDescent="0.25">
      <c r="A211" s="449"/>
      <c r="B211" s="449"/>
      <c r="C211" s="449"/>
      <c r="D211" s="391"/>
      <c r="E211" s="449"/>
      <c r="F211" s="391"/>
      <c r="G211" s="391"/>
      <c r="H211" s="391"/>
      <c r="I211" s="391"/>
      <c r="J211" s="391"/>
      <c r="K211" s="391"/>
      <c r="L211" s="391"/>
      <c r="M211" s="388"/>
      <c r="N211" s="388"/>
      <c r="O211" s="388"/>
      <c r="P211" s="388"/>
      <c r="Q211" s="388"/>
      <c r="R211" s="388"/>
      <c r="S211" s="389"/>
      <c r="T211" s="389"/>
      <c r="U211" s="389"/>
      <c r="V211" s="394"/>
      <c r="W211" s="394"/>
      <c r="X211" s="387"/>
      <c r="Y211" s="387"/>
      <c r="Z211" s="387"/>
      <c r="AA211" s="387"/>
      <c r="AB211" s="387"/>
      <c r="AC211" s="387"/>
      <c r="AD211" s="387"/>
      <c r="AE211" s="387"/>
      <c r="AF211" s="390"/>
      <c r="AG211" s="390"/>
      <c r="AH211" s="390"/>
      <c r="AI211" s="390"/>
      <c r="AJ211" s="390"/>
      <c r="AK211" s="390"/>
      <c r="AL211" s="390"/>
      <c r="AM211" s="390"/>
      <c r="AN211" s="390"/>
      <c r="AO211" s="390"/>
      <c r="AP211" s="390"/>
      <c r="AQ211" s="390"/>
      <c r="AR211" s="390"/>
      <c r="AS211" s="390"/>
      <c r="AT211" s="390"/>
      <c r="AU211" s="390"/>
      <c r="AV211" s="390"/>
      <c r="AW211" s="390"/>
      <c r="AX211" s="390"/>
      <c r="AY211" s="390"/>
      <c r="AZ211" s="390"/>
      <c r="BA211" s="390"/>
      <c r="BB211" s="390"/>
      <c r="BC211" s="390"/>
      <c r="BD211" s="390"/>
      <c r="BE211" s="390"/>
      <c r="BF211" s="390"/>
      <c r="BG211" s="390"/>
      <c r="BH211" s="390"/>
      <c r="BI211" s="390"/>
      <c r="BJ211" s="390"/>
      <c r="BK211" s="390"/>
      <c r="BL211" s="390"/>
      <c r="BM211" s="390"/>
      <c r="BN211" s="390"/>
    </row>
    <row r="212" spans="1:66" s="395" customFormat="1" x14ac:dyDescent="0.25">
      <c r="A212" s="449"/>
      <c r="B212" s="449"/>
      <c r="C212" s="449"/>
      <c r="D212" s="391"/>
      <c r="E212" s="449"/>
      <c r="F212" s="391"/>
      <c r="G212" s="391"/>
      <c r="H212" s="391"/>
      <c r="I212" s="391"/>
      <c r="J212" s="391"/>
      <c r="K212" s="391"/>
      <c r="L212" s="391"/>
      <c r="M212" s="388"/>
      <c r="N212" s="388"/>
      <c r="O212" s="388"/>
      <c r="P212" s="388"/>
      <c r="Q212" s="388"/>
      <c r="R212" s="388"/>
      <c r="S212" s="389"/>
      <c r="T212" s="389"/>
      <c r="U212" s="389"/>
      <c r="V212" s="394"/>
      <c r="W212" s="394"/>
      <c r="X212" s="387"/>
      <c r="Y212" s="387"/>
      <c r="Z212" s="387"/>
      <c r="AA212" s="387"/>
      <c r="AB212" s="387"/>
      <c r="AC212" s="387"/>
      <c r="AD212" s="387"/>
      <c r="AE212" s="387"/>
      <c r="AF212" s="390"/>
      <c r="AG212" s="390"/>
      <c r="AH212" s="390"/>
      <c r="AI212" s="390"/>
      <c r="AJ212" s="390"/>
      <c r="AK212" s="390"/>
      <c r="AL212" s="390"/>
      <c r="AM212" s="390"/>
      <c r="AN212" s="390"/>
      <c r="AO212" s="390"/>
      <c r="AP212" s="390"/>
      <c r="AQ212" s="390"/>
      <c r="AR212" s="390"/>
      <c r="AS212" s="390"/>
      <c r="AT212" s="390"/>
      <c r="AU212" s="390"/>
      <c r="AV212" s="390"/>
      <c r="AW212" s="390"/>
      <c r="AX212" s="390"/>
      <c r="AY212" s="390"/>
      <c r="AZ212" s="390"/>
      <c r="BA212" s="390"/>
      <c r="BB212" s="390"/>
      <c r="BC212" s="390"/>
      <c r="BD212" s="390"/>
      <c r="BE212" s="390"/>
      <c r="BF212" s="390"/>
      <c r="BG212" s="390"/>
      <c r="BH212" s="390"/>
      <c r="BI212" s="390"/>
      <c r="BJ212" s="390"/>
      <c r="BK212" s="390"/>
      <c r="BL212" s="390"/>
      <c r="BM212" s="390"/>
      <c r="BN212" s="390"/>
    </row>
    <row r="213" spans="1:66" s="395" customFormat="1" x14ac:dyDescent="0.25">
      <c r="A213" s="449"/>
      <c r="B213" s="449"/>
      <c r="C213" s="449"/>
      <c r="D213" s="391"/>
      <c r="E213" s="449"/>
      <c r="F213" s="391"/>
      <c r="G213" s="391"/>
      <c r="H213" s="391"/>
      <c r="I213" s="391"/>
      <c r="J213" s="391"/>
      <c r="K213" s="391"/>
      <c r="L213" s="391"/>
      <c r="M213" s="388"/>
      <c r="N213" s="388"/>
      <c r="O213" s="388"/>
      <c r="P213" s="388"/>
      <c r="Q213" s="388"/>
      <c r="R213" s="388"/>
      <c r="S213" s="389"/>
      <c r="T213" s="389"/>
      <c r="U213" s="389"/>
      <c r="V213" s="394"/>
      <c r="W213" s="394"/>
      <c r="X213" s="387"/>
      <c r="Y213" s="387"/>
      <c r="Z213" s="387"/>
      <c r="AA213" s="387"/>
      <c r="AB213" s="387"/>
      <c r="AC213" s="387"/>
      <c r="AD213" s="387"/>
      <c r="AE213" s="387"/>
      <c r="AF213" s="390"/>
      <c r="AG213" s="390"/>
      <c r="AH213" s="390"/>
      <c r="AI213" s="390"/>
      <c r="AJ213" s="390"/>
      <c r="AK213" s="390"/>
      <c r="AL213" s="390"/>
      <c r="AM213" s="390"/>
      <c r="AN213" s="390"/>
      <c r="AO213" s="390"/>
      <c r="AP213" s="390"/>
      <c r="AQ213" s="390"/>
      <c r="AR213" s="390"/>
      <c r="AS213" s="390"/>
      <c r="AT213" s="390"/>
      <c r="AU213" s="390"/>
      <c r="AV213" s="390"/>
      <c r="AW213" s="390"/>
      <c r="AX213" s="390"/>
      <c r="AY213" s="390"/>
      <c r="AZ213" s="390"/>
      <c r="BA213" s="390"/>
      <c r="BB213" s="390"/>
      <c r="BC213" s="390"/>
      <c r="BD213" s="390"/>
      <c r="BE213" s="390"/>
      <c r="BF213" s="390"/>
      <c r="BG213" s="390"/>
      <c r="BH213" s="390"/>
      <c r="BI213" s="390"/>
      <c r="BJ213" s="390"/>
      <c r="BK213" s="390"/>
      <c r="BL213" s="390"/>
      <c r="BM213" s="390"/>
      <c r="BN213" s="390"/>
    </row>
    <row r="214" spans="1:66" s="395" customFormat="1" x14ac:dyDescent="0.25">
      <c r="A214" s="449"/>
      <c r="B214" s="449"/>
      <c r="C214" s="449"/>
      <c r="D214" s="391"/>
      <c r="E214" s="449"/>
      <c r="F214" s="391"/>
      <c r="G214" s="391"/>
      <c r="H214" s="391"/>
      <c r="I214" s="391"/>
      <c r="J214" s="391"/>
      <c r="K214" s="391"/>
      <c r="L214" s="391"/>
      <c r="M214" s="388"/>
      <c r="N214" s="388"/>
      <c r="O214" s="388"/>
      <c r="P214" s="388"/>
      <c r="Q214" s="388"/>
      <c r="R214" s="388"/>
      <c r="S214" s="389"/>
      <c r="T214" s="389"/>
      <c r="U214" s="389"/>
      <c r="V214" s="394"/>
      <c r="W214" s="394"/>
      <c r="X214" s="387"/>
      <c r="Y214" s="387"/>
      <c r="Z214" s="387"/>
      <c r="AA214" s="387"/>
      <c r="AB214" s="387"/>
      <c r="AC214" s="387"/>
      <c r="AD214" s="387"/>
      <c r="AE214" s="387"/>
      <c r="AF214" s="390"/>
      <c r="AG214" s="390"/>
      <c r="AH214" s="390"/>
      <c r="AI214" s="390"/>
      <c r="AJ214" s="390"/>
      <c r="AK214" s="390"/>
      <c r="AL214" s="390"/>
      <c r="AM214" s="390"/>
      <c r="AN214" s="390"/>
      <c r="AO214" s="390"/>
      <c r="AP214" s="390"/>
      <c r="AQ214" s="390"/>
      <c r="AR214" s="390"/>
      <c r="AS214" s="390"/>
      <c r="AT214" s="390"/>
      <c r="AU214" s="390"/>
      <c r="AV214" s="390"/>
      <c r="AW214" s="390"/>
      <c r="AX214" s="390"/>
      <c r="AY214" s="390"/>
      <c r="AZ214" s="390"/>
      <c r="BA214" s="390"/>
      <c r="BB214" s="390"/>
      <c r="BC214" s="390"/>
      <c r="BD214" s="390"/>
      <c r="BE214" s="390"/>
      <c r="BF214" s="390"/>
      <c r="BG214" s="390"/>
      <c r="BH214" s="390"/>
      <c r="BI214" s="390"/>
      <c r="BJ214" s="390"/>
      <c r="BK214" s="390"/>
      <c r="BL214" s="390"/>
      <c r="BM214" s="390"/>
      <c r="BN214" s="390"/>
    </row>
    <row r="215" spans="1:66" s="395" customFormat="1" x14ac:dyDescent="0.25">
      <c r="A215" s="449"/>
      <c r="B215" s="449"/>
      <c r="C215" s="449"/>
      <c r="D215" s="391"/>
      <c r="E215" s="449"/>
      <c r="F215" s="391"/>
      <c r="G215" s="391"/>
      <c r="H215" s="391"/>
      <c r="I215" s="391"/>
      <c r="J215" s="391"/>
      <c r="K215" s="391"/>
      <c r="L215" s="391"/>
      <c r="M215" s="388"/>
      <c r="N215" s="388"/>
      <c r="O215" s="388"/>
      <c r="P215" s="388"/>
      <c r="Q215" s="388"/>
      <c r="R215" s="388"/>
      <c r="S215" s="389"/>
      <c r="T215" s="389"/>
      <c r="U215" s="389"/>
      <c r="V215" s="394"/>
      <c r="W215" s="394"/>
      <c r="X215" s="387"/>
      <c r="Y215" s="387"/>
      <c r="Z215" s="387"/>
      <c r="AA215" s="387"/>
      <c r="AB215" s="387"/>
      <c r="AC215" s="387"/>
      <c r="AD215" s="387"/>
      <c r="AE215" s="387"/>
      <c r="AF215" s="390"/>
      <c r="AG215" s="390"/>
      <c r="AH215" s="390"/>
      <c r="AI215" s="390"/>
      <c r="AJ215" s="390"/>
      <c r="AK215" s="390"/>
      <c r="AL215" s="390"/>
      <c r="AM215" s="390"/>
      <c r="AN215" s="390"/>
      <c r="AO215" s="390"/>
      <c r="AP215" s="390"/>
      <c r="AQ215" s="390"/>
      <c r="AR215" s="390"/>
      <c r="AS215" s="390"/>
      <c r="AT215" s="390"/>
      <c r="AU215" s="390"/>
      <c r="AV215" s="390"/>
      <c r="AW215" s="390"/>
      <c r="AX215" s="390"/>
      <c r="AY215" s="390"/>
      <c r="AZ215" s="390"/>
      <c r="BA215" s="390"/>
      <c r="BB215" s="390"/>
      <c r="BC215" s="390"/>
      <c r="BD215" s="390"/>
      <c r="BE215" s="390"/>
      <c r="BF215" s="390"/>
      <c r="BG215" s="390"/>
      <c r="BH215" s="390"/>
      <c r="BI215" s="390"/>
      <c r="BJ215" s="390"/>
      <c r="BK215" s="390"/>
      <c r="BL215" s="390"/>
      <c r="BM215" s="390"/>
      <c r="BN215" s="390"/>
    </row>
    <row r="216" spans="1:66" s="395" customFormat="1" x14ac:dyDescent="0.25">
      <c r="A216" s="449"/>
      <c r="B216" s="449"/>
      <c r="C216" s="449"/>
      <c r="D216" s="391"/>
      <c r="E216" s="449"/>
      <c r="F216" s="391"/>
      <c r="G216" s="391"/>
      <c r="H216" s="391"/>
      <c r="I216" s="391"/>
      <c r="J216" s="391"/>
      <c r="K216" s="391"/>
      <c r="L216" s="391"/>
      <c r="M216" s="388"/>
      <c r="N216" s="388"/>
      <c r="O216" s="388"/>
      <c r="P216" s="388"/>
      <c r="Q216" s="388"/>
      <c r="R216" s="388"/>
      <c r="S216" s="389"/>
      <c r="T216" s="389"/>
      <c r="U216" s="389"/>
      <c r="V216" s="394"/>
      <c r="W216" s="394"/>
      <c r="X216" s="387"/>
      <c r="Y216" s="387"/>
      <c r="Z216" s="387"/>
      <c r="AA216" s="387"/>
      <c r="AB216" s="387"/>
      <c r="AC216" s="387"/>
      <c r="AD216" s="387"/>
      <c r="AE216" s="387"/>
      <c r="AF216" s="390"/>
      <c r="AG216" s="390"/>
      <c r="AH216" s="390"/>
      <c r="AI216" s="390"/>
      <c r="AJ216" s="390"/>
      <c r="AK216" s="390"/>
      <c r="AL216" s="390"/>
      <c r="AM216" s="390"/>
      <c r="AN216" s="390"/>
      <c r="AO216" s="390"/>
      <c r="AP216" s="390"/>
      <c r="AQ216" s="390"/>
      <c r="AR216" s="390"/>
      <c r="AS216" s="390"/>
      <c r="AT216" s="390"/>
      <c r="AU216" s="390"/>
      <c r="AV216" s="390"/>
      <c r="AW216" s="390"/>
      <c r="AX216" s="390"/>
      <c r="AY216" s="390"/>
      <c r="AZ216" s="390"/>
      <c r="BA216" s="390"/>
      <c r="BB216" s="390"/>
      <c r="BC216" s="390"/>
      <c r="BD216" s="390"/>
      <c r="BE216" s="390"/>
      <c r="BF216" s="390"/>
      <c r="BG216" s="390"/>
      <c r="BH216" s="390"/>
      <c r="BI216" s="390"/>
      <c r="BJ216" s="390"/>
      <c r="BK216" s="390"/>
      <c r="BL216" s="390"/>
      <c r="BM216" s="390"/>
      <c r="BN216" s="390"/>
    </row>
    <row r="217" spans="1:66" s="395" customFormat="1" x14ac:dyDescent="0.25">
      <c r="A217" s="449"/>
      <c r="B217" s="449"/>
      <c r="C217" s="449"/>
      <c r="D217" s="391"/>
      <c r="E217" s="449"/>
      <c r="F217" s="391"/>
      <c r="G217" s="391"/>
      <c r="H217" s="391"/>
      <c r="I217" s="391"/>
      <c r="J217" s="391"/>
      <c r="K217" s="391"/>
      <c r="L217" s="391"/>
      <c r="M217" s="388"/>
      <c r="N217" s="388"/>
      <c r="O217" s="388"/>
      <c r="P217" s="388"/>
      <c r="Q217" s="388"/>
      <c r="R217" s="388"/>
      <c r="S217" s="389"/>
      <c r="T217" s="389"/>
      <c r="U217" s="389"/>
      <c r="V217" s="394"/>
      <c r="W217" s="394"/>
      <c r="X217" s="387"/>
      <c r="Y217" s="387"/>
      <c r="Z217" s="387"/>
      <c r="AA217" s="387"/>
      <c r="AB217" s="387"/>
      <c r="AC217" s="387"/>
      <c r="AD217" s="387"/>
      <c r="AE217" s="387"/>
      <c r="AF217" s="390"/>
      <c r="AG217" s="390"/>
      <c r="AH217" s="390"/>
      <c r="AI217" s="390"/>
      <c r="AJ217" s="390"/>
      <c r="AK217" s="390"/>
      <c r="AL217" s="390"/>
      <c r="AM217" s="390"/>
      <c r="AN217" s="390"/>
      <c r="AO217" s="390"/>
      <c r="AP217" s="390"/>
      <c r="AQ217" s="390"/>
      <c r="AR217" s="390"/>
      <c r="AS217" s="390"/>
      <c r="AT217" s="390"/>
      <c r="AU217" s="390"/>
      <c r="AV217" s="390"/>
      <c r="AW217" s="390"/>
      <c r="AX217" s="390"/>
      <c r="AY217" s="390"/>
      <c r="AZ217" s="390"/>
      <c r="BA217" s="390"/>
      <c r="BB217" s="390"/>
      <c r="BC217" s="390"/>
      <c r="BD217" s="390"/>
      <c r="BE217" s="390"/>
      <c r="BF217" s="390"/>
      <c r="BG217" s="390"/>
      <c r="BH217" s="390"/>
      <c r="BI217" s="390"/>
      <c r="BJ217" s="390"/>
      <c r="BK217" s="390"/>
      <c r="BL217" s="390"/>
      <c r="BM217" s="390"/>
      <c r="BN217" s="390"/>
    </row>
    <row r="218" spans="1:66" s="395" customFormat="1" x14ac:dyDescent="0.25">
      <c r="A218" s="449"/>
      <c r="B218" s="449"/>
      <c r="C218" s="449"/>
      <c r="D218" s="391"/>
      <c r="E218" s="449"/>
      <c r="F218" s="391"/>
      <c r="G218" s="391"/>
      <c r="H218" s="391"/>
      <c r="I218" s="391"/>
      <c r="J218" s="391"/>
      <c r="K218" s="391"/>
      <c r="L218" s="391"/>
      <c r="M218" s="388"/>
      <c r="N218" s="388"/>
      <c r="O218" s="388"/>
      <c r="P218" s="388"/>
      <c r="Q218" s="388"/>
      <c r="R218" s="388"/>
      <c r="S218" s="389"/>
      <c r="T218" s="389"/>
      <c r="U218" s="389"/>
      <c r="V218" s="394"/>
      <c r="W218" s="394"/>
      <c r="X218" s="387"/>
      <c r="Y218" s="387"/>
      <c r="Z218" s="387"/>
      <c r="AA218" s="387"/>
      <c r="AB218" s="387"/>
      <c r="AC218" s="387"/>
      <c r="AD218" s="387"/>
      <c r="AE218" s="387"/>
      <c r="AF218" s="390"/>
      <c r="AG218" s="390"/>
      <c r="AH218" s="390"/>
      <c r="AI218" s="390"/>
      <c r="AJ218" s="390"/>
      <c r="AK218" s="390"/>
      <c r="AL218" s="390"/>
      <c r="AM218" s="390"/>
      <c r="AN218" s="390"/>
      <c r="AO218" s="390"/>
      <c r="AP218" s="390"/>
      <c r="AQ218" s="390"/>
      <c r="AR218" s="390"/>
      <c r="AS218" s="390"/>
      <c r="AT218" s="390"/>
      <c r="AU218" s="390"/>
      <c r="AV218" s="390"/>
      <c r="AW218" s="390"/>
      <c r="AX218" s="390"/>
      <c r="AY218" s="390"/>
      <c r="AZ218" s="390"/>
      <c r="BA218" s="390"/>
      <c r="BB218" s="390"/>
      <c r="BC218" s="390"/>
      <c r="BD218" s="390"/>
      <c r="BE218" s="390"/>
      <c r="BF218" s="390"/>
      <c r="BG218" s="390"/>
      <c r="BH218" s="390"/>
      <c r="BI218" s="390"/>
      <c r="BJ218" s="390"/>
      <c r="BK218" s="390"/>
      <c r="BL218" s="390"/>
      <c r="BM218" s="390"/>
      <c r="BN218" s="390"/>
    </row>
    <row r="219" spans="1:66" s="395" customFormat="1" x14ac:dyDescent="0.25">
      <c r="A219" s="449"/>
      <c r="B219" s="449"/>
      <c r="C219" s="449"/>
      <c r="D219" s="391"/>
      <c r="E219" s="449"/>
      <c r="F219" s="391"/>
      <c r="G219" s="391"/>
      <c r="H219" s="391"/>
      <c r="I219" s="391"/>
      <c r="J219" s="391"/>
      <c r="K219" s="391"/>
      <c r="L219" s="391"/>
      <c r="M219" s="388"/>
      <c r="N219" s="388"/>
      <c r="O219" s="388"/>
      <c r="P219" s="388"/>
      <c r="Q219" s="388"/>
      <c r="R219" s="388"/>
      <c r="S219" s="389"/>
      <c r="T219" s="389"/>
      <c r="U219" s="389"/>
      <c r="V219" s="394"/>
      <c r="W219" s="394"/>
      <c r="X219" s="387"/>
      <c r="Y219" s="387"/>
      <c r="Z219" s="387"/>
      <c r="AA219" s="387"/>
      <c r="AB219" s="387"/>
      <c r="AC219" s="387"/>
      <c r="AD219" s="387"/>
      <c r="AE219" s="387"/>
      <c r="AF219" s="390"/>
      <c r="AG219" s="390"/>
      <c r="AH219" s="390"/>
      <c r="AI219" s="390"/>
      <c r="AJ219" s="390"/>
      <c r="AK219" s="390"/>
      <c r="AL219" s="390"/>
      <c r="AM219" s="390"/>
      <c r="AN219" s="390"/>
      <c r="AO219" s="390"/>
      <c r="AP219" s="390"/>
      <c r="AQ219" s="390"/>
      <c r="AR219" s="390"/>
      <c r="AS219" s="390"/>
      <c r="AT219" s="390"/>
      <c r="AU219" s="390"/>
      <c r="AV219" s="390"/>
      <c r="AW219" s="390"/>
      <c r="AX219" s="390"/>
      <c r="AY219" s="390"/>
      <c r="AZ219" s="390"/>
      <c r="BA219" s="390"/>
      <c r="BB219" s="390"/>
      <c r="BC219" s="390"/>
      <c r="BD219" s="390"/>
      <c r="BE219" s="390"/>
      <c r="BF219" s="390"/>
      <c r="BG219" s="390"/>
      <c r="BH219" s="390"/>
      <c r="BI219" s="390"/>
      <c r="BJ219" s="390"/>
      <c r="BK219" s="390"/>
      <c r="BL219" s="390"/>
      <c r="BM219" s="390"/>
      <c r="BN219" s="390"/>
    </row>
    <row r="220" spans="1:66" s="395" customFormat="1" x14ac:dyDescent="0.25">
      <c r="A220" s="449"/>
      <c r="B220" s="449"/>
      <c r="C220" s="449"/>
      <c r="D220" s="391"/>
      <c r="E220" s="449"/>
      <c r="F220" s="391"/>
      <c r="G220" s="391"/>
      <c r="H220" s="391"/>
      <c r="I220" s="391"/>
      <c r="J220" s="391"/>
      <c r="K220" s="391"/>
      <c r="L220" s="391"/>
      <c r="M220" s="388"/>
      <c r="N220" s="388"/>
      <c r="O220" s="388"/>
      <c r="P220" s="388"/>
      <c r="Q220" s="388"/>
      <c r="R220" s="388"/>
      <c r="S220" s="389"/>
      <c r="T220" s="389"/>
      <c r="U220" s="389"/>
      <c r="V220" s="394"/>
      <c r="W220" s="394"/>
      <c r="X220" s="387"/>
      <c r="Y220" s="387"/>
      <c r="Z220" s="387"/>
      <c r="AA220" s="387"/>
      <c r="AB220" s="387"/>
      <c r="AC220" s="387"/>
      <c r="AD220" s="387"/>
      <c r="AE220" s="387"/>
      <c r="AF220" s="390"/>
      <c r="AG220" s="390"/>
      <c r="AH220" s="390"/>
      <c r="AI220" s="390"/>
      <c r="AJ220" s="390"/>
      <c r="AK220" s="390"/>
      <c r="AL220" s="390"/>
      <c r="AM220" s="390"/>
      <c r="AN220" s="390"/>
      <c r="AO220" s="390"/>
      <c r="AP220" s="390"/>
      <c r="AQ220" s="390"/>
      <c r="AR220" s="390"/>
      <c r="AS220" s="390"/>
      <c r="AT220" s="390"/>
      <c r="AU220" s="390"/>
      <c r="AV220" s="390"/>
      <c r="AW220" s="390"/>
      <c r="AX220" s="390"/>
      <c r="AY220" s="390"/>
      <c r="AZ220" s="390"/>
      <c r="BA220" s="390"/>
      <c r="BB220" s="390"/>
      <c r="BC220" s="390"/>
      <c r="BD220" s="390"/>
      <c r="BE220" s="390"/>
      <c r="BF220" s="390"/>
      <c r="BG220" s="390"/>
      <c r="BH220" s="390"/>
      <c r="BI220" s="390"/>
      <c r="BJ220" s="390"/>
      <c r="BK220" s="390"/>
      <c r="BL220" s="390"/>
      <c r="BM220" s="390"/>
      <c r="BN220" s="390"/>
    </row>
    <row r="221" spans="1:66" s="395" customFormat="1" x14ac:dyDescent="0.25">
      <c r="A221" s="449"/>
      <c r="B221" s="449"/>
      <c r="C221" s="449"/>
      <c r="D221" s="391"/>
      <c r="E221" s="449"/>
      <c r="F221" s="391"/>
      <c r="G221" s="391"/>
      <c r="H221" s="391"/>
      <c r="I221" s="391"/>
      <c r="J221" s="391"/>
      <c r="K221" s="391"/>
      <c r="L221" s="391"/>
      <c r="M221" s="388"/>
      <c r="N221" s="388"/>
      <c r="O221" s="388"/>
      <c r="P221" s="388"/>
      <c r="Q221" s="388"/>
      <c r="R221" s="388"/>
      <c r="S221" s="389"/>
      <c r="T221" s="389"/>
      <c r="U221" s="389"/>
      <c r="V221" s="394"/>
      <c r="W221" s="394"/>
      <c r="X221" s="387"/>
      <c r="Y221" s="387"/>
      <c r="Z221" s="387"/>
      <c r="AA221" s="387"/>
      <c r="AB221" s="387"/>
      <c r="AC221" s="387"/>
      <c r="AD221" s="387"/>
      <c r="AE221" s="387"/>
      <c r="AF221" s="390"/>
      <c r="AG221" s="390"/>
      <c r="AH221" s="390"/>
      <c r="AI221" s="390"/>
      <c r="AJ221" s="390"/>
      <c r="AK221" s="390"/>
      <c r="AL221" s="390"/>
      <c r="AM221" s="390"/>
      <c r="AN221" s="390"/>
      <c r="AO221" s="390"/>
      <c r="AP221" s="390"/>
      <c r="AQ221" s="390"/>
      <c r="AR221" s="390"/>
      <c r="AS221" s="390"/>
      <c r="AT221" s="390"/>
      <c r="AU221" s="390"/>
      <c r="AV221" s="390"/>
      <c r="AW221" s="390"/>
      <c r="AX221" s="390"/>
      <c r="AY221" s="390"/>
      <c r="AZ221" s="390"/>
      <c r="BA221" s="390"/>
      <c r="BB221" s="390"/>
      <c r="BC221" s="390"/>
      <c r="BD221" s="390"/>
      <c r="BE221" s="390"/>
      <c r="BF221" s="390"/>
      <c r="BG221" s="390"/>
      <c r="BH221" s="390"/>
      <c r="BI221" s="390"/>
      <c r="BJ221" s="390"/>
      <c r="BK221" s="390"/>
      <c r="BL221" s="390"/>
      <c r="BM221" s="390"/>
      <c r="BN221" s="390"/>
    </row>
    <row r="222" spans="1:66" s="395" customFormat="1" x14ac:dyDescent="0.25">
      <c r="A222" s="449"/>
      <c r="B222" s="449"/>
      <c r="C222" s="449"/>
      <c r="D222" s="391"/>
      <c r="E222" s="449"/>
      <c r="F222" s="391"/>
      <c r="G222" s="391"/>
      <c r="H222" s="391"/>
      <c r="I222" s="391"/>
      <c r="J222" s="391"/>
      <c r="K222" s="391"/>
      <c r="L222" s="391"/>
      <c r="M222" s="388"/>
      <c r="N222" s="388"/>
      <c r="O222" s="388"/>
      <c r="P222" s="388"/>
      <c r="Q222" s="388"/>
      <c r="R222" s="388"/>
      <c r="S222" s="389"/>
      <c r="T222" s="389"/>
      <c r="U222" s="389"/>
      <c r="V222" s="394"/>
      <c r="W222" s="394"/>
      <c r="X222" s="387"/>
      <c r="Y222" s="387"/>
      <c r="Z222" s="387"/>
      <c r="AA222" s="387"/>
      <c r="AB222" s="387"/>
      <c r="AC222" s="387"/>
      <c r="AD222" s="387"/>
      <c r="AE222" s="387"/>
      <c r="AF222" s="390"/>
      <c r="AG222" s="390"/>
      <c r="AH222" s="390"/>
      <c r="AI222" s="390"/>
      <c r="AJ222" s="390"/>
      <c r="AK222" s="390"/>
      <c r="AL222" s="390"/>
      <c r="AM222" s="390"/>
      <c r="AN222" s="390"/>
      <c r="AO222" s="390"/>
      <c r="AP222" s="390"/>
      <c r="AQ222" s="390"/>
      <c r="AR222" s="390"/>
      <c r="AS222" s="390"/>
      <c r="AT222" s="390"/>
      <c r="AU222" s="390"/>
      <c r="AV222" s="390"/>
      <c r="AW222" s="390"/>
      <c r="AX222" s="390"/>
      <c r="AY222" s="390"/>
      <c r="AZ222" s="390"/>
      <c r="BA222" s="390"/>
      <c r="BB222" s="390"/>
      <c r="BC222" s="390"/>
      <c r="BD222" s="390"/>
      <c r="BE222" s="390"/>
      <c r="BF222" s="390"/>
      <c r="BG222" s="390"/>
      <c r="BH222" s="390"/>
      <c r="BI222" s="390"/>
      <c r="BJ222" s="390"/>
      <c r="BK222" s="390"/>
      <c r="BL222" s="390"/>
      <c r="BM222" s="390"/>
      <c r="BN222" s="390"/>
    </row>
    <row r="223" spans="1:66" s="395" customFormat="1" x14ac:dyDescent="0.25">
      <c r="A223" s="449"/>
      <c r="B223" s="449"/>
      <c r="C223" s="449"/>
      <c r="D223" s="391"/>
      <c r="E223" s="449"/>
      <c r="F223" s="391"/>
      <c r="G223" s="391"/>
      <c r="H223" s="391"/>
      <c r="I223" s="391"/>
      <c r="J223" s="391"/>
      <c r="K223" s="391"/>
      <c r="L223" s="391"/>
      <c r="M223" s="388"/>
      <c r="N223" s="388"/>
      <c r="O223" s="388"/>
      <c r="P223" s="388"/>
      <c r="Q223" s="388"/>
      <c r="R223" s="388"/>
      <c r="S223" s="389"/>
      <c r="T223" s="389"/>
      <c r="U223" s="389"/>
      <c r="V223" s="394"/>
      <c r="W223" s="394"/>
      <c r="X223" s="387"/>
      <c r="Y223" s="387"/>
      <c r="Z223" s="387"/>
      <c r="AA223" s="387"/>
      <c r="AB223" s="387"/>
      <c r="AC223" s="387"/>
      <c r="AD223" s="387"/>
      <c r="AE223" s="387"/>
      <c r="AF223" s="390"/>
      <c r="AG223" s="390"/>
      <c r="AH223" s="390"/>
      <c r="AI223" s="390"/>
      <c r="AJ223" s="390"/>
      <c r="AK223" s="390"/>
      <c r="AL223" s="390"/>
      <c r="AM223" s="390"/>
      <c r="AN223" s="390"/>
      <c r="AO223" s="390"/>
      <c r="AP223" s="390"/>
      <c r="AQ223" s="390"/>
      <c r="AR223" s="390"/>
      <c r="AS223" s="390"/>
      <c r="AT223" s="390"/>
      <c r="AU223" s="390"/>
      <c r="AV223" s="390"/>
      <c r="AW223" s="390"/>
      <c r="AX223" s="390"/>
      <c r="AY223" s="390"/>
      <c r="AZ223" s="390"/>
      <c r="BA223" s="390"/>
      <c r="BB223" s="390"/>
      <c r="BC223" s="390"/>
      <c r="BD223" s="390"/>
      <c r="BE223" s="390"/>
      <c r="BF223" s="390"/>
      <c r="BG223" s="390"/>
      <c r="BH223" s="390"/>
      <c r="BI223" s="390"/>
      <c r="BJ223" s="390"/>
      <c r="BK223" s="390"/>
      <c r="BL223" s="390"/>
      <c r="BM223" s="390"/>
      <c r="BN223" s="390"/>
    </row>
    <row r="224" spans="1:66" s="395" customFormat="1" x14ac:dyDescent="0.25">
      <c r="A224" s="449"/>
      <c r="B224" s="449"/>
      <c r="C224" s="449"/>
      <c r="D224" s="391"/>
      <c r="E224" s="449"/>
      <c r="F224" s="391"/>
      <c r="G224" s="391"/>
      <c r="H224" s="391"/>
      <c r="I224" s="391"/>
      <c r="J224" s="391"/>
      <c r="K224" s="391"/>
      <c r="L224" s="391"/>
      <c r="M224" s="388"/>
      <c r="N224" s="388"/>
      <c r="O224" s="388"/>
      <c r="P224" s="388"/>
      <c r="Q224" s="388"/>
      <c r="R224" s="388"/>
      <c r="S224" s="389"/>
      <c r="T224" s="389"/>
      <c r="U224" s="389"/>
      <c r="V224" s="394"/>
      <c r="W224" s="394"/>
      <c r="X224" s="387"/>
      <c r="Y224" s="387"/>
      <c r="Z224" s="387"/>
      <c r="AA224" s="387"/>
      <c r="AB224" s="387"/>
      <c r="AC224" s="387"/>
      <c r="AD224" s="387"/>
      <c r="AE224" s="387"/>
      <c r="AF224" s="390"/>
      <c r="AG224" s="390"/>
      <c r="AH224" s="390"/>
      <c r="AI224" s="390"/>
      <c r="AJ224" s="390"/>
      <c r="AK224" s="390"/>
      <c r="AL224" s="390"/>
      <c r="AM224" s="390"/>
      <c r="AN224" s="390"/>
      <c r="AO224" s="390"/>
      <c r="AP224" s="390"/>
      <c r="AQ224" s="390"/>
      <c r="AR224" s="390"/>
      <c r="AS224" s="390"/>
      <c r="AT224" s="390"/>
      <c r="AU224" s="390"/>
      <c r="AV224" s="390"/>
      <c r="AW224" s="390"/>
      <c r="AX224" s="390"/>
      <c r="AY224" s="390"/>
      <c r="AZ224" s="390"/>
      <c r="BA224" s="390"/>
      <c r="BB224" s="390"/>
      <c r="BC224" s="390"/>
      <c r="BD224" s="390"/>
      <c r="BE224" s="390"/>
      <c r="BF224" s="390"/>
      <c r="BG224" s="390"/>
      <c r="BH224" s="390"/>
      <c r="BI224" s="390"/>
      <c r="BJ224" s="390"/>
      <c r="BK224" s="390"/>
      <c r="BL224" s="390"/>
      <c r="BM224" s="390"/>
      <c r="BN224" s="390"/>
    </row>
    <row r="225" spans="1:66" s="395" customFormat="1" x14ac:dyDescent="0.25">
      <c r="A225" s="449"/>
      <c r="B225" s="449"/>
      <c r="C225" s="449"/>
      <c r="D225" s="391"/>
      <c r="E225" s="449"/>
      <c r="F225" s="391"/>
      <c r="G225" s="391"/>
      <c r="H225" s="391"/>
      <c r="I225" s="391"/>
      <c r="J225" s="391"/>
      <c r="K225" s="391"/>
      <c r="L225" s="391"/>
      <c r="M225" s="388"/>
      <c r="N225" s="388"/>
      <c r="O225" s="388"/>
      <c r="P225" s="388"/>
      <c r="Q225" s="388"/>
      <c r="R225" s="388"/>
      <c r="S225" s="389"/>
      <c r="T225" s="389"/>
      <c r="U225" s="389"/>
      <c r="V225" s="394"/>
      <c r="W225" s="394"/>
      <c r="X225" s="387"/>
      <c r="Y225" s="387"/>
      <c r="Z225" s="387"/>
      <c r="AA225" s="387"/>
      <c r="AB225" s="387"/>
      <c r="AC225" s="387"/>
      <c r="AD225" s="387"/>
      <c r="AE225" s="387"/>
      <c r="AF225" s="390"/>
      <c r="AG225" s="390"/>
      <c r="AH225" s="390"/>
      <c r="AI225" s="390"/>
      <c r="AJ225" s="390"/>
      <c r="AK225" s="390"/>
      <c r="AL225" s="390"/>
      <c r="AM225" s="390"/>
      <c r="AN225" s="390"/>
      <c r="AO225" s="390"/>
      <c r="AP225" s="390"/>
      <c r="AQ225" s="390"/>
      <c r="AR225" s="390"/>
      <c r="AS225" s="390"/>
      <c r="AT225" s="390"/>
      <c r="AU225" s="390"/>
      <c r="AV225" s="390"/>
      <c r="AW225" s="390"/>
      <c r="AX225" s="390"/>
      <c r="AY225" s="390"/>
      <c r="AZ225" s="390"/>
      <c r="BA225" s="390"/>
      <c r="BB225" s="390"/>
      <c r="BC225" s="390"/>
      <c r="BD225" s="390"/>
      <c r="BE225" s="390"/>
      <c r="BF225" s="390"/>
      <c r="BG225" s="390"/>
      <c r="BH225" s="390"/>
      <c r="BI225" s="390"/>
      <c r="BJ225" s="390"/>
      <c r="BK225" s="390"/>
      <c r="BL225" s="390"/>
      <c r="BM225" s="390"/>
      <c r="BN225" s="390"/>
    </row>
    <row r="226" spans="1:66" s="395" customFormat="1" x14ac:dyDescent="0.25">
      <c r="A226" s="449"/>
      <c r="B226" s="449"/>
      <c r="C226" s="449"/>
      <c r="D226" s="391"/>
      <c r="E226" s="449"/>
      <c r="F226" s="391"/>
      <c r="G226" s="391"/>
      <c r="H226" s="391"/>
      <c r="I226" s="391"/>
      <c r="J226" s="391"/>
      <c r="K226" s="391"/>
      <c r="L226" s="391"/>
      <c r="M226" s="388"/>
      <c r="N226" s="388"/>
      <c r="O226" s="388"/>
      <c r="P226" s="388"/>
      <c r="Q226" s="388"/>
      <c r="R226" s="388"/>
      <c r="S226" s="389"/>
      <c r="T226" s="389"/>
      <c r="U226" s="389"/>
      <c r="V226" s="394"/>
      <c r="W226" s="394"/>
      <c r="X226" s="387"/>
      <c r="Y226" s="387"/>
      <c r="Z226" s="387"/>
      <c r="AA226" s="387"/>
      <c r="AB226" s="387"/>
      <c r="AC226" s="387"/>
      <c r="AD226" s="387"/>
      <c r="AE226" s="387"/>
      <c r="AF226" s="390"/>
      <c r="AG226" s="390"/>
      <c r="AH226" s="390"/>
      <c r="AI226" s="390"/>
      <c r="AJ226" s="390"/>
      <c r="AK226" s="390"/>
      <c r="AL226" s="390"/>
      <c r="AM226" s="390"/>
      <c r="AN226" s="390"/>
      <c r="AO226" s="390"/>
      <c r="AP226" s="390"/>
      <c r="AQ226" s="390"/>
      <c r="AR226" s="390"/>
      <c r="AS226" s="390"/>
      <c r="AT226" s="390"/>
      <c r="AU226" s="390"/>
      <c r="AV226" s="390"/>
      <c r="AW226" s="390"/>
      <c r="AX226" s="390"/>
      <c r="AY226" s="390"/>
      <c r="AZ226" s="390"/>
      <c r="BA226" s="390"/>
      <c r="BB226" s="390"/>
      <c r="BC226" s="390"/>
      <c r="BD226" s="390"/>
      <c r="BE226" s="390"/>
      <c r="BF226" s="390"/>
      <c r="BG226" s="390"/>
      <c r="BH226" s="390"/>
      <c r="BI226" s="390"/>
      <c r="BJ226" s="390"/>
      <c r="BK226" s="390"/>
      <c r="BL226" s="390"/>
      <c r="BM226" s="390"/>
      <c r="BN226" s="390"/>
    </row>
    <row r="227" spans="1:66" s="395" customFormat="1" x14ac:dyDescent="0.25">
      <c r="A227" s="449"/>
      <c r="B227" s="449"/>
      <c r="C227" s="449"/>
      <c r="D227" s="391"/>
      <c r="E227" s="449"/>
      <c r="F227" s="391"/>
      <c r="G227" s="391"/>
      <c r="H227" s="391"/>
      <c r="I227" s="391"/>
      <c r="J227" s="391"/>
      <c r="K227" s="391"/>
      <c r="L227" s="391"/>
      <c r="M227" s="388"/>
      <c r="N227" s="388"/>
      <c r="O227" s="388"/>
      <c r="P227" s="388"/>
      <c r="Q227" s="388"/>
      <c r="R227" s="388"/>
      <c r="S227" s="389"/>
      <c r="T227" s="389"/>
      <c r="U227" s="389"/>
      <c r="V227" s="394"/>
      <c r="W227" s="394"/>
      <c r="X227" s="387"/>
      <c r="Y227" s="387"/>
      <c r="Z227" s="387"/>
      <c r="AA227" s="387"/>
      <c r="AB227" s="387"/>
      <c r="AC227" s="387"/>
      <c r="AD227" s="387"/>
      <c r="AE227" s="387"/>
      <c r="AF227" s="390"/>
      <c r="AG227" s="390"/>
      <c r="AH227" s="390"/>
      <c r="AI227" s="390"/>
      <c r="AJ227" s="390"/>
      <c r="AK227" s="390"/>
      <c r="AL227" s="390"/>
      <c r="AM227" s="390"/>
      <c r="AN227" s="390"/>
      <c r="AO227" s="390"/>
      <c r="AP227" s="390"/>
      <c r="AQ227" s="390"/>
      <c r="AR227" s="390"/>
      <c r="AS227" s="390"/>
      <c r="AT227" s="390"/>
      <c r="AU227" s="390"/>
      <c r="AV227" s="390"/>
      <c r="AW227" s="390"/>
      <c r="AX227" s="390"/>
      <c r="AY227" s="390"/>
      <c r="AZ227" s="390"/>
      <c r="BA227" s="390"/>
      <c r="BB227" s="390"/>
      <c r="BC227" s="390"/>
      <c r="BD227" s="390"/>
      <c r="BE227" s="390"/>
      <c r="BF227" s="390"/>
      <c r="BG227" s="390"/>
      <c r="BH227" s="390"/>
      <c r="BI227" s="390"/>
      <c r="BJ227" s="390"/>
      <c r="BK227" s="390"/>
      <c r="BL227" s="390"/>
      <c r="BM227" s="390"/>
      <c r="BN227" s="390"/>
    </row>
    <row r="228" spans="1:66" s="395" customFormat="1" x14ac:dyDescent="0.25">
      <c r="A228" s="449"/>
      <c r="B228" s="449"/>
      <c r="C228" s="449"/>
      <c r="D228" s="391"/>
      <c r="E228" s="449"/>
      <c r="F228" s="391"/>
      <c r="G228" s="391"/>
      <c r="H228" s="391"/>
      <c r="I228" s="391"/>
      <c r="J228" s="391"/>
      <c r="K228" s="391"/>
      <c r="L228" s="391"/>
      <c r="M228" s="388"/>
      <c r="N228" s="388"/>
      <c r="O228" s="388"/>
      <c r="P228" s="388"/>
      <c r="Q228" s="388"/>
      <c r="R228" s="388"/>
      <c r="S228" s="389"/>
      <c r="T228" s="389"/>
      <c r="U228" s="389"/>
      <c r="V228" s="394"/>
      <c r="W228" s="394"/>
      <c r="X228" s="387"/>
      <c r="Y228" s="387"/>
      <c r="Z228" s="387"/>
      <c r="AA228" s="387"/>
      <c r="AB228" s="387"/>
      <c r="AC228" s="387"/>
      <c r="AD228" s="387"/>
      <c r="AE228" s="387"/>
      <c r="AF228" s="390"/>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row>
    <row r="229" spans="1:66" s="395" customFormat="1" x14ac:dyDescent="0.25">
      <c r="A229" s="449"/>
      <c r="B229" s="449"/>
      <c r="C229" s="449"/>
      <c r="D229" s="391"/>
      <c r="E229" s="449"/>
      <c r="F229" s="391"/>
      <c r="G229" s="391"/>
      <c r="H229" s="391"/>
      <c r="I229" s="391"/>
      <c r="J229" s="391"/>
      <c r="K229" s="391"/>
      <c r="L229" s="391"/>
      <c r="M229" s="388"/>
      <c r="N229" s="388"/>
      <c r="O229" s="388"/>
      <c r="P229" s="388"/>
      <c r="Q229" s="388"/>
      <c r="R229" s="388"/>
      <c r="S229" s="389"/>
      <c r="T229" s="389"/>
      <c r="U229" s="389"/>
      <c r="V229" s="394"/>
      <c r="W229" s="394"/>
      <c r="X229" s="387"/>
      <c r="Y229" s="387"/>
      <c r="Z229" s="387"/>
      <c r="AA229" s="387"/>
      <c r="AB229" s="387"/>
      <c r="AC229" s="387"/>
      <c r="AD229" s="387"/>
      <c r="AE229" s="387"/>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row>
    <row r="230" spans="1:66" s="395" customFormat="1" x14ac:dyDescent="0.25">
      <c r="A230" s="449"/>
      <c r="B230" s="449"/>
      <c r="C230" s="449"/>
      <c r="D230" s="391"/>
      <c r="E230" s="449"/>
      <c r="F230" s="391"/>
      <c r="G230" s="391"/>
      <c r="H230" s="391"/>
      <c r="I230" s="391"/>
      <c r="J230" s="391"/>
      <c r="K230" s="391"/>
      <c r="L230" s="391"/>
      <c r="M230" s="388"/>
      <c r="N230" s="388"/>
      <c r="O230" s="388"/>
      <c r="P230" s="388"/>
      <c r="Q230" s="388"/>
      <c r="R230" s="388"/>
      <c r="S230" s="389"/>
      <c r="T230" s="389"/>
      <c r="U230" s="389"/>
      <c r="V230" s="394"/>
      <c r="W230" s="394"/>
      <c r="X230" s="387"/>
      <c r="Y230" s="387"/>
      <c r="Z230" s="387"/>
      <c r="AA230" s="387"/>
      <c r="AB230" s="387"/>
      <c r="AC230" s="387"/>
      <c r="AD230" s="387"/>
      <c r="AE230" s="387"/>
      <c r="AF230" s="390"/>
      <c r="AG230" s="390"/>
      <c r="AH230" s="390"/>
      <c r="AI230" s="390"/>
      <c r="AJ230" s="390"/>
      <c r="AK230" s="390"/>
      <c r="AL230" s="390"/>
      <c r="AM230" s="390"/>
      <c r="AN230" s="390"/>
      <c r="AO230" s="390"/>
      <c r="AP230" s="390"/>
      <c r="AQ230" s="390"/>
      <c r="AR230" s="390"/>
      <c r="AS230" s="390"/>
      <c r="AT230" s="390"/>
      <c r="AU230" s="390"/>
      <c r="AV230" s="390"/>
      <c r="AW230" s="390"/>
      <c r="AX230" s="390"/>
      <c r="AY230" s="390"/>
      <c r="AZ230" s="390"/>
      <c r="BA230" s="390"/>
      <c r="BB230" s="390"/>
      <c r="BC230" s="390"/>
      <c r="BD230" s="390"/>
      <c r="BE230" s="390"/>
      <c r="BF230" s="390"/>
      <c r="BG230" s="390"/>
      <c r="BH230" s="390"/>
      <c r="BI230" s="390"/>
      <c r="BJ230" s="390"/>
      <c r="BK230" s="390"/>
      <c r="BL230" s="390"/>
      <c r="BM230" s="390"/>
      <c r="BN230" s="390"/>
    </row>
    <row r="231" spans="1:66" s="395" customFormat="1" x14ac:dyDescent="0.25">
      <c r="A231" s="449"/>
      <c r="B231" s="449"/>
      <c r="C231" s="449"/>
      <c r="D231" s="391"/>
      <c r="E231" s="449"/>
      <c r="F231" s="391"/>
      <c r="G231" s="391"/>
      <c r="H231" s="391"/>
      <c r="I231" s="391"/>
      <c r="J231" s="391"/>
      <c r="K231" s="391"/>
      <c r="L231" s="391"/>
      <c r="M231" s="388"/>
      <c r="N231" s="388"/>
      <c r="O231" s="388"/>
      <c r="P231" s="388"/>
      <c r="Q231" s="388"/>
      <c r="R231" s="388"/>
      <c r="S231" s="389"/>
      <c r="T231" s="389"/>
      <c r="U231" s="389"/>
      <c r="V231" s="394"/>
      <c r="W231" s="394"/>
      <c r="X231" s="387"/>
      <c r="Y231" s="387"/>
      <c r="Z231" s="387"/>
      <c r="AA231" s="387"/>
      <c r="AB231" s="387"/>
      <c r="AC231" s="387"/>
      <c r="AD231" s="387"/>
      <c r="AE231" s="387"/>
      <c r="AF231" s="390"/>
      <c r="AG231" s="390"/>
      <c r="AH231" s="390"/>
      <c r="AI231" s="390"/>
      <c r="AJ231" s="390"/>
      <c r="AK231" s="390"/>
      <c r="AL231" s="390"/>
      <c r="AM231" s="390"/>
      <c r="AN231" s="390"/>
      <c r="AO231" s="390"/>
      <c r="AP231" s="390"/>
      <c r="AQ231" s="390"/>
      <c r="AR231" s="390"/>
      <c r="AS231" s="390"/>
      <c r="AT231" s="390"/>
      <c r="AU231" s="390"/>
      <c r="AV231" s="390"/>
      <c r="AW231" s="390"/>
      <c r="AX231" s="390"/>
      <c r="AY231" s="390"/>
      <c r="AZ231" s="390"/>
      <c r="BA231" s="390"/>
      <c r="BB231" s="390"/>
      <c r="BC231" s="390"/>
      <c r="BD231" s="390"/>
      <c r="BE231" s="390"/>
      <c r="BF231" s="390"/>
      <c r="BG231" s="390"/>
      <c r="BH231" s="390"/>
      <c r="BI231" s="390"/>
      <c r="BJ231" s="390"/>
      <c r="BK231" s="390"/>
      <c r="BL231" s="390"/>
      <c r="BM231" s="390"/>
      <c r="BN231" s="390"/>
    </row>
    <row r="232" spans="1:66" s="395" customFormat="1" x14ac:dyDescent="0.25">
      <c r="A232" s="449"/>
      <c r="B232" s="449"/>
      <c r="C232" s="449"/>
      <c r="D232" s="391"/>
      <c r="E232" s="449"/>
      <c r="F232" s="391"/>
      <c r="G232" s="391"/>
      <c r="H232" s="391"/>
      <c r="I232" s="391"/>
      <c r="J232" s="391"/>
      <c r="K232" s="391"/>
      <c r="L232" s="391"/>
      <c r="M232" s="388"/>
      <c r="N232" s="388"/>
      <c r="O232" s="388"/>
      <c r="P232" s="388"/>
      <c r="Q232" s="388"/>
      <c r="R232" s="388"/>
      <c r="S232" s="389"/>
      <c r="T232" s="389"/>
      <c r="U232" s="389"/>
      <c r="V232" s="394"/>
      <c r="W232" s="394"/>
      <c r="X232" s="387"/>
      <c r="Y232" s="387"/>
      <c r="Z232" s="387"/>
      <c r="AA232" s="387"/>
      <c r="AB232" s="387"/>
      <c r="AC232" s="387"/>
      <c r="AD232" s="387"/>
      <c r="AE232" s="387"/>
      <c r="AF232" s="390"/>
      <c r="AG232" s="390"/>
      <c r="AH232" s="390"/>
      <c r="AI232" s="390"/>
      <c r="AJ232" s="390"/>
      <c r="AK232" s="390"/>
      <c r="AL232" s="390"/>
      <c r="AM232" s="390"/>
      <c r="AN232" s="390"/>
      <c r="AO232" s="390"/>
      <c r="AP232" s="390"/>
      <c r="AQ232" s="390"/>
      <c r="AR232" s="390"/>
      <c r="AS232" s="390"/>
      <c r="AT232" s="390"/>
      <c r="AU232" s="390"/>
      <c r="AV232" s="390"/>
      <c r="AW232" s="390"/>
      <c r="AX232" s="390"/>
      <c r="AY232" s="390"/>
      <c r="AZ232" s="390"/>
      <c r="BA232" s="390"/>
      <c r="BB232" s="390"/>
      <c r="BC232" s="390"/>
      <c r="BD232" s="390"/>
      <c r="BE232" s="390"/>
      <c r="BF232" s="390"/>
      <c r="BG232" s="390"/>
      <c r="BH232" s="390"/>
      <c r="BI232" s="390"/>
      <c r="BJ232" s="390"/>
      <c r="BK232" s="390"/>
      <c r="BL232" s="390"/>
      <c r="BM232" s="390"/>
      <c r="BN232" s="390"/>
    </row>
    <row r="233" spans="1:66" s="395" customFormat="1" x14ac:dyDescent="0.25">
      <c r="A233" s="449"/>
      <c r="B233" s="449"/>
      <c r="C233" s="449"/>
      <c r="D233" s="391"/>
      <c r="E233" s="449"/>
      <c r="F233" s="391"/>
      <c r="G233" s="391"/>
      <c r="H233" s="391"/>
      <c r="I233" s="391"/>
      <c r="J233" s="391"/>
      <c r="K233" s="391"/>
      <c r="L233" s="391"/>
      <c r="M233" s="388"/>
      <c r="N233" s="388"/>
      <c r="O233" s="388"/>
      <c r="P233" s="388"/>
      <c r="Q233" s="388"/>
      <c r="R233" s="388"/>
      <c r="S233" s="389"/>
      <c r="T233" s="389"/>
      <c r="U233" s="389"/>
      <c r="V233" s="394"/>
      <c r="W233" s="394"/>
      <c r="X233" s="387"/>
      <c r="Y233" s="387"/>
      <c r="Z233" s="387"/>
      <c r="AA233" s="387"/>
      <c r="AB233" s="387"/>
      <c r="AC233" s="387"/>
      <c r="AD233" s="387"/>
      <c r="AE233" s="387"/>
      <c r="AF233" s="390"/>
      <c r="AG233" s="390"/>
      <c r="AH233" s="390"/>
      <c r="AI233" s="390"/>
      <c r="AJ233" s="390"/>
      <c r="AK233" s="390"/>
      <c r="AL233" s="390"/>
      <c r="AM233" s="390"/>
      <c r="AN233" s="390"/>
      <c r="AO233" s="390"/>
      <c r="AP233" s="390"/>
      <c r="AQ233" s="390"/>
      <c r="AR233" s="390"/>
      <c r="AS233" s="390"/>
      <c r="AT233" s="390"/>
      <c r="AU233" s="390"/>
      <c r="AV233" s="390"/>
      <c r="AW233" s="390"/>
      <c r="AX233" s="390"/>
      <c r="AY233" s="390"/>
      <c r="AZ233" s="390"/>
      <c r="BA233" s="390"/>
      <c r="BB233" s="390"/>
      <c r="BC233" s="390"/>
      <c r="BD233" s="390"/>
      <c r="BE233" s="390"/>
      <c r="BF233" s="390"/>
      <c r="BG233" s="390"/>
      <c r="BH233" s="390"/>
      <c r="BI233" s="390"/>
      <c r="BJ233" s="390"/>
      <c r="BK233" s="390"/>
      <c r="BL233" s="390"/>
      <c r="BM233" s="390"/>
      <c r="BN233" s="390"/>
    </row>
    <row r="234" spans="1:66" s="395" customFormat="1" x14ac:dyDescent="0.25">
      <c r="A234" s="449"/>
      <c r="B234" s="449"/>
      <c r="C234" s="449"/>
      <c r="D234" s="391"/>
      <c r="E234" s="449"/>
      <c r="F234" s="391"/>
      <c r="G234" s="391"/>
      <c r="H234" s="391"/>
      <c r="I234" s="391"/>
      <c r="J234" s="391"/>
      <c r="K234" s="391"/>
      <c r="L234" s="391"/>
      <c r="M234" s="388"/>
      <c r="N234" s="388"/>
      <c r="O234" s="388"/>
      <c r="P234" s="388"/>
      <c r="Q234" s="388"/>
      <c r="R234" s="388"/>
      <c r="S234" s="389"/>
      <c r="T234" s="389"/>
      <c r="U234" s="389"/>
      <c r="V234" s="394"/>
      <c r="W234" s="394"/>
      <c r="X234" s="387"/>
      <c r="Y234" s="387"/>
      <c r="Z234" s="387"/>
      <c r="AA234" s="387"/>
      <c r="AB234" s="387"/>
      <c r="AC234" s="387"/>
      <c r="AD234" s="387"/>
      <c r="AE234" s="387"/>
      <c r="AF234" s="390"/>
      <c r="AG234" s="390"/>
      <c r="AH234" s="390"/>
      <c r="AI234" s="390"/>
      <c r="AJ234" s="390"/>
      <c r="AK234" s="390"/>
      <c r="AL234" s="390"/>
      <c r="AM234" s="390"/>
      <c r="AN234" s="390"/>
      <c r="AO234" s="390"/>
      <c r="AP234" s="390"/>
      <c r="AQ234" s="390"/>
      <c r="AR234" s="390"/>
      <c r="AS234" s="390"/>
      <c r="AT234" s="390"/>
      <c r="AU234" s="390"/>
      <c r="AV234" s="390"/>
      <c r="AW234" s="390"/>
      <c r="AX234" s="390"/>
      <c r="AY234" s="390"/>
      <c r="AZ234" s="390"/>
      <c r="BA234" s="390"/>
      <c r="BB234" s="390"/>
      <c r="BC234" s="390"/>
      <c r="BD234" s="390"/>
      <c r="BE234" s="390"/>
      <c r="BF234" s="390"/>
      <c r="BG234" s="390"/>
      <c r="BH234" s="390"/>
      <c r="BI234" s="390"/>
      <c r="BJ234" s="390"/>
      <c r="BK234" s="390"/>
      <c r="BL234" s="390"/>
      <c r="BM234" s="390"/>
      <c r="BN234" s="390"/>
    </row>
    <row r="235" spans="1:66" s="395" customFormat="1" x14ac:dyDescent="0.25">
      <c r="A235" s="449"/>
      <c r="B235" s="449"/>
      <c r="C235" s="449"/>
      <c r="D235" s="391"/>
      <c r="E235" s="449"/>
      <c r="F235" s="391"/>
      <c r="G235" s="391"/>
      <c r="H235" s="391"/>
      <c r="I235" s="391"/>
      <c r="J235" s="391"/>
      <c r="K235" s="391"/>
      <c r="L235" s="391"/>
      <c r="M235" s="388"/>
      <c r="N235" s="388"/>
      <c r="O235" s="388"/>
      <c r="P235" s="388"/>
      <c r="Q235" s="388"/>
      <c r="R235" s="388"/>
      <c r="S235" s="389"/>
      <c r="T235" s="389"/>
      <c r="U235" s="389"/>
      <c r="V235" s="394"/>
      <c r="W235" s="394"/>
      <c r="X235" s="387"/>
      <c r="Y235" s="387"/>
      <c r="Z235" s="387"/>
      <c r="AA235" s="387"/>
      <c r="AB235" s="387"/>
      <c r="AC235" s="387"/>
      <c r="AD235" s="387"/>
      <c r="AE235" s="387"/>
      <c r="AF235" s="390"/>
      <c r="AG235" s="390"/>
      <c r="AH235" s="390"/>
      <c r="AI235" s="390"/>
      <c r="AJ235" s="390"/>
      <c r="AK235" s="390"/>
      <c r="AL235" s="390"/>
      <c r="AM235" s="390"/>
      <c r="AN235" s="390"/>
      <c r="AO235" s="390"/>
      <c r="AP235" s="390"/>
      <c r="AQ235" s="390"/>
      <c r="AR235" s="390"/>
      <c r="AS235" s="390"/>
      <c r="AT235" s="390"/>
      <c r="AU235" s="390"/>
      <c r="AV235" s="390"/>
      <c r="AW235" s="390"/>
      <c r="AX235" s="390"/>
      <c r="AY235" s="390"/>
      <c r="AZ235" s="390"/>
      <c r="BA235" s="390"/>
      <c r="BB235" s="390"/>
      <c r="BC235" s="390"/>
      <c r="BD235" s="390"/>
      <c r="BE235" s="390"/>
      <c r="BF235" s="390"/>
      <c r="BG235" s="390"/>
      <c r="BH235" s="390"/>
      <c r="BI235" s="390"/>
      <c r="BJ235" s="390"/>
      <c r="BK235" s="390"/>
      <c r="BL235" s="390"/>
      <c r="BM235" s="390"/>
      <c r="BN235" s="390"/>
    </row>
    <row r="236" spans="1:66" s="395" customFormat="1" x14ac:dyDescent="0.25">
      <c r="A236" s="449"/>
      <c r="B236" s="449"/>
      <c r="C236" s="449"/>
      <c r="D236" s="391"/>
      <c r="E236" s="449"/>
      <c r="F236" s="391"/>
      <c r="G236" s="391"/>
      <c r="H236" s="391"/>
      <c r="I236" s="391"/>
      <c r="J236" s="391"/>
      <c r="K236" s="391"/>
      <c r="L236" s="391"/>
      <c r="M236" s="388"/>
      <c r="N236" s="388"/>
      <c r="O236" s="388"/>
      <c r="P236" s="388"/>
      <c r="Q236" s="388"/>
      <c r="R236" s="388"/>
      <c r="S236" s="389"/>
      <c r="T236" s="389"/>
      <c r="U236" s="389"/>
      <c r="V236" s="394"/>
      <c r="W236" s="394"/>
      <c r="X236" s="387"/>
      <c r="Y236" s="387"/>
      <c r="Z236" s="387"/>
      <c r="AA236" s="387"/>
      <c r="AB236" s="387"/>
      <c r="AC236" s="387"/>
      <c r="AD236" s="387"/>
      <c r="AE236" s="387"/>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row>
    <row r="237" spans="1:66" s="395" customFormat="1" x14ac:dyDescent="0.25">
      <c r="A237" s="449"/>
      <c r="B237" s="449"/>
      <c r="C237" s="449"/>
      <c r="D237" s="391"/>
      <c r="E237" s="449"/>
      <c r="F237" s="391"/>
      <c r="G237" s="391"/>
      <c r="H237" s="391"/>
      <c r="I237" s="391"/>
      <c r="J237" s="391"/>
      <c r="K237" s="391"/>
      <c r="L237" s="391"/>
      <c r="M237" s="388"/>
      <c r="N237" s="388"/>
      <c r="O237" s="388"/>
      <c r="P237" s="388"/>
      <c r="Q237" s="388"/>
      <c r="R237" s="388"/>
      <c r="S237" s="389"/>
      <c r="T237" s="389"/>
      <c r="U237" s="389"/>
      <c r="V237" s="394"/>
      <c r="W237" s="394"/>
      <c r="X237" s="387"/>
      <c r="Y237" s="387"/>
      <c r="Z237" s="387"/>
      <c r="AA237" s="387"/>
      <c r="AB237" s="387"/>
      <c r="AC237" s="387"/>
      <c r="AD237" s="387"/>
      <c r="AE237" s="387"/>
      <c r="AF237" s="390"/>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0"/>
      <c r="BC237" s="390"/>
      <c r="BD237" s="390"/>
      <c r="BE237" s="390"/>
      <c r="BF237" s="390"/>
      <c r="BG237" s="390"/>
      <c r="BH237" s="390"/>
      <c r="BI237" s="390"/>
      <c r="BJ237" s="390"/>
      <c r="BK237" s="390"/>
      <c r="BL237" s="390"/>
      <c r="BM237" s="390"/>
      <c r="BN237" s="390"/>
    </row>
    <row r="238" spans="1:66" s="395" customFormat="1" x14ac:dyDescent="0.25">
      <c r="A238" s="449"/>
      <c r="B238" s="449"/>
      <c r="C238" s="449"/>
      <c r="D238" s="391"/>
      <c r="E238" s="449"/>
      <c r="F238" s="391"/>
      <c r="G238" s="391"/>
      <c r="H238" s="391"/>
      <c r="I238" s="391"/>
      <c r="J238" s="391"/>
      <c r="K238" s="391"/>
      <c r="L238" s="391"/>
      <c r="M238" s="388"/>
      <c r="N238" s="388"/>
      <c r="O238" s="388"/>
      <c r="P238" s="388"/>
      <c r="Q238" s="388"/>
      <c r="R238" s="388"/>
      <c r="S238" s="389"/>
      <c r="T238" s="389"/>
      <c r="U238" s="389"/>
      <c r="V238" s="394"/>
      <c r="W238" s="394"/>
      <c r="X238" s="387"/>
      <c r="Y238" s="387"/>
      <c r="Z238" s="387"/>
      <c r="AA238" s="387"/>
      <c r="AB238" s="387"/>
      <c r="AC238" s="387"/>
      <c r="AD238" s="387"/>
      <c r="AE238" s="387"/>
      <c r="AF238" s="390"/>
      <c r="AG238" s="390"/>
      <c r="AH238" s="390"/>
      <c r="AI238" s="390"/>
      <c r="AJ238" s="390"/>
      <c r="AK238" s="390"/>
      <c r="AL238" s="390"/>
      <c r="AM238" s="390"/>
      <c r="AN238" s="390"/>
      <c r="AO238" s="390"/>
      <c r="AP238" s="390"/>
      <c r="AQ238" s="390"/>
      <c r="AR238" s="390"/>
      <c r="AS238" s="390"/>
      <c r="AT238" s="390"/>
      <c r="AU238" s="390"/>
      <c r="AV238" s="390"/>
      <c r="AW238" s="390"/>
      <c r="AX238" s="390"/>
      <c r="AY238" s="390"/>
      <c r="AZ238" s="390"/>
      <c r="BA238" s="390"/>
      <c r="BB238" s="390"/>
      <c r="BC238" s="390"/>
      <c r="BD238" s="390"/>
      <c r="BE238" s="390"/>
      <c r="BF238" s="390"/>
      <c r="BG238" s="390"/>
      <c r="BH238" s="390"/>
      <c r="BI238" s="390"/>
      <c r="BJ238" s="390"/>
      <c r="BK238" s="390"/>
      <c r="BL238" s="390"/>
      <c r="BM238" s="390"/>
      <c r="BN238" s="390"/>
    </row>
    <row r="239" spans="1:66" s="395" customFormat="1" x14ac:dyDescent="0.25">
      <c r="A239" s="449"/>
      <c r="B239" s="449"/>
      <c r="C239" s="449"/>
      <c r="D239" s="391"/>
      <c r="E239" s="449"/>
      <c r="F239" s="391"/>
      <c r="G239" s="391"/>
      <c r="H239" s="391"/>
      <c r="I239" s="391"/>
      <c r="J239" s="391"/>
      <c r="K239" s="391"/>
      <c r="L239" s="391"/>
      <c r="M239" s="388"/>
      <c r="N239" s="388"/>
      <c r="O239" s="388"/>
      <c r="P239" s="388"/>
      <c r="Q239" s="388"/>
      <c r="R239" s="388"/>
      <c r="S239" s="389"/>
      <c r="T239" s="389"/>
      <c r="U239" s="389"/>
      <c r="V239" s="394"/>
      <c r="W239" s="394"/>
      <c r="X239" s="387"/>
      <c r="Y239" s="387"/>
      <c r="Z239" s="387"/>
      <c r="AA239" s="387"/>
      <c r="AB239" s="387"/>
      <c r="AC239" s="387"/>
      <c r="AD239" s="387"/>
      <c r="AE239" s="387"/>
      <c r="AF239" s="390"/>
      <c r="AG239" s="390"/>
      <c r="AH239" s="390"/>
      <c r="AI239" s="390"/>
      <c r="AJ239" s="390"/>
      <c r="AK239" s="390"/>
      <c r="AL239" s="390"/>
      <c r="AM239" s="390"/>
      <c r="AN239" s="390"/>
      <c r="AO239" s="390"/>
      <c r="AP239" s="390"/>
      <c r="AQ239" s="390"/>
      <c r="AR239" s="390"/>
      <c r="AS239" s="390"/>
      <c r="AT239" s="390"/>
      <c r="AU239" s="390"/>
      <c r="AV239" s="390"/>
      <c r="AW239" s="390"/>
      <c r="AX239" s="390"/>
      <c r="AY239" s="390"/>
      <c r="AZ239" s="390"/>
      <c r="BA239" s="390"/>
      <c r="BB239" s="390"/>
      <c r="BC239" s="390"/>
      <c r="BD239" s="390"/>
      <c r="BE239" s="390"/>
      <c r="BF239" s="390"/>
      <c r="BG239" s="390"/>
      <c r="BH239" s="390"/>
      <c r="BI239" s="390"/>
      <c r="BJ239" s="390"/>
      <c r="BK239" s="390"/>
      <c r="BL239" s="390"/>
      <c r="BM239" s="390"/>
      <c r="BN239" s="390"/>
    </row>
    <row r="240" spans="1:66" s="395" customFormat="1" x14ac:dyDescent="0.25">
      <c r="A240" s="449"/>
      <c r="B240" s="449"/>
      <c r="C240" s="449"/>
      <c r="D240" s="391"/>
      <c r="E240" s="449"/>
      <c r="F240" s="391"/>
      <c r="G240" s="391"/>
      <c r="H240" s="391"/>
      <c r="I240" s="391"/>
      <c r="J240" s="391"/>
      <c r="K240" s="391"/>
      <c r="L240" s="391"/>
      <c r="M240" s="388"/>
      <c r="N240" s="388"/>
      <c r="O240" s="388"/>
      <c r="P240" s="388"/>
      <c r="Q240" s="388"/>
      <c r="R240" s="388"/>
      <c r="S240" s="389"/>
      <c r="T240" s="389"/>
      <c r="U240" s="389"/>
      <c r="V240" s="394"/>
      <c r="W240" s="394"/>
      <c r="X240" s="387"/>
      <c r="Y240" s="387"/>
      <c r="Z240" s="387"/>
      <c r="AA240" s="387"/>
      <c r="AB240" s="387"/>
      <c r="AC240" s="387"/>
      <c r="AD240" s="387"/>
      <c r="AE240" s="387"/>
      <c r="AF240" s="390"/>
      <c r="AG240" s="390"/>
      <c r="AH240" s="390"/>
      <c r="AI240" s="390"/>
      <c r="AJ240" s="390"/>
      <c r="AK240" s="390"/>
      <c r="AL240" s="390"/>
      <c r="AM240" s="390"/>
      <c r="AN240" s="390"/>
      <c r="AO240" s="390"/>
      <c r="AP240" s="390"/>
      <c r="AQ240" s="390"/>
      <c r="AR240" s="390"/>
      <c r="AS240" s="390"/>
      <c r="AT240" s="390"/>
      <c r="AU240" s="390"/>
      <c r="AV240" s="390"/>
      <c r="AW240" s="390"/>
      <c r="AX240" s="390"/>
      <c r="AY240" s="390"/>
      <c r="AZ240" s="390"/>
      <c r="BA240" s="390"/>
      <c r="BB240" s="390"/>
      <c r="BC240" s="390"/>
      <c r="BD240" s="390"/>
      <c r="BE240" s="390"/>
      <c r="BF240" s="390"/>
      <c r="BG240" s="390"/>
      <c r="BH240" s="390"/>
      <c r="BI240" s="390"/>
      <c r="BJ240" s="390"/>
      <c r="BK240" s="390"/>
      <c r="BL240" s="390"/>
      <c r="BM240" s="390"/>
      <c r="BN240" s="390"/>
    </row>
    <row r="241" spans="1:66" s="395" customFormat="1" x14ac:dyDescent="0.25">
      <c r="A241" s="449"/>
      <c r="B241" s="449"/>
      <c r="C241" s="449"/>
      <c r="D241" s="391"/>
      <c r="E241" s="449"/>
      <c r="F241" s="391"/>
      <c r="G241" s="391"/>
      <c r="H241" s="391"/>
      <c r="I241" s="391"/>
      <c r="J241" s="391"/>
      <c r="K241" s="391"/>
      <c r="L241" s="391"/>
      <c r="M241" s="388"/>
      <c r="N241" s="388"/>
      <c r="O241" s="388"/>
      <c r="P241" s="388"/>
      <c r="Q241" s="388"/>
      <c r="R241" s="388"/>
      <c r="S241" s="389"/>
      <c r="T241" s="389"/>
      <c r="U241" s="389"/>
      <c r="V241" s="394"/>
      <c r="W241" s="394"/>
      <c r="X241" s="387"/>
      <c r="Y241" s="387"/>
      <c r="Z241" s="387"/>
      <c r="AA241" s="387"/>
      <c r="AB241" s="387"/>
      <c r="AC241" s="387"/>
      <c r="AD241" s="387"/>
      <c r="AE241" s="387"/>
      <c r="AF241" s="390"/>
      <c r="AG241" s="390"/>
      <c r="AH241" s="390"/>
      <c r="AI241" s="390"/>
      <c r="AJ241" s="390"/>
      <c r="AK241" s="390"/>
      <c r="AL241" s="390"/>
      <c r="AM241" s="390"/>
      <c r="AN241" s="390"/>
      <c r="AO241" s="390"/>
      <c r="AP241" s="390"/>
      <c r="AQ241" s="390"/>
      <c r="AR241" s="390"/>
      <c r="AS241" s="390"/>
      <c r="AT241" s="390"/>
      <c r="AU241" s="390"/>
      <c r="AV241" s="390"/>
      <c r="AW241" s="390"/>
      <c r="AX241" s="390"/>
      <c r="AY241" s="390"/>
      <c r="AZ241" s="390"/>
      <c r="BA241" s="390"/>
      <c r="BB241" s="390"/>
      <c r="BC241" s="390"/>
      <c r="BD241" s="390"/>
      <c r="BE241" s="390"/>
      <c r="BF241" s="390"/>
      <c r="BG241" s="390"/>
      <c r="BH241" s="390"/>
      <c r="BI241" s="390"/>
      <c r="BJ241" s="390"/>
      <c r="BK241" s="390"/>
      <c r="BL241" s="390"/>
      <c r="BM241" s="390"/>
      <c r="BN241" s="390"/>
    </row>
    <row r="242" spans="1:66" s="395" customFormat="1" x14ac:dyDescent="0.25">
      <c r="A242" s="449"/>
      <c r="B242" s="449"/>
      <c r="C242" s="449"/>
      <c r="D242" s="391"/>
      <c r="E242" s="449"/>
      <c r="F242" s="391"/>
      <c r="G242" s="391"/>
      <c r="H242" s="391"/>
      <c r="I242" s="391"/>
      <c r="J242" s="391"/>
      <c r="K242" s="391"/>
      <c r="L242" s="391"/>
      <c r="M242" s="388"/>
      <c r="N242" s="388"/>
      <c r="O242" s="388"/>
      <c r="P242" s="388"/>
      <c r="Q242" s="388"/>
      <c r="R242" s="388"/>
      <c r="S242" s="389"/>
      <c r="T242" s="389"/>
      <c r="U242" s="389"/>
      <c r="V242" s="394"/>
      <c r="W242" s="394"/>
      <c r="X242" s="387"/>
      <c r="Y242" s="387"/>
      <c r="Z242" s="387"/>
      <c r="AA242" s="387"/>
      <c r="AB242" s="387"/>
      <c r="AC242" s="387"/>
      <c r="AD242" s="387"/>
      <c r="AE242" s="387"/>
      <c r="AF242" s="390"/>
      <c r="AG242" s="390"/>
      <c r="AH242" s="390"/>
      <c r="AI242" s="390"/>
      <c r="AJ242" s="390"/>
      <c r="AK242" s="390"/>
      <c r="AL242" s="390"/>
      <c r="AM242" s="390"/>
      <c r="AN242" s="390"/>
      <c r="AO242" s="390"/>
      <c r="AP242" s="390"/>
      <c r="AQ242" s="390"/>
      <c r="AR242" s="390"/>
      <c r="AS242" s="390"/>
      <c r="AT242" s="390"/>
      <c r="AU242" s="390"/>
      <c r="AV242" s="390"/>
      <c r="AW242" s="390"/>
      <c r="AX242" s="390"/>
      <c r="AY242" s="390"/>
      <c r="AZ242" s="390"/>
      <c r="BA242" s="390"/>
      <c r="BB242" s="390"/>
      <c r="BC242" s="390"/>
      <c r="BD242" s="390"/>
      <c r="BE242" s="390"/>
      <c r="BF242" s="390"/>
      <c r="BG242" s="390"/>
      <c r="BH242" s="390"/>
      <c r="BI242" s="390"/>
      <c r="BJ242" s="390"/>
      <c r="BK242" s="390"/>
      <c r="BL242" s="390"/>
      <c r="BM242" s="390"/>
      <c r="BN242" s="390"/>
    </row>
    <row r="243" spans="1:66" s="395" customFormat="1" x14ac:dyDescent="0.25">
      <c r="A243" s="449"/>
      <c r="B243" s="449"/>
      <c r="C243" s="449"/>
      <c r="D243" s="391"/>
      <c r="E243" s="449"/>
      <c r="F243" s="391"/>
      <c r="G243" s="391"/>
      <c r="H243" s="391"/>
      <c r="I243" s="391"/>
      <c r="J243" s="391"/>
      <c r="K243" s="391"/>
      <c r="L243" s="391"/>
      <c r="M243" s="388"/>
      <c r="N243" s="388"/>
      <c r="O243" s="388"/>
      <c r="P243" s="388"/>
      <c r="Q243" s="388"/>
      <c r="R243" s="388"/>
      <c r="S243" s="389"/>
      <c r="T243" s="389"/>
      <c r="U243" s="389"/>
      <c r="V243" s="394"/>
      <c r="W243" s="394"/>
      <c r="X243" s="387"/>
      <c r="Y243" s="387"/>
      <c r="Z243" s="387"/>
      <c r="AA243" s="387"/>
      <c r="AB243" s="387"/>
      <c r="AC243" s="387"/>
      <c r="AD243" s="387"/>
      <c r="AE243" s="387"/>
      <c r="AF243" s="390"/>
      <c r="AG243" s="390"/>
      <c r="AH243" s="390"/>
      <c r="AI243" s="390"/>
      <c r="AJ243" s="390"/>
      <c r="AK243" s="390"/>
      <c r="AL243" s="390"/>
      <c r="AM243" s="390"/>
      <c r="AN243" s="390"/>
      <c r="AO243" s="390"/>
      <c r="AP243" s="390"/>
      <c r="AQ243" s="390"/>
      <c r="AR243" s="390"/>
      <c r="AS243" s="390"/>
      <c r="AT243" s="390"/>
      <c r="AU243" s="390"/>
      <c r="AV243" s="390"/>
      <c r="AW243" s="390"/>
      <c r="AX243" s="390"/>
      <c r="AY243" s="390"/>
      <c r="AZ243" s="390"/>
      <c r="BA243" s="390"/>
      <c r="BB243" s="390"/>
      <c r="BC243" s="390"/>
      <c r="BD243" s="390"/>
      <c r="BE243" s="390"/>
      <c r="BF243" s="390"/>
      <c r="BG243" s="390"/>
      <c r="BH243" s="390"/>
      <c r="BI243" s="390"/>
      <c r="BJ243" s="390"/>
      <c r="BK243" s="390"/>
      <c r="BL243" s="390"/>
      <c r="BM243" s="390"/>
      <c r="BN243" s="390"/>
    </row>
    <row r="244" spans="1:66" s="395" customFormat="1" x14ac:dyDescent="0.25">
      <c r="A244" s="449"/>
      <c r="B244" s="449"/>
      <c r="C244" s="449"/>
      <c r="D244" s="391"/>
      <c r="E244" s="449"/>
      <c r="F244" s="391"/>
      <c r="G244" s="391"/>
      <c r="H244" s="391"/>
      <c r="I244" s="391"/>
      <c r="J244" s="391"/>
      <c r="K244" s="391"/>
      <c r="L244" s="391"/>
      <c r="M244" s="388"/>
      <c r="N244" s="388"/>
      <c r="O244" s="388"/>
      <c r="P244" s="388"/>
      <c r="Q244" s="388"/>
      <c r="R244" s="388"/>
      <c r="S244" s="389"/>
      <c r="T244" s="389"/>
      <c r="U244" s="389"/>
      <c r="V244" s="394"/>
      <c r="W244" s="394"/>
      <c r="X244" s="387"/>
      <c r="Y244" s="387"/>
      <c r="Z244" s="387"/>
      <c r="AA244" s="387"/>
      <c r="AB244" s="387"/>
      <c r="AC244" s="387"/>
      <c r="AD244" s="387"/>
      <c r="AE244" s="387"/>
      <c r="AF244" s="390"/>
      <c r="AG244" s="390"/>
      <c r="AH244" s="390"/>
      <c r="AI244" s="390"/>
      <c r="AJ244" s="390"/>
      <c r="AK244" s="390"/>
      <c r="AL244" s="390"/>
      <c r="AM244" s="390"/>
      <c r="AN244" s="390"/>
      <c r="AO244" s="390"/>
      <c r="AP244" s="390"/>
      <c r="AQ244" s="390"/>
      <c r="AR244" s="390"/>
      <c r="AS244" s="390"/>
      <c r="AT244" s="390"/>
      <c r="AU244" s="390"/>
      <c r="AV244" s="390"/>
      <c r="AW244" s="390"/>
      <c r="AX244" s="390"/>
      <c r="AY244" s="390"/>
      <c r="AZ244" s="390"/>
      <c r="BA244" s="390"/>
      <c r="BB244" s="390"/>
      <c r="BC244" s="390"/>
      <c r="BD244" s="390"/>
      <c r="BE244" s="390"/>
      <c r="BF244" s="390"/>
      <c r="BG244" s="390"/>
      <c r="BH244" s="390"/>
      <c r="BI244" s="390"/>
      <c r="BJ244" s="390"/>
      <c r="BK244" s="390"/>
      <c r="BL244" s="390"/>
      <c r="BM244" s="390"/>
      <c r="BN244" s="390"/>
    </row>
    <row r="245" spans="1:66" s="395" customFormat="1" x14ac:dyDescent="0.25">
      <c r="A245" s="449"/>
      <c r="B245" s="449"/>
      <c r="C245" s="449"/>
      <c r="D245" s="391"/>
      <c r="E245" s="449"/>
      <c r="F245" s="391"/>
      <c r="G245" s="391"/>
      <c r="H245" s="391"/>
      <c r="I245" s="391"/>
      <c r="J245" s="391"/>
      <c r="K245" s="391"/>
      <c r="L245" s="391"/>
      <c r="M245" s="388"/>
      <c r="N245" s="388"/>
      <c r="O245" s="388"/>
      <c r="P245" s="388"/>
      <c r="Q245" s="388"/>
      <c r="R245" s="388"/>
      <c r="S245" s="389"/>
      <c r="T245" s="389"/>
      <c r="U245" s="389"/>
      <c r="V245" s="394"/>
      <c r="W245" s="394"/>
      <c r="X245" s="387"/>
      <c r="Y245" s="387"/>
      <c r="Z245" s="387"/>
      <c r="AA245" s="387"/>
      <c r="AB245" s="387"/>
      <c r="AC245" s="387"/>
      <c r="AD245" s="387"/>
      <c r="AE245" s="387"/>
      <c r="AF245" s="390"/>
      <c r="AG245" s="390"/>
      <c r="AH245" s="390"/>
      <c r="AI245" s="390"/>
      <c r="AJ245" s="390"/>
      <c r="AK245" s="390"/>
      <c r="AL245" s="390"/>
      <c r="AM245" s="390"/>
      <c r="AN245" s="390"/>
      <c r="AO245" s="390"/>
      <c r="AP245" s="390"/>
      <c r="AQ245" s="390"/>
      <c r="AR245" s="390"/>
      <c r="AS245" s="390"/>
      <c r="AT245" s="390"/>
      <c r="AU245" s="390"/>
      <c r="AV245" s="390"/>
      <c r="AW245" s="390"/>
      <c r="AX245" s="390"/>
      <c r="AY245" s="390"/>
      <c r="AZ245" s="390"/>
      <c r="BA245" s="390"/>
      <c r="BB245" s="390"/>
      <c r="BC245" s="390"/>
      <c r="BD245" s="390"/>
      <c r="BE245" s="390"/>
      <c r="BF245" s="390"/>
      <c r="BG245" s="390"/>
      <c r="BH245" s="390"/>
      <c r="BI245" s="390"/>
      <c r="BJ245" s="390"/>
      <c r="BK245" s="390"/>
      <c r="BL245" s="390"/>
      <c r="BM245" s="390"/>
      <c r="BN245" s="390"/>
    </row>
    <row r="246" spans="1:66" s="395" customFormat="1" x14ac:dyDescent="0.25">
      <c r="A246" s="449"/>
      <c r="B246" s="449"/>
      <c r="C246" s="449"/>
      <c r="D246" s="391"/>
      <c r="E246" s="449"/>
      <c r="F246" s="391"/>
      <c r="G246" s="391"/>
      <c r="H246" s="391"/>
      <c r="I246" s="391"/>
      <c r="J246" s="391"/>
      <c r="K246" s="391"/>
      <c r="L246" s="391"/>
      <c r="M246" s="388"/>
      <c r="N246" s="388"/>
      <c r="O246" s="388"/>
      <c r="P246" s="388"/>
      <c r="Q246" s="388"/>
      <c r="R246" s="388"/>
      <c r="S246" s="389"/>
      <c r="T246" s="389"/>
      <c r="U246" s="389"/>
      <c r="V246" s="394"/>
      <c r="W246" s="394"/>
      <c r="X246" s="387"/>
      <c r="Y246" s="387"/>
      <c r="Z246" s="387"/>
      <c r="AA246" s="387"/>
      <c r="AB246" s="387"/>
      <c r="AC246" s="387"/>
      <c r="AD246" s="387"/>
      <c r="AE246" s="387"/>
      <c r="AF246" s="390"/>
      <c r="AG246" s="390"/>
      <c r="AH246" s="390"/>
      <c r="AI246" s="390"/>
      <c r="AJ246" s="390"/>
      <c r="AK246" s="390"/>
      <c r="AL246" s="390"/>
      <c r="AM246" s="390"/>
      <c r="AN246" s="390"/>
      <c r="AO246" s="390"/>
      <c r="AP246" s="390"/>
      <c r="AQ246" s="390"/>
      <c r="AR246" s="390"/>
      <c r="AS246" s="390"/>
      <c r="AT246" s="390"/>
      <c r="AU246" s="390"/>
      <c r="AV246" s="390"/>
      <c r="AW246" s="390"/>
      <c r="AX246" s="390"/>
      <c r="AY246" s="390"/>
      <c r="AZ246" s="390"/>
      <c r="BA246" s="390"/>
      <c r="BB246" s="390"/>
      <c r="BC246" s="390"/>
      <c r="BD246" s="390"/>
      <c r="BE246" s="390"/>
      <c r="BF246" s="390"/>
      <c r="BG246" s="390"/>
      <c r="BH246" s="390"/>
      <c r="BI246" s="390"/>
      <c r="BJ246" s="390"/>
      <c r="BK246" s="390"/>
      <c r="BL246" s="390"/>
      <c r="BM246" s="390"/>
      <c r="BN246" s="390"/>
    </row>
    <row r="247" spans="1:66" s="395" customFormat="1" x14ac:dyDescent="0.25">
      <c r="A247" s="449"/>
      <c r="B247" s="449"/>
      <c r="C247" s="449"/>
      <c r="D247" s="391"/>
      <c r="E247" s="449"/>
      <c r="F247" s="391"/>
      <c r="G247" s="391"/>
      <c r="H247" s="391"/>
      <c r="I247" s="391"/>
      <c r="J247" s="391"/>
      <c r="K247" s="391"/>
      <c r="L247" s="391"/>
      <c r="M247" s="388"/>
      <c r="N247" s="388"/>
      <c r="O247" s="388"/>
      <c r="P247" s="388"/>
      <c r="Q247" s="388"/>
      <c r="R247" s="388"/>
      <c r="S247" s="389"/>
      <c r="T247" s="389"/>
      <c r="U247" s="389"/>
      <c r="V247" s="394"/>
      <c r="W247" s="394"/>
      <c r="X247" s="387"/>
      <c r="Y247" s="387"/>
      <c r="Z247" s="387"/>
      <c r="AA247" s="387"/>
      <c r="AB247" s="387"/>
      <c r="AC247" s="387"/>
      <c r="AD247" s="387"/>
      <c r="AE247" s="387"/>
      <c r="AF247" s="390"/>
      <c r="AG247" s="390"/>
      <c r="AH247" s="390"/>
      <c r="AI247" s="390"/>
      <c r="AJ247" s="390"/>
      <c r="AK247" s="390"/>
      <c r="AL247" s="390"/>
      <c r="AM247" s="390"/>
      <c r="AN247" s="390"/>
      <c r="AO247" s="390"/>
      <c r="AP247" s="390"/>
      <c r="AQ247" s="390"/>
      <c r="AR247" s="390"/>
      <c r="AS247" s="390"/>
      <c r="AT247" s="390"/>
      <c r="AU247" s="390"/>
      <c r="AV247" s="390"/>
      <c r="AW247" s="390"/>
      <c r="AX247" s="390"/>
      <c r="AY247" s="390"/>
      <c r="AZ247" s="390"/>
      <c r="BA247" s="390"/>
      <c r="BB247" s="390"/>
      <c r="BC247" s="390"/>
      <c r="BD247" s="390"/>
      <c r="BE247" s="390"/>
      <c r="BF247" s="390"/>
      <c r="BG247" s="390"/>
      <c r="BH247" s="390"/>
      <c r="BI247" s="390"/>
      <c r="BJ247" s="390"/>
      <c r="BK247" s="390"/>
      <c r="BL247" s="390"/>
      <c r="BM247" s="390"/>
      <c r="BN247" s="390"/>
    </row>
    <row r="248" spans="1:66" s="395" customFormat="1" x14ac:dyDescent="0.25">
      <c r="A248" s="449"/>
      <c r="B248" s="449"/>
      <c r="C248" s="449"/>
      <c r="D248" s="391"/>
      <c r="E248" s="449"/>
      <c r="F248" s="391"/>
      <c r="G248" s="391"/>
      <c r="H248" s="391"/>
      <c r="I248" s="391"/>
      <c r="J248" s="391"/>
      <c r="K248" s="391"/>
      <c r="L248" s="391"/>
      <c r="M248" s="388"/>
      <c r="N248" s="388"/>
      <c r="O248" s="388"/>
      <c r="P248" s="388"/>
      <c r="Q248" s="388"/>
      <c r="R248" s="388"/>
      <c r="S248" s="389"/>
      <c r="T248" s="389"/>
      <c r="U248" s="389"/>
      <c r="V248" s="394"/>
      <c r="W248" s="394"/>
      <c r="X248" s="387"/>
      <c r="Y248" s="387"/>
      <c r="Z248" s="387"/>
      <c r="AA248" s="387"/>
      <c r="AB248" s="387"/>
      <c r="AC248" s="387"/>
      <c r="AD248" s="387"/>
      <c r="AE248" s="387"/>
      <c r="AF248" s="390"/>
      <c r="AG248" s="390"/>
      <c r="AH248" s="390"/>
      <c r="AI248" s="390"/>
      <c r="AJ248" s="390"/>
      <c r="AK248" s="390"/>
      <c r="AL248" s="390"/>
      <c r="AM248" s="390"/>
      <c r="AN248" s="390"/>
      <c r="AO248" s="390"/>
      <c r="AP248" s="390"/>
      <c r="AQ248" s="390"/>
      <c r="AR248" s="390"/>
      <c r="AS248" s="390"/>
      <c r="AT248" s="390"/>
      <c r="AU248" s="390"/>
      <c r="AV248" s="390"/>
      <c r="AW248" s="390"/>
      <c r="AX248" s="390"/>
      <c r="AY248" s="390"/>
      <c r="AZ248" s="390"/>
      <c r="BA248" s="390"/>
      <c r="BB248" s="390"/>
      <c r="BC248" s="390"/>
      <c r="BD248" s="390"/>
      <c r="BE248" s="390"/>
      <c r="BF248" s="390"/>
      <c r="BG248" s="390"/>
      <c r="BH248" s="390"/>
      <c r="BI248" s="390"/>
      <c r="BJ248" s="390"/>
      <c r="BK248" s="390"/>
      <c r="BL248" s="390"/>
      <c r="BM248" s="390"/>
      <c r="BN248" s="390"/>
    </row>
    <row r="249" spans="1:66" s="395" customFormat="1" x14ac:dyDescent="0.25">
      <c r="A249" s="449"/>
      <c r="B249" s="449"/>
      <c r="C249" s="449"/>
      <c r="D249" s="391"/>
      <c r="E249" s="449"/>
      <c r="F249" s="391"/>
      <c r="G249" s="391"/>
      <c r="H249" s="391"/>
      <c r="I249" s="391"/>
      <c r="J249" s="391"/>
      <c r="K249" s="391"/>
      <c r="L249" s="391"/>
      <c r="M249" s="388"/>
      <c r="N249" s="388"/>
      <c r="O249" s="388"/>
      <c r="P249" s="388"/>
      <c r="Q249" s="388"/>
      <c r="R249" s="388"/>
      <c r="S249" s="389"/>
      <c r="T249" s="389"/>
      <c r="U249" s="389"/>
      <c r="V249" s="394"/>
      <c r="W249" s="394"/>
      <c r="X249" s="387"/>
      <c r="Y249" s="387"/>
      <c r="Z249" s="387"/>
      <c r="AA249" s="387"/>
      <c r="AB249" s="387"/>
      <c r="AC249" s="387"/>
      <c r="AD249" s="387"/>
      <c r="AE249" s="387"/>
      <c r="AF249" s="390"/>
      <c r="AG249" s="390"/>
      <c r="AH249" s="390"/>
      <c r="AI249" s="390"/>
      <c r="AJ249" s="390"/>
      <c r="AK249" s="390"/>
      <c r="AL249" s="390"/>
      <c r="AM249" s="390"/>
      <c r="AN249" s="390"/>
      <c r="AO249" s="390"/>
      <c r="AP249" s="390"/>
      <c r="AQ249" s="390"/>
      <c r="AR249" s="390"/>
      <c r="AS249" s="390"/>
      <c r="AT249" s="390"/>
      <c r="AU249" s="390"/>
      <c r="AV249" s="390"/>
      <c r="AW249" s="390"/>
      <c r="AX249" s="390"/>
      <c r="AY249" s="390"/>
      <c r="AZ249" s="390"/>
      <c r="BA249" s="390"/>
      <c r="BB249" s="390"/>
      <c r="BC249" s="390"/>
      <c r="BD249" s="390"/>
      <c r="BE249" s="390"/>
      <c r="BF249" s="390"/>
      <c r="BG249" s="390"/>
      <c r="BH249" s="390"/>
      <c r="BI249" s="390"/>
      <c r="BJ249" s="390"/>
      <c r="BK249" s="390"/>
      <c r="BL249" s="390"/>
      <c r="BM249" s="390"/>
      <c r="BN249" s="390"/>
    </row>
    <row r="250" spans="1:66" s="395" customFormat="1" x14ac:dyDescent="0.25">
      <c r="A250" s="449"/>
      <c r="B250" s="449"/>
      <c r="C250" s="449"/>
      <c r="D250" s="391"/>
      <c r="E250" s="449"/>
      <c r="F250" s="391"/>
      <c r="G250" s="391"/>
      <c r="H250" s="391"/>
      <c r="I250" s="391"/>
      <c r="J250" s="391"/>
      <c r="K250" s="391"/>
      <c r="L250" s="391"/>
      <c r="M250" s="388"/>
      <c r="N250" s="388"/>
      <c r="O250" s="388"/>
      <c r="P250" s="388"/>
      <c r="Q250" s="388"/>
      <c r="R250" s="388"/>
      <c r="S250" s="389"/>
      <c r="T250" s="389"/>
      <c r="U250" s="389"/>
      <c r="V250" s="394"/>
      <c r="W250" s="394"/>
      <c r="X250" s="387"/>
      <c r="Y250" s="387"/>
      <c r="Z250" s="387"/>
      <c r="AA250" s="387"/>
      <c r="AB250" s="387"/>
      <c r="AC250" s="387"/>
      <c r="AD250" s="387"/>
      <c r="AE250" s="387"/>
      <c r="AF250" s="390"/>
      <c r="AG250" s="390"/>
      <c r="AH250" s="390"/>
      <c r="AI250" s="390"/>
      <c r="AJ250" s="390"/>
      <c r="AK250" s="390"/>
      <c r="AL250" s="390"/>
      <c r="AM250" s="390"/>
      <c r="AN250" s="390"/>
      <c r="AO250" s="390"/>
      <c r="AP250" s="390"/>
      <c r="AQ250" s="390"/>
      <c r="AR250" s="390"/>
      <c r="AS250" s="390"/>
      <c r="AT250" s="390"/>
      <c r="AU250" s="390"/>
      <c r="AV250" s="390"/>
      <c r="AW250" s="390"/>
      <c r="AX250" s="390"/>
      <c r="AY250" s="390"/>
      <c r="AZ250" s="390"/>
      <c r="BA250" s="390"/>
      <c r="BB250" s="390"/>
      <c r="BC250" s="390"/>
      <c r="BD250" s="390"/>
      <c r="BE250" s="390"/>
      <c r="BF250" s="390"/>
      <c r="BG250" s="390"/>
      <c r="BH250" s="390"/>
      <c r="BI250" s="390"/>
      <c r="BJ250" s="390"/>
      <c r="BK250" s="390"/>
      <c r="BL250" s="390"/>
      <c r="BM250" s="390"/>
      <c r="BN250" s="390"/>
    </row>
    <row r="251" spans="1:66" s="395" customFormat="1" x14ac:dyDescent="0.25">
      <c r="A251" s="449"/>
      <c r="B251" s="449"/>
      <c r="C251" s="449"/>
      <c r="D251" s="391"/>
      <c r="E251" s="449"/>
      <c r="F251" s="391"/>
      <c r="G251" s="391"/>
      <c r="H251" s="391"/>
      <c r="I251" s="391"/>
      <c r="J251" s="391"/>
      <c r="K251" s="391"/>
      <c r="L251" s="391"/>
      <c r="M251" s="388"/>
      <c r="N251" s="388"/>
      <c r="O251" s="388"/>
      <c r="P251" s="388"/>
      <c r="Q251" s="388"/>
      <c r="R251" s="388"/>
      <c r="S251" s="389"/>
      <c r="T251" s="389"/>
      <c r="U251" s="389"/>
      <c r="V251" s="394"/>
      <c r="W251" s="394"/>
      <c r="X251" s="387"/>
      <c r="Y251" s="387"/>
      <c r="Z251" s="387"/>
      <c r="AA251" s="387"/>
      <c r="AB251" s="387"/>
      <c r="AC251" s="387"/>
      <c r="AD251" s="387"/>
      <c r="AE251" s="387"/>
      <c r="AF251" s="390"/>
      <c r="AG251" s="390"/>
      <c r="AH251" s="390"/>
      <c r="AI251" s="390"/>
      <c r="AJ251" s="390"/>
      <c r="AK251" s="390"/>
      <c r="AL251" s="390"/>
      <c r="AM251" s="390"/>
      <c r="AN251" s="390"/>
      <c r="AO251" s="390"/>
      <c r="AP251" s="390"/>
      <c r="AQ251" s="390"/>
      <c r="AR251" s="390"/>
      <c r="AS251" s="390"/>
      <c r="AT251" s="390"/>
      <c r="AU251" s="390"/>
      <c r="AV251" s="390"/>
      <c r="AW251" s="390"/>
      <c r="AX251" s="390"/>
      <c r="AY251" s="390"/>
      <c r="AZ251" s="390"/>
      <c r="BA251" s="390"/>
      <c r="BB251" s="390"/>
      <c r="BC251" s="390"/>
      <c r="BD251" s="390"/>
      <c r="BE251" s="390"/>
      <c r="BF251" s="390"/>
      <c r="BG251" s="390"/>
      <c r="BH251" s="390"/>
      <c r="BI251" s="390"/>
      <c r="BJ251" s="390"/>
      <c r="BK251" s="390"/>
      <c r="BL251" s="390"/>
      <c r="BM251" s="390"/>
      <c r="BN251" s="390"/>
    </row>
    <row r="252" spans="1:66" s="395" customFormat="1" x14ac:dyDescent="0.25">
      <c r="A252" s="449"/>
      <c r="B252" s="449"/>
      <c r="C252" s="449"/>
      <c r="D252" s="391"/>
      <c r="E252" s="449"/>
      <c r="F252" s="391"/>
      <c r="G252" s="391"/>
      <c r="H252" s="391"/>
      <c r="I252" s="391"/>
      <c r="J252" s="391"/>
      <c r="K252" s="391"/>
      <c r="L252" s="391"/>
      <c r="M252" s="388"/>
      <c r="N252" s="388"/>
      <c r="O252" s="388"/>
      <c r="P252" s="388"/>
      <c r="Q252" s="388"/>
      <c r="R252" s="388"/>
      <c r="S252" s="389"/>
      <c r="T252" s="389"/>
      <c r="U252" s="389"/>
      <c r="V252" s="394"/>
      <c r="W252" s="394"/>
      <c r="X252" s="387"/>
      <c r="Y252" s="387"/>
      <c r="Z252" s="387"/>
      <c r="AA252" s="387"/>
      <c r="AB252" s="387"/>
      <c r="AC252" s="387"/>
      <c r="AD252" s="387"/>
      <c r="AE252" s="387"/>
      <c r="AF252" s="390"/>
      <c r="AG252" s="390"/>
      <c r="AH252" s="390"/>
      <c r="AI252" s="390"/>
      <c r="AJ252" s="390"/>
      <c r="AK252" s="390"/>
      <c r="AL252" s="390"/>
      <c r="AM252" s="390"/>
      <c r="AN252" s="390"/>
      <c r="AO252" s="390"/>
      <c r="AP252" s="390"/>
      <c r="AQ252" s="390"/>
      <c r="AR252" s="390"/>
      <c r="AS252" s="390"/>
      <c r="AT252" s="390"/>
      <c r="AU252" s="390"/>
      <c r="AV252" s="390"/>
      <c r="AW252" s="390"/>
      <c r="AX252" s="390"/>
      <c r="AY252" s="390"/>
      <c r="AZ252" s="390"/>
      <c r="BA252" s="390"/>
      <c r="BB252" s="390"/>
      <c r="BC252" s="390"/>
      <c r="BD252" s="390"/>
      <c r="BE252" s="390"/>
      <c r="BF252" s="390"/>
      <c r="BG252" s="390"/>
      <c r="BH252" s="390"/>
      <c r="BI252" s="390"/>
      <c r="BJ252" s="390"/>
      <c r="BK252" s="390"/>
      <c r="BL252" s="390"/>
      <c r="BM252" s="390"/>
      <c r="BN252" s="390"/>
    </row>
    <row r="253" spans="1:66" s="395" customFormat="1" x14ac:dyDescent="0.25">
      <c r="A253" s="449"/>
      <c r="B253" s="449"/>
      <c r="C253" s="449"/>
      <c r="D253" s="391"/>
      <c r="E253" s="449"/>
      <c r="F253" s="391"/>
      <c r="G253" s="391"/>
      <c r="H253" s="391"/>
      <c r="I253" s="391"/>
      <c r="J253" s="391"/>
      <c r="K253" s="391"/>
      <c r="L253" s="391"/>
      <c r="M253" s="388"/>
      <c r="N253" s="388"/>
      <c r="O253" s="388"/>
      <c r="P253" s="388"/>
      <c r="Q253" s="388"/>
      <c r="R253" s="388"/>
      <c r="S253" s="389"/>
      <c r="T253" s="389"/>
      <c r="U253" s="389"/>
      <c r="V253" s="394"/>
      <c r="W253" s="394"/>
      <c r="X253" s="387"/>
      <c r="Y253" s="387"/>
      <c r="Z253" s="387"/>
      <c r="AA253" s="387"/>
      <c r="AB253" s="387"/>
      <c r="AC253" s="387"/>
      <c r="AD253" s="387"/>
      <c r="AE253" s="387"/>
      <c r="AF253" s="390"/>
      <c r="AG253" s="390"/>
      <c r="AH253" s="390"/>
      <c r="AI253" s="390"/>
      <c r="AJ253" s="390"/>
      <c r="AK253" s="390"/>
      <c r="AL253" s="390"/>
      <c r="AM253" s="390"/>
      <c r="AN253" s="390"/>
      <c r="AO253" s="390"/>
      <c r="AP253" s="390"/>
      <c r="AQ253" s="390"/>
      <c r="AR253" s="390"/>
      <c r="AS253" s="390"/>
      <c r="AT253" s="390"/>
      <c r="AU253" s="390"/>
      <c r="AV253" s="390"/>
      <c r="AW253" s="390"/>
      <c r="AX253" s="390"/>
      <c r="AY253" s="390"/>
      <c r="AZ253" s="390"/>
      <c r="BA253" s="390"/>
      <c r="BB253" s="390"/>
      <c r="BC253" s="390"/>
      <c r="BD253" s="390"/>
      <c r="BE253" s="390"/>
      <c r="BF253" s="390"/>
      <c r="BG253" s="390"/>
      <c r="BH253" s="390"/>
      <c r="BI253" s="390"/>
      <c r="BJ253" s="390"/>
      <c r="BK253" s="390"/>
      <c r="BL253" s="390"/>
      <c r="BM253" s="390"/>
      <c r="BN253" s="390"/>
    </row>
    <row r="254" spans="1:66" s="395" customFormat="1" x14ac:dyDescent="0.25">
      <c r="A254" s="449"/>
      <c r="B254" s="449"/>
      <c r="C254" s="449"/>
      <c r="D254" s="391"/>
      <c r="E254" s="449"/>
      <c r="F254" s="391"/>
      <c r="G254" s="391"/>
      <c r="H254" s="391"/>
      <c r="I254" s="391"/>
      <c r="J254" s="391"/>
      <c r="K254" s="391"/>
      <c r="L254" s="391"/>
      <c r="M254" s="388"/>
      <c r="N254" s="388"/>
      <c r="O254" s="388"/>
      <c r="P254" s="388"/>
      <c r="Q254" s="388"/>
      <c r="R254" s="388"/>
      <c r="S254" s="389"/>
      <c r="T254" s="389"/>
      <c r="U254" s="389"/>
      <c r="V254" s="394"/>
      <c r="W254" s="394"/>
      <c r="X254" s="387"/>
      <c r="Y254" s="387"/>
      <c r="Z254" s="387"/>
      <c r="AA254" s="387"/>
      <c r="AB254" s="387"/>
      <c r="AC254" s="387"/>
      <c r="AD254" s="387"/>
      <c r="AE254" s="387"/>
      <c r="AF254" s="390"/>
      <c r="AG254" s="390"/>
      <c r="AH254" s="390"/>
      <c r="AI254" s="390"/>
      <c r="AJ254" s="390"/>
      <c r="AK254" s="390"/>
      <c r="AL254" s="390"/>
      <c r="AM254" s="390"/>
      <c r="AN254" s="390"/>
      <c r="AO254" s="390"/>
      <c r="AP254" s="390"/>
      <c r="AQ254" s="390"/>
      <c r="AR254" s="390"/>
      <c r="AS254" s="390"/>
      <c r="AT254" s="390"/>
      <c r="AU254" s="390"/>
      <c r="AV254" s="390"/>
      <c r="AW254" s="390"/>
      <c r="AX254" s="390"/>
      <c r="AY254" s="390"/>
      <c r="AZ254" s="390"/>
      <c r="BA254" s="390"/>
      <c r="BB254" s="390"/>
      <c r="BC254" s="390"/>
      <c r="BD254" s="390"/>
      <c r="BE254" s="390"/>
      <c r="BF254" s="390"/>
      <c r="BG254" s="390"/>
      <c r="BH254" s="390"/>
      <c r="BI254" s="390"/>
      <c r="BJ254" s="390"/>
      <c r="BK254" s="390"/>
      <c r="BL254" s="390"/>
      <c r="BM254" s="390"/>
      <c r="BN254" s="390"/>
    </row>
    <row r="255" spans="1:66" s="395" customFormat="1" x14ac:dyDescent="0.25">
      <c r="A255" s="449"/>
      <c r="B255" s="449"/>
      <c r="C255" s="449"/>
      <c r="D255" s="391"/>
      <c r="E255" s="449"/>
      <c r="F255" s="391"/>
      <c r="G255" s="391"/>
      <c r="H255" s="391"/>
      <c r="I255" s="391"/>
      <c r="J255" s="391"/>
      <c r="K255" s="391"/>
      <c r="L255" s="391"/>
      <c r="M255" s="388"/>
      <c r="N255" s="388"/>
      <c r="O255" s="388"/>
      <c r="P255" s="388"/>
      <c r="Q255" s="388"/>
      <c r="R255" s="388"/>
      <c r="S255" s="389"/>
      <c r="T255" s="389"/>
      <c r="U255" s="389"/>
      <c r="V255" s="394"/>
      <c r="W255" s="394"/>
      <c r="X255" s="387"/>
      <c r="Y255" s="387"/>
      <c r="Z255" s="387"/>
      <c r="AA255" s="387"/>
      <c r="AB255" s="387"/>
      <c r="AC255" s="387"/>
      <c r="AD255" s="387"/>
      <c r="AE255" s="387"/>
      <c r="AF255" s="390"/>
      <c r="AG255" s="390"/>
      <c r="AH255" s="390"/>
      <c r="AI255" s="390"/>
      <c r="AJ255" s="390"/>
      <c r="AK255" s="390"/>
      <c r="AL255" s="390"/>
      <c r="AM255" s="390"/>
      <c r="AN255" s="390"/>
      <c r="AO255" s="390"/>
      <c r="AP255" s="390"/>
      <c r="AQ255" s="390"/>
      <c r="AR255" s="390"/>
      <c r="AS255" s="390"/>
      <c r="AT255" s="390"/>
      <c r="AU255" s="390"/>
      <c r="AV255" s="390"/>
      <c r="AW255" s="390"/>
      <c r="AX255" s="390"/>
      <c r="AY255" s="390"/>
      <c r="AZ255" s="390"/>
      <c r="BA255" s="390"/>
      <c r="BB255" s="390"/>
      <c r="BC255" s="390"/>
      <c r="BD255" s="390"/>
      <c r="BE255" s="390"/>
      <c r="BF255" s="390"/>
      <c r="BG255" s="390"/>
      <c r="BH255" s="390"/>
      <c r="BI255" s="390"/>
      <c r="BJ255" s="390"/>
      <c r="BK255" s="390"/>
      <c r="BL255" s="390"/>
      <c r="BM255" s="390"/>
      <c r="BN255" s="390"/>
    </row>
    <row r="256" spans="1:66" s="395" customFormat="1" x14ac:dyDescent="0.25">
      <c r="A256" s="449"/>
      <c r="B256" s="449"/>
      <c r="C256" s="449"/>
      <c r="D256" s="391"/>
      <c r="E256" s="449"/>
      <c r="F256" s="391"/>
      <c r="G256" s="391"/>
      <c r="H256" s="391"/>
      <c r="I256" s="391"/>
      <c r="J256" s="391"/>
      <c r="K256" s="391"/>
      <c r="L256" s="391"/>
      <c r="M256" s="388"/>
      <c r="N256" s="388"/>
      <c r="O256" s="388"/>
      <c r="P256" s="388"/>
      <c r="Q256" s="388"/>
      <c r="R256" s="388"/>
      <c r="S256" s="389"/>
      <c r="T256" s="389"/>
      <c r="U256" s="389"/>
      <c r="V256" s="394"/>
      <c r="W256" s="394"/>
      <c r="X256" s="387"/>
      <c r="Y256" s="387"/>
      <c r="Z256" s="387"/>
      <c r="AA256" s="387"/>
      <c r="AB256" s="387"/>
      <c r="AC256" s="387"/>
      <c r="AD256" s="387"/>
      <c r="AE256" s="387"/>
      <c r="AF256" s="390"/>
      <c r="AG256" s="390"/>
      <c r="AH256" s="390"/>
      <c r="AI256" s="390"/>
      <c r="AJ256" s="390"/>
      <c r="AK256" s="390"/>
      <c r="AL256" s="390"/>
      <c r="AM256" s="390"/>
      <c r="AN256" s="390"/>
      <c r="AO256" s="390"/>
      <c r="AP256" s="390"/>
      <c r="AQ256" s="390"/>
      <c r="AR256" s="390"/>
      <c r="AS256" s="390"/>
      <c r="AT256" s="390"/>
      <c r="AU256" s="390"/>
      <c r="AV256" s="390"/>
      <c r="AW256" s="390"/>
      <c r="AX256" s="390"/>
      <c r="AY256" s="390"/>
      <c r="AZ256" s="390"/>
      <c r="BA256" s="390"/>
      <c r="BB256" s="390"/>
      <c r="BC256" s="390"/>
      <c r="BD256" s="390"/>
      <c r="BE256" s="390"/>
      <c r="BF256" s="390"/>
      <c r="BG256" s="390"/>
      <c r="BH256" s="390"/>
      <c r="BI256" s="390"/>
      <c r="BJ256" s="390"/>
      <c r="BK256" s="390"/>
      <c r="BL256" s="390"/>
      <c r="BM256" s="390"/>
      <c r="BN256" s="390"/>
    </row>
    <row r="257" spans="1:66" s="395" customFormat="1" x14ac:dyDescent="0.25">
      <c r="A257" s="449"/>
      <c r="B257" s="449"/>
      <c r="C257" s="449"/>
      <c r="D257" s="391"/>
      <c r="E257" s="449"/>
      <c r="F257" s="391"/>
      <c r="G257" s="391"/>
      <c r="H257" s="391"/>
      <c r="I257" s="391"/>
      <c r="J257" s="391"/>
      <c r="K257" s="391"/>
      <c r="L257" s="391"/>
      <c r="M257" s="388"/>
      <c r="N257" s="388"/>
      <c r="O257" s="388"/>
      <c r="P257" s="388"/>
      <c r="Q257" s="388"/>
      <c r="R257" s="388"/>
      <c r="S257" s="389"/>
      <c r="T257" s="389"/>
      <c r="U257" s="389"/>
      <c r="V257" s="394"/>
      <c r="W257" s="394"/>
      <c r="X257" s="387"/>
      <c r="Y257" s="387"/>
      <c r="Z257" s="387"/>
      <c r="AA257" s="387"/>
      <c r="AB257" s="387"/>
      <c r="AC257" s="387"/>
      <c r="AD257" s="387"/>
      <c r="AE257" s="387"/>
      <c r="AF257" s="390"/>
      <c r="AG257" s="390"/>
      <c r="AH257" s="390"/>
      <c r="AI257" s="390"/>
      <c r="AJ257" s="390"/>
      <c r="AK257" s="390"/>
      <c r="AL257" s="390"/>
      <c r="AM257" s="390"/>
      <c r="AN257" s="390"/>
      <c r="AO257" s="390"/>
      <c r="AP257" s="390"/>
      <c r="AQ257" s="390"/>
      <c r="AR257" s="390"/>
      <c r="AS257" s="390"/>
      <c r="AT257" s="390"/>
      <c r="AU257" s="390"/>
      <c r="AV257" s="390"/>
      <c r="AW257" s="390"/>
      <c r="AX257" s="390"/>
      <c r="AY257" s="390"/>
      <c r="AZ257" s="390"/>
      <c r="BA257" s="390"/>
      <c r="BB257" s="390"/>
      <c r="BC257" s="390"/>
      <c r="BD257" s="390"/>
      <c r="BE257" s="390"/>
      <c r="BF257" s="390"/>
      <c r="BG257" s="390"/>
      <c r="BH257" s="390"/>
      <c r="BI257" s="390"/>
      <c r="BJ257" s="390"/>
      <c r="BK257" s="390"/>
      <c r="BL257" s="390"/>
      <c r="BM257" s="390"/>
      <c r="BN257" s="390"/>
    </row>
    <row r="258" spans="1:66" s="395" customFormat="1" x14ac:dyDescent="0.25">
      <c r="A258" s="449"/>
      <c r="B258" s="449"/>
      <c r="C258" s="449"/>
      <c r="D258" s="391"/>
      <c r="E258" s="449"/>
      <c r="F258" s="391"/>
      <c r="G258" s="391"/>
      <c r="H258" s="391"/>
      <c r="I258" s="391"/>
      <c r="J258" s="391"/>
      <c r="K258" s="391"/>
      <c r="L258" s="391"/>
      <c r="M258" s="388"/>
      <c r="N258" s="388"/>
      <c r="O258" s="388"/>
      <c r="P258" s="388"/>
      <c r="Q258" s="388"/>
      <c r="R258" s="388"/>
      <c r="S258" s="389"/>
      <c r="T258" s="389"/>
      <c r="U258" s="389"/>
      <c r="V258" s="394"/>
      <c r="W258" s="394"/>
      <c r="X258" s="387"/>
      <c r="Y258" s="387"/>
      <c r="Z258" s="387"/>
      <c r="AA258" s="387"/>
      <c r="AB258" s="387"/>
      <c r="AC258" s="387"/>
      <c r="AD258" s="387"/>
      <c r="AE258" s="387"/>
      <c r="AF258" s="390"/>
      <c r="AG258" s="390"/>
      <c r="AH258" s="390"/>
      <c r="AI258" s="390"/>
      <c r="AJ258" s="390"/>
      <c r="AK258" s="390"/>
      <c r="AL258" s="390"/>
      <c r="AM258" s="390"/>
      <c r="AN258" s="390"/>
      <c r="AO258" s="390"/>
      <c r="AP258" s="390"/>
      <c r="AQ258" s="390"/>
      <c r="AR258" s="390"/>
      <c r="AS258" s="390"/>
      <c r="AT258" s="390"/>
      <c r="AU258" s="390"/>
      <c r="AV258" s="390"/>
      <c r="AW258" s="390"/>
      <c r="AX258" s="390"/>
      <c r="AY258" s="390"/>
      <c r="AZ258" s="390"/>
      <c r="BA258" s="390"/>
      <c r="BB258" s="390"/>
      <c r="BC258" s="390"/>
      <c r="BD258" s="390"/>
      <c r="BE258" s="390"/>
      <c r="BF258" s="390"/>
      <c r="BG258" s="390"/>
      <c r="BH258" s="390"/>
      <c r="BI258" s="390"/>
      <c r="BJ258" s="390"/>
      <c r="BK258" s="390"/>
      <c r="BL258" s="390"/>
      <c r="BM258" s="390"/>
      <c r="BN258" s="390"/>
    </row>
    <row r="259" spans="1:66" s="395" customFormat="1" x14ac:dyDescent="0.25">
      <c r="A259" s="449"/>
      <c r="B259" s="449"/>
      <c r="C259" s="449"/>
      <c r="D259" s="391"/>
      <c r="E259" s="449"/>
      <c r="F259" s="391"/>
      <c r="G259" s="391"/>
      <c r="H259" s="391"/>
      <c r="I259" s="391"/>
      <c r="J259" s="391"/>
      <c r="K259" s="391"/>
      <c r="L259" s="391"/>
      <c r="M259" s="388"/>
      <c r="N259" s="388"/>
      <c r="O259" s="388"/>
      <c r="P259" s="388"/>
      <c r="Q259" s="388"/>
      <c r="R259" s="388"/>
      <c r="S259" s="389"/>
      <c r="T259" s="389"/>
      <c r="U259" s="389"/>
      <c r="V259" s="394"/>
      <c r="W259" s="394"/>
      <c r="X259" s="387"/>
      <c r="Y259" s="387"/>
      <c r="Z259" s="387"/>
      <c r="AA259" s="387"/>
      <c r="AB259" s="387"/>
      <c r="AC259" s="387"/>
      <c r="AD259" s="387"/>
      <c r="AE259" s="387"/>
      <c r="AF259" s="390"/>
      <c r="AG259" s="390"/>
      <c r="AH259" s="390"/>
      <c r="AI259" s="390"/>
      <c r="AJ259" s="390"/>
      <c r="AK259" s="390"/>
      <c r="AL259" s="390"/>
      <c r="AM259" s="390"/>
      <c r="AN259" s="390"/>
      <c r="AO259" s="390"/>
      <c r="AP259" s="390"/>
      <c r="AQ259" s="390"/>
      <c r="AR259" s="390"/>
      <c r="AS259" s="390"/>
      <c r="AT259" s="390"/>
      <c r="AU259" s="390"/>
      <c r="AV259" s="390"/>
      <c r="AW259" s="390"/>
      <c r="AX259" s="390"/>
      <c r="AY259" s="390"/>
      <c r="AZ259" s="390"/>
      <c r="BA259" s="390"/>
      <c r="BB259" s="390"/>
      <c r="BC259" s="390"/>
      <c r="BD259" s="390"/>
      <c r="BE259" s="390"/>
      <c r="BF259" s="390"/>
      <c r="BG259" s="390"/>
      <c r="BH259" s="390"/>
      <c r="BI259" s="390"/>
      <c r="BJ259" s="390"/>
      <c r="BK259" s="390"/>
      <c r="BL259" s="390"/>
      <c r="BM259" s="390"/>
      <c r="BN259" s="390"/>
    </row>
    <row r="260" spans="1:66" s="395" customFormat="1" x14ac:dyDescent="0.25">
      <c r="A260" s="449"/>
      <c r="B260" s="449"/>
      <c r="C260" s="449"/>
      <c r="D260" s="391"/>
      <c r="E260" s="449"/>
      <c r="F260" s="391"/>
      <c r="G260" s="391"/>
      <c r="H260" s="391"/>
      <c r="I260" s="391"/>
      <c r="J260" s="391"/>
      <c r="K260" s="391"/>
      <c r="L260" s="391"/>
      <c r="M260" s="388"/>
      <c r="N260" s="388"/>
      <c r="O260" s="388"/>
      <c r="P260" s="388"/>
      <c r="Q260" s="388"/>
      <c r="R260" s="388"/>
      <c r="S260" s="389"/>
      <c r="T260" s="389"/>
      <c r="U260" s="389"/>
      <c r="V260" s="394"/>
      <c r="W260" s="394"/>
      <c r="X260" s="387"/>
      <c r="Y260" s="387"/>
      <c r="Z260" s="387"/>
      <c r="AA260" s="387"/>
      <c r="AB260" s="387"/>
      <c r="AC260" s="387"/>
      <c r="AD260" s="387"/>
      <c r="AE260" s="387"/>
      <c r="AF260" s="390"/>
      <c r="AG260" s="390"/>
      <c r="AH260" s="390"/>
      <c r="AI260" s="390"/>
      <c r="AJ260" s="390"/>
      <c r="AK260" s="390"/>
      <c r="AL260" s="390"/>
      <c r="AM260" s="390"/>
      <c r="AN260" s="390"/>
      <c r="AO260" s="390"/>
      <c r="AP260" s="390"/>
      <c r="AQ260" s="390"/>
      <c r="AR260" s="390"/>
      <c r="AS260" s="390"/>
      <c r="AT260" s="390"/>
      <c r="AU260" s="390"/>
      <c r="AV260" s="390"/>
      <c r="AW260" s="390"/>
      <c r="AX260" s="390"/>
      <c r="AY260" s="390"/>
      <c r="AZ260" s="390"/>
      <c r="BA260" s="390"/>
      <c r="BB260" s="390"/>
      <c r="BC260" s="390"/>
      <c r="BD260" s="390"/>
      <c r="BE260" s="390"/>
      <c r="BF260" s="390"/>
      <c r="BG260" s="390"/>
      <c r="BH260" s="390"/>
      <c r="BI260" s="390"/>
      <c r="BJ260" s="390"/>
      <c r="BK260" s="390"/>
      <c r="BL260" s="390"/>
      <c r="BM260" s="390"/>
      <c r="BN260" s="390"/>
    </row>
    <row r="261" spans="1:66" s="395" customFormat="1" x14ac:dyDescent="0.25">
      <c r="A261" s="449"/>
      <c r="B261" s="449"/>
      <c r="C261" s="449"/>
      <c r="D261" s="391"/>
      <c r="E261" s="449"/>
      <c r="F261" s="391"/>
      <c r="G261" s="391"/>
      <c r="H261" s="391"/>
      <c r="I261" s="391"/>
      <c r="J261" s="391"/>
      <c r="K261" s="391"/>
      <c r="L261" s="391"/>
      <c r="M261" s="388"/>
      <c r="N261" s="388"/>
      <c r="O261" s="388"/>
      <c r="P261" s="388"/>
      <c r="Q261" s="388"/>
      <c r="R261" s="388"/>
      <c r="S261" s="389"/>
      <c r="T261" s="389"/>
      <c r="U261" s="389"/>
      <c r="V261" s="394"/>
      <c r="W261" s="394"/>
      <c r="X261" s="387"/>
      <c r="Y261" s="387"/>
      <c r="Z261" s="387"/>
      <c r="AA261" s="387"/>
      <c r="AB261" s="387"/>
      <c r="AC261" s="387"/>
      <c r="AD261" s="387"/>
      <c r="AE261" s="387"/>
      <c r="AF261" s="390"/>
      <c r="AG261" s="390"/>
      <c r="AH261" s="390"/>
      <c r="AI261" s="390"/>
      <c r="AJ261" s="390"/>
      <c r="AK261" s="390"/>
      <c r="AL261" s="390"/>
      <c r="AM261" s="390"/>
      <c r="AN261" s="390"/>
      <c r="AO261" s="390"/>
      <c r="AP261" s="390"/>
      <c r="AQ261" s="390"/>
      <c r="AR261" s="390"/>
      <c r="AS261" s="390"/>
      <c r="AT261" s="390"/>
      <c r="AU261" s="390"/>
      <c r="AV261" s="390"/>
      <c r="AW261" s="390"/>
      <c r="AX261" s="390"/>
      <c r="AY261" s="390"/>
      <c r="AZ261" s="390"/>
      <c r="BA261" s="390"/>
      <c r="BB261" s="390"/>
      <c r="BC261" s="390"/>
      <c r="BD261" s="390"/>
      <c r="BE261" s="390"/>
      <c r="BF261" s="390"/>
      <c r="BG261" s="390"/>
      <c r="BH261" s="390"/>
      <c r="BI261" s="390"/>
      <c r="BJ261" s="390"/>
      <c r="BK261" s="390"/>
      <c r="BL261" s="390"/>
      <c r="BM261" s="390"/>
      <c r="BN261" s="390"/>
    </row>
    <row r="262" spans="1:66" s="395" customFormat="1" x14ac:dyDescent="0.25">
      <c r="A262" s="449"/>
      <c r="B262" s="449"/>
      <c r="C262" s="449"/>
      <c r="D262" s="391"/>
      <c r="E262" s="449"/>
      <c r="F262" s="391"/>
      <c r="G262" s="391"/>
      <c r="H262" s="391"/>
      <c r="I262" s="391"/>
      <c r="J262" s="391"/>
      <c r="K262" s="391"/>
      <c r="L262" s="391"/>
      <c r="M262" s="388"/>
      <c r="N262" s="388"/>
      <c r="O262" s="388"/>
      <c r="P262" s="388"/>
      <c r="Q262" s="388"/>
      <c r="R262" s="388"/>
      <c r="S262" s="389"/>
      <c r="T262" s="389"/>
      <c r="U262" s="389"/>
      <c r="V262" s="394"/>
      <c r="W262" s="394"/>
      <c r="X262" s="387"/>
      <c r="Y262" s="387"/>
      <c r="Z262" s="387"/>
      <c r="AA262" s="387"/>
      <c r="AB262" s="387"/>
      <c r="AC262" s="387"/>
      <c r="AD262" s="387"/>
      <c r="AE262" s="387"/>
      <c r="AF262" s="390"/>
      <c r="AG262" s="390"/>
      <c r="AH262" s="390"/>
      <c r="AI262" s="390"/>
      <c r="AJ262" s="390"/>
      <c r="AK262" s="390"/>
      <c r="AL262" s="390"/>
      <c r="AM262" s="390"/>
      <c r="AN262" s="390"/>
      <c r="AO262" s="390"/>
      <c r="AP262" s="390"/>
      <c r="AQ262" s="390"/>
      <c r="AR262" s="390"/>
      <c r="AS262" s="390"/>
      <c r="AT262" s="390"/>
      <c r="AU262" s="390"/>
      <c r="AV262" s="390"/>
      <c r="AW262" s="390"/>
      <c r="AX262" s="390"/>
      <c r="AY262" s="390"/>
      <c r="AZ262" s="390"/>
      <c r="BA262" s="390"/>
      <c r="BB262" s="390"/>
      <c r="BC262" s="390"/>
      <c r="BD262" s="390"/>
      <c r="BE262" s="390"/>
      <c r="BF262" s="390"/>
      <c r="BG262" s="390"/>
      <c r="BH262" s="390"/>
      <c r="BI262" s="390"/>
      <c r="BJ262" s="390"/>
      <c r="BK262" s="390"/>
      <c r="BL262" s="390"/>
      <c r="BM262" s="390"/>
      <c r="BN262" s="390"/>
    </row>
    <row r="263" spans="1:66" s="395" customFormat="1" x14ac:dyDescent="0.25">
      <c r="A263" s="449"/>
      <c r="B263" s="449"/>
      <c r="C263" s="449"/>
      <c r="D263" s="391"/>
      <c r="E263" s="449"/>
      <c r="F263" s="391"/>
      <c r="G263" s="391"/>
      <c r="H263" s="391"/>
      <c r="I263" s="391"/>
      <c r="J263" s="391"/>
      <c r="K263" s="391"/>
      <c r="L263" s="391"/>
      <c r="M263" s="388"/>
      <c r="N263" s="388"/>
      <c r="O263" s="388"/>
      <c r="P263" s="388"/>
      <c r="Q263" s="388"/>
      <c r="R263" s="388"/>
      <c r="S263" s="389"/>
      <c r="T263" s="389"/>
      <c r="U263" s="389"/>
      <c r="V263" s="394"/>
      <c r="W263" s="394"/>
      <c r="X263" s="387"/>
      <c r="Y263" s="387"/>
      <c r="Z263" s="387"/>
      <c r="AA263" s="387"/>
      <c r="AB263" s="387"/>
      <c r="AC263" s="387"/>
      <c r="AD263" s="387"/>
      <c r="AE263" s="387"/>
      <c r="AF263" s="390"/>
      <c r="AG263" s="390"/>
      <c r="AH263" s="390"/>
      <c r="AI263" s="390"/>
      <c r="AJ263" s="390"/>
      <c r="AK263" s="390"/>
      <c r="AL263" s="390"/>
      <c r="AM263" s="390"/>
      <c r="AN263" s="390"/>
      <c r="AO263" s="390"/>
      <c r="AP263" s="390"/>
      <c r="AQ263" s="390"/>
      <c r="AR263" s="390"/>
      <c r="AS263" s="390"/>
      <c r="AT263" s="390"/>
      <c r="AU263" s="390"/>
      <c r="AV263" s="390"/>
      <c r="AW263" s="390"/>
      <c r="AX263" s="390"/>
      <c r="AY263" s="390"/>
      <c r="AZ263" s="390"/>
      <c r="BA263" s="390"/>
      <c r="BB263" s="390"/>
      <c r="BC263" s="390"/>
      <c r="BD263" s="390"/>
      <c r="BE263" s="390"/>
      <c r="BF263" s="390"/>
      <c r="BG263" s="390"/>
      <c r="BH263" s="390"/>
      <c r="BI263" s="390"/>
      <c r="BJ263" s="390"/>
      <c r="BK263" s="390"/>
      <c r="BL263" s="390"/>
      <c r="BM263" s="390"/>
      <c r="BN263" s="390"/>
    </row>
    <row r="264" spans="1:66" s="395" customFormat="1" x14ac:dyDescent="0.25">
      <c r="A264" s="449"/>
      <c r="B264" s="449"/>
      <c r="C264" s="449"/>
      <c r="D264" s="391"/>
      <c r="E264" s="449"/>
      <c r="F264" s="391"/>
      <c r="G264" s="391"/>
      <c r="H264" s="391"/>
      <c r="I264" s="391"/>
      <c r="J264" s="391"/>
      <c r="K264" s="391"/>
      <c r="L264" s="391"/>
      <c r="M264" s="388"/>
      <c r="N264" s="388"/>
      <c r="O264" s="388"/>
      <c r="P264" s="388"/>
      <c r="Q264" s="388"/>
      <c r="R264" s="388"/>
      <c r="S264" s="389"/>
      <c r="T264" s="389"/>
      <c r="U264" s="389"/>
      <c r="V264" s="394"/>
      <c r="W264" s="394"/>
      <c r="X264" s="387"/>
      <c r="Y264" s="387"/>
      <c r="Z264" s="387"/>
      <c r="AA264" s="387"/>
      <c r="AB264" s="387"/>
      <c r="AC264" s="387"/>
      <c r="AD264" s="387"/>
      <c r="AE264" s="387"/>
      <c r="AF264" s="390"/>
      <c r="AG264" s="390"/>
      <c r="AH264" s="390"/>
      <c r="AI264" s="390"/>
      <c r="AJ264" s="390"/>
      <c r="AK264" s="390"/>
      <c r="AL264" s="390"/>
      <c r="AM264" s="390"/>
      <c r="AN264" s="390"/>
      <c r="AO264" s="390"/>
      <c r="AP264" s="390"/>
      <c r="AQ264" s="390"/>
      <c r="AR264" s="390"/>
      <c r="AS264" s="390"/>
      <c r="AT264" s="390"/>
      <c r="AU264" s="390"/>
      <c r="AV264" s="390"/>
      <c r="AW264" s="390"/>
      <c r="AX264" s="390"/>
      <c r="AY264" s="390"/>
      <c r="AZ264" s="390"/>
      <c r="BA264" s="390"/>
      <c r="BB264" s="390"/>
      <c r="BC264" s="390"/>
      <c r="BD264" s="390"/>
      <c r="BE264" s="390"/>
      <c r="BF264" s="390"/>
      <c r="BG264" s="390"/>
      <c r="BH264" s="390"/>
      <c r="BI264" s="390"/>
      <c r="BJ264" s="390"/>
      <c r="BK264" s="390"/>
      <c r="BL264" s="390"/>
      <c r="BM264" s="390"/>
      <c r="BN264" s="390"/>
    </row>
    <row r="265" spans="1:66" s="395" customFormat="1" x14ac:dyDescent="0.25">
      <c r="A265" s="449"/>
      <c r="B265" s="449"/>
      <c r="C265" s="449"/>
      <c r="D265" s="391"/>
      <c r="E265" s="449"/>
      <c r="F265" s="391"/>
      <c r="G265" s="391"/>
      <c r="H265" s="391"/>
      <c r="I265" s="391"/>
      <c r="J265" s="391"/>
      <c r="K265" s="391"/>
      <c r="L265" s="391"/>
      <c r="M265" s="388"/>
      <c r="N265" s="388"/>
      <c r="O265" s="388"/>
      <c r="P265" s="388"/>
      <c r="Q265" s="388"/>
      <c r="R265" s="388"/>
      <c r="S265" s="389"/>
      <c r="T265" s="389"/>
      <c r="U265" s="389"/>
      <c r="V265" s="394"/>
      <c r="W265" s="394"/>
      <c r="X265" s="387"/>
      <c r="Y265" s="387"/>
      <c r="Z265" s="387"/>
      <c r="AA265" s="387"/>
      <c r="AB265" s="387"/>
      <c r="AC265" s="387"/>
      <c r="AD265" s="387"/>
      <c r="AE265" s="387"/>
      <c r="AF265" s="390"/>
      <c r="AG265" s="390"/>
      <c r="AH265" s="390"/>
      <c r="AI265" s="390"/>
      <c r="AJ265" s="390"/>
      <c r="AK265" s="390"/>
      <c r="AL265" s="390"/>
      <c r="AM265" s="390"/>
      <c r="AN265" s="390"/>
      <c r="AO265" s="390"/>
      <c r="AP265" s="390"/>
      <c r="AQ265" s="390"/>
      <c r="AR265" s="390"/>
      <c r="AS265" s="390"/>
      <c r="AT265" s="390"/>
      <c r="AU265" s="390"/>
      <c r="AV265" s="390"/>
      <c r="AW265" s="390"/>
      <c r="AX265" s="390"/>
      <c r="AY265" s="390"/>
      <c r="AZ265" s="390"/>
      <c r="BA265" s="390"/>
      <c r="BB265" s="390"/>
      <c r="BC265" s="390"/>
      <c r="BD265" s="390"/>
      <c r="BE265" s="390"/>
      <c r="BF265" s="390"/>
      <c r="BG265" s="390"/>
      <c r="BH265" s="390"/>
      <c r="BI265" s="390"/>
      <c r="BJ265" s="390"/>
      <c r="BK265" s="390"/>
      <c r="BL265" s="390"/>
      <c r="BM265" s="390"/>
      <c r="BN265" s="390"/>
    </row>
    <row r="266" spans="1:66" s="395" customFormat="1" x14ac:dyDescent="0.25">
      <c r="A266" s="449"/>
      <c r="B266" s="449"/>
      <c r="C266" s="449"/>
      <c r="D266" s="391"/>
      <c r="E266" s="449"/>
      <c r="F266" s="391"/>
      <c r="G266" s="391"/>
      <c r="H266" s="391"/>
      <c r="I266" s="391"/>
      <c r="J266" s="391"/>
      <c r="K266" s="391"/>
      <c r="L266" s="391"/>
      <c r="M266" s="388"/>
      <c r="N266" s="388"/>
      <c r="O266" s="388"/>
      <c r="P266" s="388"/>
      <c r="Q266" s="388"/>
      <c r="R266" s="388"/>
      <c r="S266" s="389"/>
      <c r="T266" s="389"/>
      <c r="U266" s="389"/>
      <c r="V266" s="394"/>
      <c r="W266" s="394"/>
      <c r="X266" s="387"/>
      <c r="Y266" s="387"/>
      <c r="Z266" s="387"/>
      <c r="AA266" s="387"/>
      <c r="AB266" s="387"/>
      <c r="AC266" s="387"/>
      <c r="AD266" s="387"/>
      <c r="AE266" s="387"/>
      <c r="AF266" s="390"/>
      <c r="AG266" s="390"/>
      <c r="AH266" s="390"/>
      <c r="AI266" s="390"/>
      <c r="AJ266" s="390"/>
      <c r="AK266" s="390"/>
      <c r="AL266" s="390"/>
      <c r="AM266" s="390"/>
      <c r="AN266" s="390"/>
      <c r="AO266" s="390"/>
      <c r="AP266" s="390"/>
      <c r="AQ266" s="390"/>
      <c r="AR266" s="390"/>
      <c r="AS266" s="390"/>
      <c r="AT266" s="390"/>
      <c r="AU266" s="390"/>
      <c r="AV266" s="390"/>
      <c r="AW266" s="390"/>
      <c r="AX266" s="390"/>
      <c r="AY266" s="390"/>
      <c r="AZ266" s="390"/>
      <c r="BA266" s="390"/>
      <c r="BB266" s="390"/>
      <c r="BC266" s="390"/>
      <c r="BD266" s="390"/>
      <c r="BE266" s="390"/>
      <c r="BF266" s="390"/>
      <c r="BG266" s="390"/>
      <c r="BH266" s="390"/>
      <c r="BI266" s="390"/>
      <c r="BJ266" s="390"/>
      <c r="BK266" s="390"/>
      <c r="BL266" s="390"/>
      <c r="BM266" s="390"/>
      <c r="BN266" s="390"/>
    </row>
    <row r="267" spans="1:66" s="395" customFormat="1" x14ac:dyDescent="0.25">
      <c r="A267" s="449"/>
      <c r="B267" s="449"/>
      <c r="C267" s="449"/>
      <c r="D267" s="391"/>
      <c r="E267" s="449"/>
      <c r="F267" s="391"/>
      <c r="G267" s="391"/>
      <c r="H267" s="391"/>
      <c r="I267" s="391"/>
      <c r="J267" s="391"/>
      <c r="K267" s="391"/>
      <c r="L267" s="391"/>
      <c r="M267" s="388"/>
      <c r="N267" s="388"/>
      <c r="O267" s="388"/>
      <c r="P267" s="388"/>
      <c r="Q267" s="388"/>
      <c r="R267" s="388"/>
      <c r="S267" s="389"/>
      <c r="T267" s="389"/>
      <c r="U267" s="389"/>
      <c r="V267" s="394"/>
      <c r="W267" s="394"/>
      <c r="X267" s="387"/>
      <c r="Y267" s="387"/>
      <c r="Z267" s="387"/>
      <c r="AA267" s="387"/>
      <c r="AB267" s="387"/>
      <c r="AC267" s="387"/>
      <c r="AD267" s="387"/>
      <c r="AE267" s="387"/>
      <c r="AF267" s="390"/>
      <c r="AG267" s="390"/>
      <c r="AH267" s="390"/>
      <c r="AI267" s="390"/>
      <c r="AJ267" s="390"/>
      <c r="AK267" s="390"/>
      <c r="AL267" s="390"/>
      <c r="AM267" s="390"/>
      <c r="AN267" s="390"/>
      <c r="AO267" s="390"/>
      <c r="AP267" s="390"/>
      <c r="AQ267" s="390"/>
      <c r="AR267" s="390"/>
      <c r="AS267" s="390"/>
      <c r="AT267" s="390"/>
      <c r="AU267" s="390"/>
      <c r="AV267" s="390"/>
      <c r="AW267" s="390"/>
      <c r="AX267" s="390"/>
      <c r="AY267" s="390"/>
      <c r="AZ267" s="390"/>
      <c r="BA267" s="390"/>
      <c r="BB267" s="390"/>
      <c r="BC267" s="390"/>
      <c r="BD267" s="390"/>
      <c r="BE267" s="390"/>
      <c r="BF267" s="390"/>
      <c r="BG267" s="390"/>
      <c r="BH267" s="390"/>
      <c r="BI267" s="390"/>
      <c r="BJ267" s="390"/>
      <c r="BK267" s="390"/>
      <c r="BL267" s="390"/>
      <c r="BM267" s="390"/>
      <c r="BN267" s="390"/>
    </row>
    <row r="268" spans="1:66" s="395" customFormat="1" x14ac:dyDescent="0.25">
      <c r="A268" s="449"/>
      <c r="B268" s="449"/>
      <c r="C268" s="449"/>
      <c r="D268" s="391"/>
      <c r="E268" s="449"/>
      <c r="F268" s="391"/>
      <c r="G268" s="391"/>
      <c r="H268" s="391"/>
      <c r="I268" s="391"/>
      <c r="J268" s="391"/>
      <c r="K268" s="391"/>
      <c r="L268" s="391"/>
      <c r="M268" s="388"/>
      <c r="N268" s="388"/>
      <c r="O268" s="388"/>
      <c r="P268" s="388"/>
      <c r="Q268" s="388"/>
      <c r="R268" s="388"/>
      <c r="S268" s="389"/>
      <c r="T268" s="389"/>
      <c r="U268" s="389"/>
      <c r="V268" s="394"/>
      <c r="W268" s="394"/>
      <c r="X268" s="387"/>
      <c r="Y268" s="387"/>
      <c r="Z268" s="387"/>
      <c r="AA268" s="387"/>
      <c r="AB268" s="387"/>
      <c r="AC268" s="387"/>
      <c r="AD268" s="387"/>
      <c r="AE268" s="387"/>
      <c r="AF268" s="390"/>
      <c r="AG268" s="390"/>
      <c r="AH268" s="390"/>
      <c r="AI268" s="390"/>
      <c r="AJ268" s="390"/>
      <c r="AK268" s="390"/>
      <c r="AL268" s="390"/>
      <c r="AM268" s="390"/>
      <c r="AN268" s="390"/>
      <c r="AO268" s="390"/>
      <c r="AP268" s="390"/>
      <c r="AQ268" s="390"/>
      <c r="AR268" s="390"/>
      <c r="AS268" s="390"/>
      <c r="AT268" s="390"/>
      <c r="AU268" s="390"/>
      <c r="AV268" s="390"/>
      <c r="AW268" s="390"/>
      <c r="AX268" s="390"/>
      <c r="AY268" s="390"/>
      <c r="AZ268" s="390"/>
      <c r="BA268" s="390"/>
      <c r="BB268" s="390"/>
      <c r="BC268" s="390"/>
      <c r="BD268" s="390"/>
      <c r="BE268" s="390"/>
      <c r="BF268" s="390"/>
      <c r="BG268" s="390"/>
      <c r="BH268" s="390"/>
      <c r="BI268" s="390"/>
      <c r="BJ268" s="390"/>
      <c r="BK268" s="390"/>
      <c r="BL268" s="390"/>
      <c r="BM268" s="390"/>
      <c r="BN268" s="390"/>
    </row>
    <row r="269" spans="1:66" s="395" customFormat="1" x14ac:dyDescent="0.25">
      <c r="A269" s="449"/>
      <c r="B269" s="449"/>
      <c r="C269" s="449"/>
      <c r="D269" s="391"/>
      <c r="E269" s="449"/>
      <c r="F269" s="391"/>
      <c r="G269" s="391"/>
      <c r="H269" s="391"/>
      <c r="I269" s="391"/>
      <c r="J269" s="391"/>
      <c r="K269" s="391"/>
      <c r="L269" s="391"/>
      <c r="M269" s="388"/>
      <c r="N269" s="388"/>
      <c r="O269" s="388"/>
      <c r="P269" s="388"/>
      <c r="Q269" s="388"/>
      <c r="R269" s="388"/>
      <c r="S269" s="389"/>
      <c r="T269" s="389"/>
      <c r="U269" s="389"/>
      <c r="V269" s="394"/>
      <c r="W269" s="394"/>
      <c r="X269" s="387"/>
      <c r="Y269" s="387"/>
      <c r="Z269" s="387"/>
      <c r="AA269" s="387"/>
      <c r="AB269" s="387"/>
      <c r="AC269" s="387"/>
      <c r="AD269" s="387"/>
      <c r="AE269" s="387"/>
      <c r="AF269" s="390"/>
      <c r="AG269" s="390"/>
      <c r="AH269" s="390"/>
      <c r="AI269" s="390"/>
      <c r="AJ269" s="390"/>
      <c r="AK269" s="390"/>
      <c r="AL269" s="390"/>
      <c r="AM269" s="390"/>
      <c r="AN269" s="390"/>
      <c r="AO269" s="390"/>
      <c r="AP269" s="390"/>
      <c r="AQ269" s="390"/>
      <c r="AR269" s="390"/>
      <c r="AS269" s="390"/>
      <c r="AT269" s="390"/>
      <c r="AU269" s="390"/>
      <c r="AV269" s="390"/>
      <c r="AW269" s="390"/>
      <c r="AX269" s="390"/>
      <c r="AY269" s="390"/>
      <c r="AZ269" s="390"/>
      <c r="BA269" s="390"/>
      <c r="BB269" s="390"/>
      <c r="BC269" s="390"/>
      <c r="BD269" s="390"/>
      <c r="BE269" s="390"/>
      <c r="BF269" s="390"/>
      <c r="BG269" s="390"/>
      <c r="BH269" s="390"/>
      <c r="BI269" s="390"/>
      <c r="BJ269" s="390"/>
      <c r="BK269" s="390"/>
      <c r="BL269" s="390"/>
      <c r="BM269" s="390"/>
      <c r="BN269" s="390"/>
    </row>
    <row r="270" spans="1:66" s="395" customFormat="1" x14ac:dyDescent="0.25">
      <c r="A270" s="449"/>
      <c r="B270" s="449"/>
      <c r="C270" s="449"/>
      <c r="D270" s="391"/>
      <c r="E270" s="449"/>
      <c r="F270" s="391"/>
      <c r="G270" s="391"/>
      <c r="H270" s="391"/>
      <c r="I270" s="391"/>
      <c r="J270" s="391"/>
      <c r="K270" s="391"/>
      <c r="L270" s="391"/>
      <c r="M270" s="388"/>
      <c r="N270" s="388"/>
      <c r="O270" s="388"/>
      <c r="P270" s="388"/>
      <c r="Q270" s="388"/>
      <c r="R270" s="388"/>
      <c r="S270" s="389"/>
      <c r="T270" s="389"/>
      <c r="U270" s="389"/>
      <c r="V270" s="394"/>
      <c r="W270" s="394"/>
      <c r="X270" s="387"/>
      <c r="Y270" s="387"/>
      <c r="Z270" s="387"/>
      <c r="AA270" s="387"/>
      <c r="AB270" s="387"/>
      <c r="AC270" s="387"/>
      <c r="AD270" s="387"/>
      <c r="AE270" s="387"/>
      <c r="AF270" s="390"/>
      <c r="AG270" s="390"/>
      <c r="AH270" s="390"/>
      <c r="AI270" s="390"/>
      <c r="AJ270" s="390"/>
      <c r="AK270" s="390"/>
      <c r="AL270" s="390"/>
      <c r="AM270" s="390"/>
      <c r="AN270" s="390"/>
      <c r="AO270" s="390"/>
      <c r="AP270" s="390"/>
      <c r="AQ270" s="390"/>
      <c r="AR270" s="390"/>
      <c r="AS270" s="390"/>
      <c r="AT270" s="390"/>
      <c r="AU270" s="390"/>
      <c r="AV270" s="390"/>
      <c r="AW270" s="390"/>
      <c r="AX270" s="390"/>
      <c r="AY270" s="390"/>
      <c r="AZ270" s="390"/>
      <c r="BA270" s="390"/>
      <c r="BB270" s="390"/>
      <c r="BC270" s="390"/>
      <c r="BD270" s="390"/>
      <c r="BE270" s="390"/>
      <c r="BF270" s="390"/>
      <c r="BG270" s="390"/>
      <c r="BH270" s="390"/>
      <c r="BI270" s="390"/>
      <c r="BJ270" s="390"/>
      <c r="BK270" s="390"/>
      <c r="BL270" s="390"/>
      <c r="BM270" s="390"/>
      <c r="BN270" s="390"/>
    </row>
    <row r="271" spans="1:66" s="395" customFormat="1" x14ac:dyDescent="0.25">
      <c r="A271" s="449"/>
      <c r="B271" s="449"/>
      <c r="C271" s="449"/>
      <c r="D271" s="391"/>
      <c r="E271" s="449"/>
      <c r="F271" s="391"/>
      <c r="G271" s="391"/>
      <c r="H271" s="391"/>
      <c r="I271" s="391"/>
      <c r="J271" s="391"/>
      <c r="K271" s="391"/>
      <c r="L271" s="391"/>
      <c r="M271" s="388"/>
      <c r="N271" s="388"/>
      <c r="O271" s="388"/>
      <c r="P271" s="388"/>
      <c r="Q271" s="388"/>
      <c r="R271" s="388"/>
      <c r="S271" s="389"/>
      <c r="T271" s="389"/>
      <c r="U271" s="389"/>
      <c r="V271" s="394"/>
      <c r="W271" s="394"/>
      <c r="X271" s="387"/>
      <c r="Y271" s="387"/>
      <c r="Z271" s="387"/>
      <c r="AA271" s="387"/>
      <c r="AB271" s="387"/>
      <c r="AC271" s="387"/>
      <c r="AD271" s="387"/>
      <c r="AE271" s="387"/>
      <c r="AF271" s="390"/>
      <c r="AG271" s="390"/>
      <c r="AH271" s="390"/>
      <c r="AI271" s="390"/>
      <c r="AJ271" s="390"/>
      <c r="AK271" s="390"/>
      <c r="AL271" s="390"/>
      <c r="AM271" s="390"/>
      <c r="AN271" s="390"/>
      <c r="AO271" s="390"/>
      <c r="AP271" s="390"/>
      <c r="AQ271" s="390"/>
      <c r="AR271" s="390"/>
      <c r="AS271" s="390"/>
      <c r="AT271" s="390"/>
      <c r="AU271" s="390"/>
      <c r="AV271" s="390"/>
      <c r="AW271" s="390"/>
      <c r="AX271" s="390"/>
      <c r="AY271" s="390"/>
      <c r="AZ271" s="390"/>
      <c r="BA271" s="390"/>
      <c r="BB271" s="390"/>
      <c r="BC271" s="390"/>
      <c r="BD271" s="390"/>
      <c r="BE271" s="390"/>
      <c r="BF271" s="390"/>
      <c r="BG271" s="390"/>
      <c r="BH271" s="390"/>
      <c r="BI271" s="390"/>
      <c r="BJ271" s="390"/>
      <c r="BK271" s="390"/>
      <c r="BL271" s="390"/>
      <c r="BM271" s="390"/>
      <c r="BN271" s="390"/>
    </row>
    <row r="272" spans="1:66" s="395" customFormat="1" x14ac:dyDescent="0.25">
      <c r="A272" s="449"/>
      <c r="B272" s="449"/>
      <c r="C272" s="449"/>
      <c r="D272" s="391"/>
      <c r="E272" s="449"/>
      <c r="F272" s="391"/>
      <c r="G272" s="391"/>
      <c r="H272" s="391"/>
      <c r="I272" s="391"/>
      <c r="J272" s="391"/>
      <c r="K272" s="391"/>
      <c r="L272" s="391"/>
      <c r="M272" s="388"/>
      <c r="N272" s="388"/>
      <c r="O272" s="388"/>
      <c r="P272" s="388"/>
      <c r="Q272" s="388"/>
      <c r="R272" s="388"/>
      <c r="S272" s="389"/>
      <c r="T272" s="389"/>
      <c r="U272" s="389"/>
      <c r="V272" s="394"/>
      <c r="W272" s="394"/>
      <c r="X272" s="387"/>
      <c r="Y272" s="387"/>
      <c r="Z272" s="387"/>
      <c r="AA272" s="387"/>
      <c r="AB272" s="387"/>
      <c r="AC272" s="387"/>
      <c r="AD272" s="387"/>
      <c r="AE272" s="387"/>
      <c r="AF272" s="390"/>
      <c r="AG272" s="390"/>
      <c r="AH272" s="390"/>
      <c r="AI272" s="390"/>
      <c r="AJ272" s="390"/>
      <c r="AK272" s="390"/>
      <c r="AL272" s="390"/>
      <c r="AM272" s="390"/>
      <c r="AN272" s="390"/>
      <c r="AO272" s="390"/>
      <c r="AP272" s="390"/>
      <c r="AQ272" s="390"/>
      <c r="AR272" s="390"/>
      <c r="AS272" s="390"/>
      <c r="AT272" s="390"/>
      <c r="AU272" s="390"/>
      <c r="AV272" s="390"/>
      <c r="AW272" s="390"/>
      <c r="AX272" s="390"/>
      <c r="AY272" s="390"/>
      <c r="AZ272" s="390"/>
      <c r="BA272" s="390"/>
      <c r="BB272" s="390"/>
      <c r="BC272" s="390"/>
      <c r="BD272" s="390"/>
      <c r="BE272" s="390"/>
      <c r="BF272" s="390"/>
      <c r="BG272" s="390"/>
      <c r="BH272" s="390"/>
      <c r="BI272" s="390"/>
      <c r="BJ272" s="390"/>
      <c r="BK272" s="390"/>
      <c r="BL272" s="390"/>
      <c r="BM272" s="390"/>
      <c r="BN272" s="390"/>
    </row>
    <row r="273" spans="1:66" s="395" customFormat="1" x14ac:dyDescent="0.25">
      <c r="A273" s="449"/>
      <c r="B273" s="449"/>
      <c r="C273" s="449"/>
      <c r="D273" s="391"/>
      <c r="E273" s="449"/>
      <c r="F273" s="391"/>
      <c r="G273" s="391"/>
      <c r="H273" s="391"/>
      <c r="I273" s="391"/>
      <c r="J273" s="391"/>
      <c r="K273" s="391"/>
      <c r="L273" s="391"/>
      <c r="M273" s="388"/>
      <c r="N273" s="388"/>
      <c r="O273" s="388"/>
      <c r="P273" s="388"/>
      <c r="Q273" s="388"/>
      <c r="R273" s="388"/>
      <c r="S273" s="389"/>
      <c r="T273" s="389"/>
      <c r="U273" s="389"/>
      <c r="V273" s="394"/>
      <c r="W273" s="394"/>
      <c r="X273" s="387"/>
      <c r="Y273" s="387"/>
      <c r="Z273" s="387"/>
      <c r="AA273" s="387"/>
      <c r="AB273" s="387"/>
      <c r="AC273" s="387"/>
      <c r="AD273" s="387"/>
      <c r="AE273" s="387"/>
      <c r="AF273" s="390"/>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c r="BL273" s="390"/>
      <c r="BM273" s="390"/>
      <c r="BN273" s="390"/>
    </row>
    <row r="274" spans="1:66" s="395" customFormat="1" x14ac:dyDescent="0.25">
      <c r="A274" s="449"/>
      <c r="B274" s="449"/>
      <c r="C274" s="449"/>
      <c r="D274" s="391"/>
      <c r="E274" s="449"/>
      <c r="F274" s="391"/>
      <c r="G274" s="391"/>
      <c r="H274" s="391"/>
      <c r="I274" s="391"/>
      <c r="J274" s="391"/>
      <c r="K274" s="391"/>
      <c r="L274" s="391"/>
      <c r="M274" s="388"/>
      <c r="N274" s="388"/>
      <c r="O274" s="388"/>
      <c r="P274" s="388"/>
      <c r="Q274" s="388"/>
      <c r="R274" s="388"/>
      <c r="S274" s="389"/>
      <c r="T274" s="389"/>
      <c r="U274" s="389"/>
      <c r="V274" s="394"/>
      <c r="W274" s="394"/>
      <c r="X274" s="387"/>
      <c r="Y274" s="387"/>
      <c r="Z274" s="387"/>
      <c r="AA274" s="387"/>
      <c r="AB274" s="387"/>
      <c r="AC274" s="387"/>
      <c r="AD274" s="387"/>
      <c r="AE274" s="387"/>
      <c r="AF274" s="390"/>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c r="BL274" s="390"/>
      <c r="BM274" s="390"/>
      <c r="BN274" s="390"/>
    </row>
    <row r="275" spans="1:66" s="395" customFormat="1" x14ac:dyDescent="0.25">
      <c r="A275" s="449"/>
      <c r="B275" s="449"/>
      <c r="C275" s="449"/>
      <c r="D275" s="391"/>
      <c r="E275" s="449"/>
      <c r="F275" s="391"/>
      <c r="G275" s="391"/>
      <c r="H275" s="391"/>
      <c r="I275" s="391"/>
      <c r="J275" s="391"/>
      <c r="K275" s="391"/>
      <c r="L275" s="391"/>
      <c r="M275" s="388"/>
      <c r="N275" s="388"/>
      <c r="O275" s="388"/>
      <c r="P275" s="388"/>
      <c r="Q275" s="388"/>
      <c r="R275" s="388"/>
      <c r="S275" s="389"/>
      <c r="T275" s="389"/>
      <c r="U275" s="389"/>
      <c r="V275" s="394"/>
      <c r="W275" s="394"/>
      <c r="X275" s="387"/>
      <c r="Y275" s="387"/>
      <c r="Z275" s="387"/>
      <c r="AA275" s="387"/>
      <c r="AB275" s="387"/>
      <c r="AC275" s="387"/>
      <c r="AD275" s="387"/>
      <c r="AE275" s="387"/>
      <c r="AF275" s="390"/>
      <c r="AG275" s="390"/>
      <c r="AH275" s="390"/>
      <c r="AI275" s="390"/>
      <c r="AJ275" s="390"/>
      <c r="AK275" s="390"/>
      <c r="AL275" s="390"/>
      <c r="AM275" s="390"/>
      <c r="AN275" s="390"/>
      <c r="AO275" s="390"/>
      <c r="AP275" s="390"/>
      <c r="AQ275" s="390"/>
      <c r="AR275" s="390"/>
      <c r="AS275" s="390"/>
      <c r="AT275" s="390"/>
      <c r="AU275" s="390"/>
      <c r="AV275" s="390"/>
      <c r="AW275" s="390"/>
      <c r="AX275" s="390"/>
      <c r="AY275" s="390"/>
      <c r="AZ275" s="390"/>
      <c r="BA275" s="390"/>
      <c r="BB275" s="390"/>
      <c r="BC275" s="390"/>
      <c r="BD275" s="390"/>
      <c r="BE275" s="390"/>
      <c r="BF275" s="390"/>
      <c r="BG275" s="390"/>
      <c r="BH275" s="390"/>
      <c r="BI275" s="390"/>
      <c r="BJ275" s="390"/>
      <c r="BK275" s="390"/>
      <c r="BL275" s="390"/>
      <c r="BM275" s="390"/>
      <c r="BN275" s="390"/>
    </row>
    <row r="276" spans="1:66" s="395" customFormat="1" x14ac:dyDescent="0.25">
      <c r="A276" s="449"/>
      <c r="B276" s="449"/>
      <c r="C276" s="449"/>
      <c r="D276" s="391"/>
      <c r="E276" s="449"/>
      <c r="F276" s="391"/>
      <c r="G276" s="391"/>
      <c r="H276" s="391"/>
      <c r="I276" s="391"/>
      <c r="J276" s="391"/>
      <c r="K276" s="391"/>
      <c r="L276" s="391"/>
      <c r="M276" s="388"/>
      <c r="N276" s="388"/>
      <c r="O276" s="388"/>
      <c r="P276" s="388"/>
      <c r="Q276" s="388"/>
      <c r="R276" s="388"/>
      <c r="S276" s="389"/>
      <c r="T276" s="389"/>
      <c r="U276" s="389"/>
      <c r="V276" s="394"/>
      <c r="W276" s="394"/>
      <c r="X276" s="387"/>
      <c r="Y276" s="387"/>
      <c r="Z276" s="387"/>
      <c r="AA276" s="387"/>
      <c r="AB276" s="387"/>
      <c r="AC276" s="387"/>
      <c r="AD276" s="387"/>
      <c r="AE276" s="387"/>
      <c r="AF276" s="390"/>
      <c r="AG276" s="390"/>
      <c r="AH276" s="390"/>
      <c r="AI276" s="390"/>
      <c r="AJ276" s="390"/>
      <c r="AK276" s="390"/>
      <c r="AL276" s="390"/>
      <c r="AM276" s="390"/>
      <c r="AN276" s="390"/>
      <c r="AO276" s="390"/>
      <c r="AP276" s="390"/>
      <c r="AQ276" s="390"/>
      <c r="AR276" s="390"/>
      <c r="AS276" s="390"/>
      <c r="AT276" s="390"/>
      <c r="AU276" s="390"/>
      <c r="AV276" s="390"/>
      <c r="AW276" s="390"/>
      <c r="AX276" s="390"/>
      <c r="AY276" s="390"/>
      <c r="AZ276" s="390"/>
      <c r="BA276" s="390"/>
      <c r="BB276" s="390"/>
      <c r="BC276" s="390"/>
      <c r="BD276" s="390"/>
      <c r="BE276" s="390"/>
      <c r="BF276" s="390"/>
      <c r="BG276" s="390"/>
      <c r="BH276" s="390"/>
      <c r="BI276" s="390"/>
      <c r="BJ276" s="390"/>
      <c r="BK276" s="390"/>
      <c r="BL276" s="390"/>
      <c r="BM276" s="390"/>
      <c r="BN276" s="390"/>
    </row>
    <row r="277" spans="1:66" s="395" customFormat="1" x14ac:dyDescent="0.25">
      <c r="A277" s="449"/>
      <c r="B277" s="449"/>
      <c r="C277" s="449"/>
      <c r="D277" s="391"/>
      <c r="E277" s="449"/>
      <c r="F277" s="391"/>
      <c r="G277" s="391"/>
      <c r="H277" s="391"/>
      <c r="I277" s="391"/>
      <c r="J277" s="391"/>
      <c r="K277" s="391"/>
      <c r="L277" s="391"/>
      <c r="M277" s="388"/>
      <c r="N277" s="388"/>
      <c r="O277" s="388"/>
      <c r="P277" s="388"/>
      <c r="Q277" s="388"/>
      <c r="R277" s="388"/>
      <c r="S277" s="389"/>
      <c r="T277" s="389"/>
      <c r="U277" s="389"/>
      <c r="V277" s="394"/>
      <c r="W277" s="394"/>
      <c r="X277" s="387"/>
      <c r="Y277" s="387"/>
      <c r="Z277" s="387"/>
      <c r="AA277" s="387"/>
      <c r="AB277" s="387"/>
      <c r="AC277" s="387"/>
      <c r="AD277" s="387"/>
      <c r="AE277" s="387"/>
      <c r="AF277" s="390"/>
      <c r="AG277" s="390"/>
      <c r="AH277" s="390"/>
      <c r="AI277" s="390"/>
      <c r="AJ277" s="390"/>
      <c r="AK277" s="390"/>
      <c r="AL277" s="390"/>
      <c r="AM277" s="390"/>
      <c r="AN277" s="390"/>
      <c r="AO277" s="390"/>
      <c r="AP277" s="390"/>
      <c r="AQ277" s="390"/>
      <c r="AR277" s="390"/>
      <c r="AS277" s="390"/>
      <c r="AT277" s="390"/>
      <c r="AU277" s="390"/>
      <c r="AV277" s="390"/>
      <c r="AW277" s="390"/>
      <c r="AX277" s="390"/>
      <c r="AY277" s="390"/>
      <c r="AZ277" s="390"/>
      <c r="BA277" s="390"/>
      <c r="BB277" s="390"/>
      <c r="BC277" s="390"/>
      <c r="BD277" s="390"/>
      <c r="BE277" s="390"/>
      <c r="BF277" s="390"/>
      <c r="BG277" s="390"/>
      <c r="BH277" s="390"/>
      <c r="BI277" s="390"/>
      <c r="BJ277" s="390"/>
      <c r="BK277" s="390"/>
      <c r="BL277" s="390"/>
      <c r="BM277" s="390"/>
      <c r="BN277" s="390"/>
    </row>
    <row r="278" spans="1:66" s="395" customFormat="1" x14ac:dyDescent="0.25">
      <c r="A278" s="449"/>
      <c r="B278" s="449"/>
      <c r="C278" s="449"/>
      <c r="D278" s="391"/>
      <c r="E278" s="449"/>
      <c r="F278" s="391"/>
      <c r="G278" s="391"/>
      <c r="H278" s="391"/>
      <c r="I278" s="391"/>
      <c r="J278" s="391"/>
      <c r="K278" s="391"/>
      <c r="L278" s="391"/>
      <c r="M278" s="388"/>
      <c r="N278" s="388"/>
      <c r="O278" s="388"/>
      <c r="P278" s="388"/>
      <c r="Q278" s="388"/>
      <c r="R278" s="388"/>
      <c r="S278" s="389"/>
      <c r="T278" s="389"/>
      <c r="U278" s="389"/>
      <c r="V278" s="394"/>
      <c r="W278" s="394"/>
      <c r="X278" s="387"/>
      <c r="Y278" s="387"/>
      <c r="Z278" s="387"/>
      <c r="AA278" s="387"/>
      <c r="AB278" s="387"/>
      <c r="AC278" s="387"/>
      <c r="AD278" s="387"/>
      <c r="AE278" s="387"/>
      <c r="AF278" s="390"/>
      <c r="AG278" s="390"/>
      <c r="AH278" s="390"/>
      <c r="AI278" s="390"/>
      <c r="AJ278" s="390"/>
      <c r="AK278" s="390"/>
      <c r="AL278" s="390"/>
      <c r="AM278" s="390"/>
      <c r="AN278" s="390"/>
      <c r="AO278" s="390"/>
      <c r="AP278" s="390"/>
      <c r="AQ278" s="390"/>
      <c r="AR278" s="390"/>
      <c r="AS278" s="390"/>
      <c r="AT278" s="390"/>
      <c r="AU278" s="390"/>
      <c r="AV278" s="390"/>
      <c r="AW278" s="390"/>
      <c r="AX278" s="390"/>
      <c r="AY278" s="390"/>
      <c r="AZ278" s="390"/>
      <c r="BA278" s="390"/>
      <c r="BB278" s="390"/>
      <c r="BC278" s="390"/>
      <c r="BD278" s="390"/>
      <c r="BE278" s="390"/>
      <c r="BF278" s="390"/>
      <c r="BG278" s="390"/>
      <c r="BH278" s="390"/>
      <c r="BI278" s="390"/>
      <c r="BJ278" s="390"/>
      <c r="BK278" s="390"/>
      <c r="BL278" s="390"/>
      <c r="BM278" s="390"/>
      <c r="BN278" s="390"/>
    </row>
    <row r="279" spans="1:66" s="395" customFormat="1" x14ac:dyDescent="0.25">
      <c r="A279" s="449"/>
      <c r="B279" s="449"/>
      <c r="C279" s="449"/>
      <c r="D279" s="391"/>
      <c r="E279" s="449"/>
      <c r="F279" s="391"/>
      <c r="G279" s="391"/>
      <c r="H279" s="391"/>
      <c r="I279" s="391"/>
      <c r="J279" s="391"/>
      <c r="K279" s="391"/>
      <c r="L279" s="391"/>
      <c r="M279" s="388"/>
      <c r="N279" s="388"/>
      <c r="O279" s="388"/>
      <c r="P279" s="388"/>
      <c r="Q279" s="388"/>
      <c r="R279" s="388"/>
      <c r="S279" s="389"/>
      <c r="T279" s="389"/>
      <c r="U279" s="389"/>
      <c r="V279" s="394"/>
      <c r="W279" s="394"/>
      <c r="X279" s="387"/>
      <c r="Y279" s="387"/>
      <c r="Z279" s="387"/>
      <c r="AA279" s="387"/>
      <c r="AB279" s="387"/>
      <c r="AC279" s="387"/>
      <c r="AD279" s="387"/>
      <c r="AE279" s="387"/>
      <c r="AF279" s="390"/>
      <c r="AG279" s="390"/>
      <c r="AH279" s="390"/>
      <c r="AI279" s="390"/>
      <c r="AJ279" s="390"/>
      <c r="AK279" s="390"/>
      <c r="AL279" s="390"/>
      <c r="AM279" s="390"/>
      <c r="AN279" s="390"/>
      <c r="AO279" s="390"/>
      <c r="AP279" s="390"/>
      <c r="AQ279" s="390"/>
      <c r="AR279" s="390"/>
      <c r="AS279" s="390"/>
      <c r="AT279" s="390"/>
      <c r="AU279" s="390"/>
      <c r="AV279" s="390"/>
      <c r="AW279" s="390"/>
      <c r="AX279" s="390"/>
      <c r="AY279" s="390"/>
      <c r="AZ279" s="390"/>
      <c r="BA279" s="390"/>
      <c r="BB279" s="390"/>
      <c r="BC279" s="390"/>
      <c r="BD279" s="390"/>
      <c r="BE279" s="390"/>
      <c r="BF279" s="390"/>
      <c r="BG279" s="390"/>
      <c r="BH279" s="390"/>
      <c r="BI279" s="390"/>
      <c r="BJ279" s="390"/>
      <c r="BK279" s="390"/>
      <c r="BL279" s="390"/>
      <c r="BM279" s="390"/>
      <c r="BN279" s="390"/>
    </row>
    <row r="280" spans="1:66" s="395" customFormat="1" x14ac:dyDescent="0.25">
      <c r="A280" s="449"/>
      <c r="B280" s="449"/>
      <c r="C280" s="449"/>
      <c r="D280" s="391"/>
      <c r="E280" s="449"/>
      <c r="F280" s="391"/>
      <c r="G280" s="391"/>
      <c r="H280" s="391"/>
      <c r="I280" s="391"/>
      <c r="J280" s="391"/>
      <c r="K280" s="391"/>
      <c r="L280" s="391"/>
      <c r="M280" s="388"/>
      <c r="N280" s="388"/>
      <c r="O280" s="388"/>
      <c r="P280" s="388"/>
      <c r="Q280" s="388"/>
      <c r="R280" s="388"/>
      <c r="S280" s="389"/>
      <c r="T280" s="389"/>
      <c r="U280" s="389"/>
      <c r="V280" s="394"/>
      <c r="W280" s="394"/>
      <c r="X280" s="387"/>
      <c r="Y280" s="387"/>
      <c r="Z280" s="387"/>
      <c r="AA280" s="387"/>
      <c r="AB280" s="387"/>
      <c r="AC280" s="387"/>
      <c r="AD280" s="387"/>
      <c r="AE280" s="387"/>
      <c r="AF280" s="390"/>
      <c r="AG280" s="390"/>
      <c r="AH280" s="390"/>
      <c r="AI280" s="390"/>
      <c r="AJ280" s="390"/>
      <c r="AK280" s="390"/>
      <c r="AL280" s="390"/>
      <c r="AM280" s="390"/>
      <c r="AN280" s="390"/>
      <c r="AO280" s="390"/>
      <c r="AP280" s="390"/>
      <c r="AQ280" s="390"/>
      <c r="AR280" s="390"/>
      <c r="AS280" s="390"/>
      <c r="AT280" s="390"/>
      <c r="AU280" s="390"/>
      <c r="AV280" s="390"/>
      <c r="AW280" s="390"/>
      <c r="AX280" s="390"/>
      <c r="AY280" s="390"/>
      <c r="AZ280" s="390"/>
      <c r="BA280" s="390"/>
      <c r="BB280" s="390"/>
      <c r="BC280" s="390"/>
      <c r="BD280" s="390"/>
      <c r="BE280" s="390"/>
      <c r="BF280" s="390"/>
      <c r="BG280" s="390"/>
      <c r="BH280" s="390"/>
      <c r="BI280" s="390"/>
      <c r="BJ280" s="390"/>
      <c r="BK280" s="390"/>
      <c r="BL280" s="390"/>
      <c r="BM280" s="390"/>
      <c r="BN280" s="390"/>
    </row>
    <row r="281" spans="1:66" s="395" customFormat="1" x14ac:dyDescent="0.25">
      <c r="A281" s="449"/>
      <c r="B281" s="449"/>
      <c r="C281" s="449"/>
      <c r="D281" s="391"/>
      <c r="E281" s="449"/>
      <c r="F281" s="391"/>
      <c r="G281" s="391"/>
      <c r="H281" s="391"/>
      <c r="I281" s="391"/>
      <c r="J281" s="391"/>
      <c r="K281" s="391"/>
      <c r="L281" s="391"/>
      <c r="M281" s="388"/>
      <c r="N281" s="388"/>
      <c r="O281" s="388"/>
      <c r="P281" s="388"/>
      <c r="Q281" s="388"/>
      <c r="R281" s="388"/>
      <c r="S281" s="389"/>
      <c r="T281" s="389"/>
      <c r="U281" s="389"/>
      <c r="V281" s="394"/>
      <c r="W281" s="394"/>
      <c r="X281" s="387"/>
      <c r="Y281" s="387"/>
      <c r="Z281" s="387"/>
      <c r="AA281" s="387"/>
      <c r="AB281" s="387"/>
      <c r="AC281" s="387"/>
      <c r="AD281" s="387"/>
      <c r="AE281" s="387"/>
      <c r="AF281" s="390"/>
      <c r="AG281" s="390"/>
      <c r="AH281" s="390"/>
      <c r="AI281" s="390"/>
      <c r="AJ281" s="390"/>
      <c r="AK281" s="390"/>
      <c r="AL281" s="390"/>
      <c r="AM281" s="390"/>
      <c r="AN281" s="390"/>
      <c r="AO281" s="390"/>
      <c r="AP281" s="390"/>
      <c r="AQ281" s="390"/>
      <c r="AR281" s="390"/>
      <c r="AS281" s="390"/>
      <c r="AT281" s="390"/>
      <c r="AU281" s="390"/>
      <c r="AV281" s="390"/>
      <c r="AW281" s="390"/>
      <c r="AX281" s="390"/>
      <c r="AY281" s="390"/>
      <c r="AZ281" s="390"/>
      <c r="BA281" s="390"/>
      <c r="BB281" s="390"/>
      <c r="BC281" s="390"/>
      <c r="BD281" s="390"/>
      <c r="BE281" s="390"/>
      <c r="BF281" s="390"/>
      <c r="BG281" s="390"/>
      <c r="BH281" s="390"/>
      <c r="BI281" s="390"/>
      <c r="BJ281" s="390"/>
      <c r="BK281" s="390"/>
      <c r="BL281" s="390"/>
      <c r="BM281" s="390"/>
      <c r="BN281" s="390"/>
    </row>
    <row r="282" spans="1:66" s="395" customFormat="1" x14ac:dyDescent="0.25">
      <c r="A282" s="449"/>
      <c r="B282" s="449"/>
      <c r="C282" s="449"/>
      <c r="D282" s="391"/>
      <c r="E282" s="449"/>
      <c r="F282" s="391"/>
      <c r="G282" s="391"/>
      <c r="H282" s="391"/>
      <c r="I282" s="391"/>
      <c r="J282" s="391"/>
      <c r="K282" s="391"/>
      <c r="L282" s="391"/>
      <c r="M282" s="388"/>
      <c r="N282" s="388"/>
      <c r="O282" s="388"/>
      <c r="P282" s="388"/>
      <c r="Q282" s="388"/>
      <c r="R282" s="388"/>
      <c r="S282" s="389"/>
      <c r="T282" s="389"/>
      <c r="U282" s="389"/>
      <c r="V282" s="394"/>
      <c r="W282" s="394"/>
      <c r="X282" s="387"/>
      <c r="Y282" s="387"/>
      <c r="Z282" s="387"/>
      <c r="AA282" s="387"/>
      <c r="AB282" s="387"/>
      <c r="AC282" s="387"/>
      <c r="AD282" s="387"/>
      <c r="AE282" s="387"/>
      <c r="AF282" s="390"/>
      <c r="AG282" s="390"/>
      <c r="AH282" s="390"/>
      <c r="AI282" s="390"/>
      <c r="AJ282" s="390"/>
      <c r="AK282" s="390"/>
      <c r="AL282" s="390"/>
      <c r="AM282" s="390"/>
      <c r="AN282" s="390"/>
      <c r="AO282" s="390"/>
      <c r="AP282" s="390"/>
      <c r="AQ282" s="390"/>
      <c r="AR282" s="390"/>
      <c r="AS282" s="390"/>
      <c r="AT282" s="390"/>
      <c r="AU282" s="390"/>
      <c r="AV282" s="390"/>
      <c r="AW282" s="390"/>
      <c r="AX282" s="390"/>
      <c r="AY282" s="390"/>
      <c r="AZ282" s="390"/>
      <c r="BA282" s="390"/>
      <c r="BB282" s="390"/>
      <c r="BC282" s="390"/>
      <c r="BD282" s="390"/>
      <c r="BE282" s="390"/>
      <c r="BF282" s="390"/>
      <c r="BG282" s="390"/>
      <c r="BH282" s="390"/>
      <c r="BI282" s="390"/>
      <c r="BJ282" s="390"/>
      <c r="BK282" s="390"/>
      <c r="BL282" s="390"/>
      <c r="BM282" s="390"/>
      <c r="BN282" s="390"/>
    </row>
    <row r="283" spans="1:66" s="395" customFormat="1" x14ac:dyDescent="0.25">
      <c r="A283" s="449"/>
      <c r="B283" s="449"/>
      <c r="C283" s="449"/>
      <c r="D283" s="391"/>
      <c r="E283" s="449"/>
      <c r="F283" s="391"/>
      <c r="G283" s="391"/>
      <c r="H283" s="391"/>
      <c r="I283" s="391"/>
      <c r="J283" s="391"/>
      <c r="K283" s="391"/>
      <c r="L283" s="391"/>
      <c r="M283" s="388"/>
      <c r="N283" s="388"/>
      <c r="O283" s="388"/>
      <c r="P283" s="388"/>
      <c r="Q283" s="388"/>
      <c r="R283" s="388"/>
      <c r="S283" s="389"/>
      <c r="T283" s="389"/>
      <c r="U283" s="389"/>
      <c r="V283" s="394"/>
      <c r="W283" s="394"/>
      <c r="X283" s="387"/>
      <c r="Y283" s="387"/>
      <c r="Z283" s="387"/>
      <c r="AA283" s="387"/>
      <c r="AB283" s="387"/>
      <c r="AC283" s="387"/>
      <c r="AD283" s="387"/>
      <c r="AE283" s="387"/>
      <c r="AF283" s="390"/>
      <c r="AG283" s="390"/>
      <c r="AH283" s="390"/>
      <c r="AI283" s="390"/>
      <c r="AJ283" s="390"/>
      <c r="AK283" s="390"/>
      <c r="AL283" s="390"/>
      <c r="AM283" s="390"/>
      <c r="AN283" s="390"/>
      <c r="AO283" s="390"/>
      <c r="AP283" s="390"/>
      <c r="AQ283" s="390"/>
      <c r="AR283" s="390"/>
      <c r="AS283" s="390"/>
      <c r="AT283" s="390"/>
      <c r="AU283" s="390"/>
      <c r="AV283" s="390"/>
      <c r="AW283" s="390"/>
      <c r="AX283" s="390"/>
      <c r="AY283" s="390"/>
      <c r="AZ283" s="390"/>
      <c r="BA283" s="390"/>
      <c r="BB283" s="390"/>
      <c r="BC283" s="390"/>
      <c r="BD283" s="390"/>
      <c r="BE283" s="390"/>
      <c r="BF283" s="390"/>
      <c r="BG283" s="390"/>
      <c r="BH283" s="390"/>
      <c r="BI283" s="390"/>
      <c r="BJ283" s="390"/>
      <c r="BK283" s="390"/>
      <c r="BL283" s="390"/>
      <c r="BM283" s="390"/>
      <c r="BN283" s="390"/>
    </row>
    <row r="284" spans="1:66" s="395" customFormat="1" x14ac:dyDescent="0.25">
      <c r="A284" s="449"/>
      <c r="B284" s="449"/>
      <c r="C284" s="449"/>
      <c r="D284" s="391"/>
      <c r="E284" s="449"/>
      <c r="F284" s="391"/>
      <c r="G284" s="391"/>
      <c r="H284" s="391"/>
      <c r="I284" s="391"/>
      <c r="J284" s="391"/>
      <c r="K284" s="391"/>
      <c r="L284" s="391"/>
      <c r="M284" s="388"/>
      <c r="N284" s="388"/>
      <c r="O284" s="388"/>
      <c r="P284" s="388"/>
      <c r="Q284" s="388"/>
      <c r="R284" s="388"/>
      <c r="S284" s="389"/>
      <c r="T284" s="389"/>
      <c r="U284" s="389"/>
      <c r="V284" s="394"/>
      <c r="W284" s="394"/>
      <c r="X284" s="387"/>
      <c r="Y284" s="387"/>
      <c r="Z284" s="387"/>
      <c r="AA284" s="387"/>
      <c r="AB284" s="387"/>
      <c r="AC284" s="387"/>
      <c r="AD284" s="387"/>
      <c r="AE284" s="387"/>
      <c r="AF284" s="390"/>
      <c r="AG284" s="390"/>
      <c r="AH284" s="390"/>
      <c r="AI284" s="390"/>
      <c r="AJ284" s="390"/>
      <c r="AK284" s="390"/>
      <c r="AL284" s="390"/>
      <c r="AM284" s="390"/>
      <c r="AN284" s="390"/>
      <c r="AO284" s="390"/>
      <c r="AP284" s="390"/>
      <c r="AQ284" s="390"/>
      <c r="AR284" s="390"/>
      <c r="AS284" s="390"/>
      <c r="AT284" s="390"/>
      <c r="AU284" s="390"/>
      <c r="AV284" s="390"/>
      <c r="AW284" s="390"/>
      <c r="AX284" s="390"/>
      <c r="AY284" s="390"/>
      <c r="AZ284" s="390"/>
      <c r="BA284" s="390"/>
      <c r="BB284" s="390"/>
      <c r="BC284" s="390"/>
      <c r="BD284" s="390"/>
      <c r="BE284" s="390"/>
      <c r="BF284" s="390"/>
      <c r="BG284" s="390"/>
      <c r="BH284" s="390"/>
      <c r="BI284" s="390"/>
      <c r="BJ284" s="390"/>
      <c r="BK284" s="390"/>
      <c r="BL284" s="390"/>
      <c r="BM284" s="390"/>
      <c r="BN284" s="390"/>
    </row>
    <row r="285" spans="1:66" s="395" customFormat="1" x14ac:dyDescent="0.25">
      <c r="A285" s="449"/>
      <c r="B285" s="449"/>
      <c r="C285" s="449"/>
      <c r="D285" s="391"/>
      <c r="E285" s="449"/>
      <c r="F285" s="391"/>
      <c r="G285" s="391"/>
      <c r="H285" s="391"/>
      <c r="I285" s="391"/>
      <c r="J285" s="391"/>
      <c r="K285" s="391"/>
      <c r="L285" s="391"/>
      <c r="M285" s="388"/>
      <c r="N285" s="388"/>
      <c r="O285" s="388"/>
      <c r="P285" s="388"/>
      <c r="Q285" s="388"/>
      <c r="R285" s="388"/>
      <c r="S285" s="389"/>
      <c r="T285" s="389"/>
      <c r="U285" s="389"/>
      <c r="V285" s="394"/>
      <c r="W285" s="394"/>
      <c r="X285" s="387"/>
      <c r="Y285" s="387"/>
      <c r="Z285" s="387"/>
      <c r="AA285" s="387"/>
      <c r="AB285" s="387"/>
      <c r="AC285" s="387"/>
      <c r="AD285" s="387"/>
      <c r="AE285" s="387"/>
      <c r="AF285" s="390"/>
      <c r="AG285" s="390"/>
      <c r="AH285" s="390"/>
      <c r="AI285" s="390"/>
      <c r="AJ285" s="390"/>
      <c r="AK285" s="390"/>
      <c r="AL285" s="390"/>
      <c r="AM285" s="390"/>
      <c r="AN285" s="390"/>
      <c r="AO285" s="390"/>
      <c r="AP285" s="390"/>
      <c r="AQ285" s="390"/>
      <c r="AR285" s="390"/>
      <c r="AS285" s="390"/>
      <c r="AT285" s="390"/>
      <c r="AU285" s="390"/>
      <c r="AV285" s="390"/>
      <c r="AW285" s="390"/>
      <c r="AX285" s="390"/>
      <c r="AY285" s="390"/>
      <c r="AZ285" s="390"/>
      <c r="BA285" s="390"/>
      <c r="BB285" s="390"/>
      <c r="BC285" s="390"/>
      <c r="BD285" s="390"/>
      <c r="BE285" s="390"/>
      <c r="BF285" s="390"/>
      <c r="BG285" s="390"/>
      <c r="BH285" s="390"/>
      <c r="BI285" s="390"/>
      <c r="BJ285" s="390"/>
      <c r="BK285" s="390"/>
      <c r="BL285" s="390"/>
      <c r="BM285" s="390"/>
      <c r="BN285" s="390"/>
    </row>
    <row r="286" spans="1:66" s="395" customFormat="1" x14ac:dyDescent="0.25">
      <c r="A286" s="449"/>
      <c r="B286" s="449"/>
      <c r="C286" s="449"/>
      <c r="D286" s="391"/>
      <c r="E286" s="449"/>
      <c r="F286" s="391"/>
      <c r="G286" s="391"/>
      <c r="H286" s="391"/>
      <c r="I286" s="391"/>
      <c r="J286" s="391"/>
      <c r="K286" s="391"/>
      <c r="L286" s="391"/>
      <c r="M286" s="388"/>
      <c r="N286" s="388"/>
      <c r="O286" s="388"/>
      <c r="P286" s="388"/>
      <c r="Q286" s="388"/>
      <c r="R286" s="388"/>
      <c r="S286" s="389"/>
      <c r="T286" s="389"/>
      <c r="U286" s="389"/>
      <c r="V286" s="394"/>
      <c r="W286" s="394"/>
      <c r="X286" s="387"/>
      <c r="Y286" s="387"/>
      <c r="Z286" s="387"/>
      <c r="AA286" s="387"/>
      <c r="AB286" s="387"/>
      <c r="AC286" s="387"/>
      <c r="AD286" s="387"/>
      <c r="AE286" s="387"/>
      <c r="AF286" s="390"/>
      <c r="AG286" s="390"/>
      <c r="AH286" s="390"/>
      <c r="AI286" s="390"/>
      <c r="AJ286" s="390"/>
      <c r="AK286" s="390"/>
      <c r="AL286" s="390"/>
      <c r="AM286" s="390"/>
      <c r="AN286" s="390"/>
      <c r="AO286" s="390"/>
      <c r="AP286" s="390"/>
      <c r="AQ286" s="390"/>
      <c r="AR286" s="390"/>
      <c r="AS286" s="390"/>
      <c r="AT286" s="390"/>
      <c r="AU286" s="390"/>
      <c r="AV286" s="390"/>
      <c r="AW286" s="390"/>
      <c r="AX286" s="390"/>
      <c r="AY286" s="390"/>
      <c r="AZ286" s="390"/>
      <c r="BA286" s="390"/>
      <c r="BB286" s="390"/>
      <c r="BC286" s="390"/>
      <c r="BD286" s="390"/>
      <c r="BE286" s="390"/>
      <c r="BF286" s="390"/>
      <c r="BG286" s="390"/>
      <c r="BH286" s="390"/>
      <c r="BI286" s="390"/>
      <c r="BJ286" s="390"/>
      <c r="BK286" s="390"/>
      <c r="BL286" s="390"/>
      <c r="BM286" s="390"/>
      <c r="BN286" s="390"/>
    </row>
    <row r="287" spans="1:66" s="395" customFormat="1" x14ac:dyDescent="0.25">
      <c r="A287" s="449"/>
      <c r="B287" s="449"/>
      <c r="C287" s="449"/>
      <c r="D287" s="391"/>
      <c r="E287" s="449"/>
      <c r="F287" s="391"/>
      <c r="G287" s="391"/>
      <c r="H287" s="391"/>
      <c r="I287" s="391"/>
      <c r="J287" s="391"/>
      <c r="K287" s="391"/>
      <c r="L287" s="391"/>
      <c r="M287" s="388"/>
      <c r="N287" s="388"/>
      <c r="O287" s="388"/>
      <c r="P287" s="388"/>
      <c r="Q287" s="388"/>
      <c r="R287" s="388"/>
      <c r="S287" s="389"/>
      <c r="T287" s="389"/>
      <c r="U287" s="389"/>
      <c r="V287" s="394"/>
      <c r="W287" s="394"/>
      <c r="X287" s="387"/>
      <c r="Y287" s="387"/>
      <c r="Z287" s="387"/>
      <c r="AA287" s="387"/>
      <c r="AB287" s="387"/>
      <c r="AC287" s="387"/>
      <c r="AD287" s="387"/>
      <c r="AE287" s="387"/>
      <c r="AF287" s="390"/>
      <c r="AG287" s="390"/>
      <c r="AH287" s="390"/>
      <c r="AI287" s="390"/>
      <c r="AJ287" s="390"/>
      <c r="AK287" s="390"/>
      <c r="AL287" s="390"/>
      <c r="AM287" s="390"/>
      <c r="AN287" s="390"/>
      <c r="AO287" s="390"/>
      <c r="AP287" s="390"/>
      <c r="AQ287" s="390"/>
      <c r="AR287" s="390"/>
      <c r="AS287" s="390"/>
      <c r="AT287" s="390"/>
      <c r="AU287" s="390"/>
      <c r="AV287" s="390"/>
      <c r="AW287" s="390"/>
      <c r="AX287" s="390"/>
      <c r="AY287" s="390"/>
      <c r="AZ287" s="390"/>
      <c r="BA287" s="390"/>
      <c r="BB287" s="390"/>
      <c r="BC287" s="390"/>
      <c r="BD287" s="390"/>
      <c r="BE287" s="390"/>
      <c r="BF287" s="390"/>
      <c r="BG287" s="390"/>
      <c r="BH287" s="390"/>
      <c r="BI287" s="390"/>
      <c r="BJ287" s="390"/>
      <c r="BK287" s="390"/>
      <c r="BL287" s="390"/>
      <c r="BM287" s="390"/>
      <c r="BN287" s="390"/>
    </row>
    <row r="288" spans="1:66" s="395" customFormat="1" x14ac:dyDescent="0.25">
      <c r="A288" s="449"/>
      <c r="B288" s="449"/>
      <c r="C288" s="449"/>
      <c r="D288" s="391"/>
      <c r="E288" s="449"/>
      <c r="F288" s="391"/>
      <c r="G288" s="391"/>
      <c r="H288" s="391"/>
      <c r="I288" s="391"/>
      <c r="J288" s="391"/>
      <c r="K288" s="391"/>
      <c r="L288" s="391"/>
      <c r="M288" s="388"/>
      <c r="N288" s="388"/>
      <c r="O288" s="388"/>
      <c r="P288" s="388"/>
      <c r="Q288" s="388"/>
      <c r="R288" s="388"/>
      <c r="S288" s="389"/>
      <c r="T288" s="389"/>
      <c r="U288" s="389"/>
      <c r="V288" s="394"/>
      <c r="W288" s="394"/>
      <c r="X288" s="387"/>
      <c r="Y288" s="387"/>
      <c r="Z288" s="387"/>
      <c r="AA288" s="387"/>
      <c r="AB288" s="387"/>
      <c r="AC288" s="387"/>
      <c r="AD288" s="387"/>
      <c r="AE288" s="387"/>
      <c r="AF288" s="390"/>
      <c r="AG288" s="390"/>
      <c r="AH288" s="390"/>
      <c r="AI288" s="390"/>
      <c r="AJ288" s="390"/>
      <c r="AK288" s="390"/>
      <c r="AL288" s="390"/>
      <c r="AM288" s="390"/>
      <c r="AN288" s="390"/>
      <c r="AO288" s="390"/>
      <c r="AP288" s="390"/>
      <c r="AQ288" s="390"/>
      <c r="AR288" s="390"/>
      <c r="AS288" s="390"/>
      <c r="AT288" s="390"/>
      <c r="AU288" s="390"/>
      <c r="AV288" s="390"/>
      <c r="AW288" s="390"/>
      <c r="AX288" s="390"/>
      <c r="AY288" s="390"/>
      <c r="AZ288" s="390"/>
      <c r="BA288" s="390"/>
      <c r="BB288" s="390"/>
      <c r="BC288" s="390"/>
      <c r="BD288" s="390"/>
      <c r="BE288" s="390"/>
      <c r="BF288" s="390"/>
      <c r="BG288" s="390"/>
      <c r="BH288" s="390"/>
      <c r="BI288" s="390"/>
      <c r="BJ288" s="390"/>
      <c r="BK288" s="390"/>
      <c r="BL288" s="390"/>
      <c r="BM288" s="390"/>
      <c r="BN288" s="390"/>
    </row>
    <row r="289" spans="1:66" s="395" customFormat="1" x14ac:dyDescent="0.25">
      <c r="A289" s="449"/>
      <c r="B289" s="449"/>
      <c r="C289" s="449"/>
      <c r="D289" s="391"/>
      <c r="E289" s="449"/>
      <c r="F289" s="391"/>
      <c r="G289" s="391"/>
      <c r="H289" s="391"/>
      <c r="I289" s="391"/>
      <c r="J289" s="391"/>
      <c r="K289" s="391"/>
      <c r="L289" s="391"/>
      <c r="M289" s="388"/>
      <c r="N289" s="388"/>
      <c r="O289" s="388"/>
      <c r="P289" s="388"/>
      <c r="Q289" s="388"/>
      <c r="R289" s="388"/>
      <c r="S289" s="389"/>
      <c r="T289" s="389"/>
      <c r="U289" s="389"/>
      <c r="V289" s="394"/>
      <c r="W289" s="394"/>
      <c r="X289" s="387"/>
      <c r="Y289" s="387"/>
      <c r="Z289" s="387"/>
      <c r="AA289" s="387"/>
      <c r="AB289" s="387"/>
      <c r="AC289" s="387"/>
      <c r="AD289" s="387"/>
      <c r="AE289" s="387"/>
      <c r="AF289" s="390"/>
      <c r="AG289" s="390"/>
      <c r="AH289" s="390"/>
      <c r="AI289" s="390"/>
      <c r="AJ289" s="390"/>
      <c r="AK289" s="390"/>
      <c r="AL289" s="390"/>
      <c r="AM289" s="390"/>
      <c r="AN289" s="390"/>
      <c r="AO289" s="390"/>
      <c r="AP289" s="390"/>
      <c r="AQ289" s="390"/>
      <c r="AR289" s="390"/>
      <c r="AS289" s="390"/>
      <c r="AT289" s="390"/>
      <c r="AU289" s="390"/>
      <c r="AV289" s="390"/>
      <c r="AW289" s="390"/>
      <c r="AX289" s="390"/>
      <c r="AY289" s="390"/>
      <c r="AZ289" s="390"/>
      <c r="BA289" s="390"/>
      <c r="BB289" s="390"/>
      <c r="BC289" s="390"/>
      <c r="BD289" s="390"/>
      <c r="BE289" s="390"/>
      <c r="BF289" s="390"/>
      <c r="BG289" s="390"/>
      <c r="BH289" s="390"/>
      <c r="BI289" s="390"/>
      <c r="BJ289" s="390"/>
      <c r="BK289" s="390"/>
      <c r="BL289" s="390"/>
      <c r="BM289" s="390"/>
      <c r="BN289" s="390"/>
    </row>
    <row r="290" spans="1:66" s="395" customFormat="1" x14ac:dyDescent="0.25">
      <c r="A290" s="449"/>
      <c r="B290" s="449"/>
      <c r="C290" s="449"/>
      <c r="D290" s="391"/>
      <c r="E290" s="449"/>
      <c r="F290" s="391"/>
      <c r="G290" s="391"/>
      <c r="H290" s="391"/>
      <c r="I290" s="391"/>
      <c r="J290" s="391"/>
      <c r="K290" s="391"/>
      <c r="L290" s="391"/>
      <c r="M290" s="388"/>
      <c r="N290" s="388"/>
      <c r="O290" s="388"/>
      <c r="P290" s="388"/>
      <c r="Q290" s="388"/>
      <c r="R290" s="388"/>
      <c r="S290" s="389"/>
      <c r="T290" s="389"/>
      <c r="U290" s="389"/>
      <c r="V290" s="394"/>
      <c r="W290" s="394"/>
      <c r="X290" s="387"/>
      <c r="Y290" s="387"/>
      <c r="Z290" s="387"/>
      <c r="AA290" s="387"/>
      <c r="AB290" s="387"/>
      <c r="AC290" s="387"/>
      <c r="AD290" s="387"/>
      <c r="AE290" s="387"/>
      <c r="AF290" s="390"/>
      <c r="AG290" s="390"/>
      <c r="AH290" s="390"/>
      <c r="AI290" s="390"/>
      <c r="AJ290" s="390"/>
      <c r="AK290" s="390"/>
      <c r="AL290" s="390"/>
      <c r="AM290" s="390"/>
      <c r="AN290" s="390"/>
      <c r="AO290" s="390"/>
      <c r="AP290" s="390"/>
      <c r="AQ290" s="390"/>
      <c r="AR290" s="390"/>
      <c r="AS290" s="390"/>
      <c r="AT290" s="390"/>
      <c r="AU290" s="390"/>
      <c r="AV290" s="390"/>
      <c r="AW290" s="390"/>
      <c r="AX290" s="390"/>
      <c r="AY290" s="390"/>
      <c r="AZ290" s="390"/>
      <c r="BA290" s="390"/>
      <c r="BB290" s="390"/>
      <c r="BC290" s="390"/>
      <c r="BD290" s="390"/>
      <c r="BE290" s="390"/>
      <c r="BF290" s="390"/>
      <c r="BG290" s="390"/>
      <c r="BH290" s="390"/>
      <c r="BI290" s="390"/>
      <c r="BJ290" s="390"/>
      <c r="BK290" s="390"/>
      <c r="BL290" s="390"/>
      <c r="BM290" s="390"/>
      <c r="BN290" s="390"/>
    </row>
    <row r="291" spans="1:66" s="395" customFormat="1" x14ac:dyDescent="0.25">
      <c r="A291" s="449"/>
      <c r="B291" s="449"/>
      <c r="C291" s="449"/>
      <c r="D291" s="391"/>
      <c r="E291" s="449"/>
      <c r="F291" s="391"/>
      <c r="G291" s="391"/>
      <c r="H291" s="391"/>
      <c r="I291" s="391"/>
      <c r="J291" s="391"/>
      <c r="K291" s="391"/>
      <c r="L291" s="391"/>
      <c r="M291" s="388"/>
      <c r="N291" s="388"/>
      <c r="O291" s="388"/>
      <c r="P291" s="388"/>
      <c r="Q291" s="388"/>
      <c r="R291" s="388"/>
      <c r="S291" s="389"/>
      <c r="T291" s="389"/>
      <c r="U291" s="389"/>
      <c r="V291" s="394"/>
      <c r="W291" s="394"/>
      <c r="X291" s="387"/>
      <c r="Y291" s="387"/>
      <c r="Z291" s="387"/>
      <c r="AA291" s="387"/>
      <c r="AB291" s="387"/>
      <c r="AC291" s="387"/>
      <c r="AD291" s="387"/>
      <c r="AE291" s="387"/>
      <c r="AF291" s="390"/>
      <c r="AG291" s="390"/>
      <c r="AH291" s="390"/>
      <c r="AI291" s="390"/>
      <c r="AJ291" s="390"/>
      <c r="AK291" s="390"/>
      <c r="AL291" s="390"/>
      <c r="AM291" s="390"/>
      <c r="AN291" s="390"/>
      <c r="AO291" s="390"/>
      <c r="AP291" s="390"/>
      <c r="AQ291" s="390"/>
      <c r="AR291" s="390"/>
      <c r="AS291" s="390"/>
      <c r="AT291" s="390"/>
      <c r="AU291" s="390"/>
      <c r="AV291" s="390"/>
      <c r="AW291" s="390"/>
      <c r="AX291" s="390"/>
      <c r="AY291" s="390"/>
      <c r="AZ291" s="390"/>
      <c r="BA291" s="390"/>
      <c r="BB291" s="390"/>
      <c r="BC291" s="390"/>
      <c r="BD291" s="390"/>
      <c r="BE291" s="390"/>
      <c r="BF291" s="390"/>
      <c r="BG291" s="390"/>
      <c r="BH291" s="390"/>
      <c r="BI291" s="390"/>
      <c r="BJ291" s="390"/>
      <c r="BK291" s="390"/>
      <c r="BL291" s="390"/>
      <c r="BM291" s="390"/>
      <c r="BN291" s="390"/>
    </row>
    <row r="292" spans="1:66" s="395" customFormat="1" x14ac:dyDescent="0.25">
      <c r="A292" s="449"/>
      <c r="B292" s="449"/>
      <c r="C292" s="449"/>
      <c r="D292" s="391"/>
      <c r="E292" s="449"/>
      <c r="F292" s="391"/>
      <c r="G292" s="391"/>
      <c r="H292" s="391"/>
      <c r="I292" s="391"/>
      <c r="J292" s="391"/>
      <c r="K292" s="391"/>
      <c r="L292" s="391"/>
      <c r="M292" s="388"/>
      <c r="N292" s="388"/>
      <c r="O292" s="388"/>
      <c r="P292" s="388"/>
      <c r="Q292" s="388"/>
      <c r="R292" s="388"/>
      <c r="S292" s="389"/>
      <c r="T292" s="389"/>
      <c r="U292" s="389"/>
      <c r="V292" s="394"/>
      <c r="W292" s="394"/>
      <c r="X292" s="387"/>
      <c r="Y292" s="387"/>
      <c r="Z292" s="387"/>
      <c r="AA292" s="387"/>
      <c r="AB292" s="387"/>
      <c r="AC292" s="387"/>
      <c r="AD292" s="387"/>
      <c r="AE292" s="387"/>
      <c r="AF292" s="390"/>
      <c r="AG292" s="390"/>
      <c r="AH292" s="390"/>
      <c r="AI292" s="390"/>
      <c r="AJ292" s="390"/>
      <c r="AK292" s="390"/>
      <c r="AL292" s="390"/>
      <c r="AM292" s="390"/>
      <c r="AN292" s="390"/>
      <c r="AO292" s="390"/>
      <c r="AP292" s="390"/>
      <c r="AQ292" s="390"/>
      <c r="AR292" s="390"/>
      <c r="AS292" s="390"/>
      <c r="AT292" s="390"/>
      <c r="AU292" s="390"/>
      <c r="AV292" s="390"/>
      <c r="AW292" s="390"/>
      <c r="AX292" s="390"/>
      <c r="AY292" s="390"/>
      <c r="AZ292" s="390"/>
      <c r="BA292" s="390"/>
      <c r="BB292" s="390"/>
      <c r="BC292" s="390"/>
      <c r="BD292" s="390"/>
      <c r="BE292" s="390"/>
      <c r="BF292" s="390"/>
      <c r="BG292" s="390"/>
      <c r="BH292" s="390"/>
      <c r="BI292" s="390"/>
      <c r="BJ292" s="390"/>
      <c r="BK292" s="390"/>
      <c r="BL292" s="390"/>
      <c r="BM292" s="390"/>
      <c r="BN292" s="390"/>
    </row>
    <row r="293" spans="1:66" s="395" customFormat="1" x14ac:dyDescent="0.25">
      <c r="A293" s="449"/>
      <c r="B293" s="449"/>
      <c r="C293" s="449"/>
      <c r="D293" s="391"/>
      <c r="E293" s="449"/>
      <c r="F293" s="391"/>
      <c r="G293" s="391"/>
      <c r="H293" s="391"/>
      <c r="I293" s="391"/>
      <c r="J293" s="391"/>
      <c r="K293" s="391"/>
      <c r="L293" s="391"/>
      <c r="M293" s="388"/>
      <c r="N293" s="388"/>
      <c r="O293" s="388"/>
      <c r="P293" s="388"/>
      <c r="Q293" s="388"/>
      <c r="R293" s="388"/>
      <c r="S293" s="389"/>
      <c r="T293" s="389"/>
      <c r="U293" s="389"/>
      <c r="V293" s="394"/>
      <c r="W293" s="394"/>
      <c r="X293" s="387"/>
      <c r="Y293" s="387"/>
      <c r="Z293" s="387"/>
      <c r="AA293" s="387"/>
      <c r="AB293" s="387"/>
      <c r="AC293" s="387"/>
      <c r="AD293" s="387"/>
      <c r="AE293" s="387"/>
      <c r="AF293" s="390"/>
      <c r="AG293" s="390"/>
      <c r="AH293" s="390"/>
      <c r="AI293" s="390"/>
      <c r="AJ293" s="390"/>
      <c r="AK293" s="390"/>
      <c r="AL293" s="390"/>
      <c r="AM293" s="390"/>
      <c r="AN293" s="390"/>
      <c r="AO293" s="390"/>
      <c r="AP293" s="390"/>
      <c r="AQ293" s="390"/>
      <c r="AR293" s="390"/>
      <c r="AS293" s="390"/>
      <c r="AT293" s="390"/>
      <c r="AU293" s="390"/>
      <c r="AV293" s="390"/>
      <c r="AW293" s="390"/>
      <c r="AX293" s="390"/>
      <c r="AY293" s="390"/>
      <c r="AZ293" s="390"/>
      <c r="BA293" s="390"/>
      <c r="BB293" s="390"/>
      <c r="BC293" s="390"/>
      <c r="BD293" s="390"/>
      <c r="BE293" s="390"/>
      <c r="BF293" s="390"/>
      <c r="BG293" s="390"/>
      <c r="BH293" s="390"/>
      <c r="BI293" s="390"/>
      <c r="BJ293" s="390"/>
      <c r="BK293" s="390"/>
      <c r="BL293" s="390"/>
      <c r="BM293" s="390"/>
      <c r="BN293" s="390"/>
    </row>
    <row r="294" spans="1:66" s="395" customFormat="1" x14ac:dyDescent="0.25">
      <c r="A294" s="449"/>
      <c r="B294" s="449"/>
      <c r="C294" s="449"/>
      <c r="D294" s="391"/>
      <c r="E294" s="449"/>
      <c r="F294" s="391"/>
      <c r="G294" s="391"/>
      <c r="H294" s="391"/>
      <c r="I294" s="391"/>
      <c r="J294" s="391"/>
      <c r="K294" s="391"/>
      <c r="L294" s="391"/>
      <c r="M294" s="388"/>
      <c r="N294" s="388"/>
      <c r="O294" s="388"/>
      <c r="P294" s="388"/>
      <c r="Q294" s="388"/>
      <c r="R294" s="388"/>
      <c r="S294" s="389"/>
      <c r="T294" s="389"/>
      <c r="U294" s="389"/>
      <c r="V294" s="394"/>
      <c r="W294" s="394"/>
      <c r="X294" s="387"/>
      <c r="Y294" s="387"/>
      <c r="Z294" s="387"/>
      <c r="AA294" s="387"/>
      <c r="AB294" s="387"/>
      <c r="AC294" s="387"/>
      <c r="AD294" s="387"/>
      <c r="AE294" s="387"/>
      <c r="AF294" s="390"/>
      <c r="AG294" s="390"/>
      <c r="AH294" s="390"/>
      <c r="AI294" s="390"/>
      <c r="AJ294" s="390"/>
      <c r="AK294" s="390"/>
      <c r="AL294" s="390"/>
      <c r="AM294" s="390"/>
      <c r="AN294" s="390"/>
      <c r="AO294" s="390"/>
      <c r="AP294" s="390"/>
      <c r="AQ294" s="390"/>
      <c r="AR294" s="390"/>
      <c r="AS294" s="390"/>
      <c r="AT294" s="390"/>
      <c r="AU294" s="390"/>
      <c r="AV294" s="390"/>
      <c r="AW294" s="390"/>
      <c r="AX294" s="390"/>
      <c r="AY294" s="390"/>
      <c r="AZ294" s="390"/>
      <c r="BA294" s="390"/>
      <c r="BB294" s="390"/>
      <c r="BC294" s="390"/>
      <c r="BD294" s="390"/>
      <c r="BE294" s="390"/>
      <c r="BF294" s="390"/>
      <c r="BG294" s="390"/>
      <c r="BH294" s="390"/>
      <c r="BI294" s="390"/>
      <c r="BJ294" s="390"/>
      <c r="BK294" s="390"/>
      <c r="BL294" s="390"/>
      <c r="BM294" s="390"/>
      <c r="BN294" s="390"/>
    </row>
    <row r="295" spans="1:66" s="395" customFormat="1" x14ac:dyDescent="0.25">
      <c r="A295" s="449"/>
      <c r="B295" s="449"/>
      <c r="C295" s="449"/>
      <c r="D295" s="391"/>
      <c r="E295" s="449"/>
      <c r="F295" s="391"/>
      <c r="G295" s="391"/>
      <c r="H295" s="391"/>
      <c r="I295" s="391"/>
      <c r="J295" s="391"/>
      <c r="K295" s="391"/>
      <c r="L295" s="391"/>
      <c r="M295" s="388"/>
      <c r="N295" s="388"/>
      <c r="O295" s="388"/>
      <c r="P295" s="388"/>
      <c r="Q295" s="388"/>
      <c r="R295" s="388"/>
      <c r="S295" s="389"/>
      <c r="T295" s="389"/>
      <c r="U295" s="389"/>
      <c r="V295" s="394"/>
      <c r="W295" s="394"/>
      <c r="X295" s="387"/>
      <c r="Y295" s="387"/>
      <c r="Z295" s="387"/>
      <c r="AA295" s="387"/>
      <c r="AB295" s="387"/>
      <c r="AC295" s="387"/>
      <c r="AD295" s="387"/>
      <c r="AE295" s="387"/>
      <c r="AF295" s="390"/>
      <c r="AG295" s="390"/>
      <c r="AH295" s="390"/>
      <c r="AI295" s="390"/>
      <c r="AJ295" s="390"/>
      <c r="AK295" s="390"/>
      <c r="AL295" s="390"/>
      <c r="AM295" s="390"/>
      <c r="AN295" s="390"/>
      <c r="AO295" s="390"/>
      <c r="AP295" s="390"/>
      <c r="AQ295" s="390"/>
      <c r="AR295" s="390"/>
      <c r="AS295" s="390"/>
      <c r="AT295" s="390"/>
      <c r="AU295" s="390"/>
      <c r="AV295" s="390"/>
      <c r="AW295" s="390"/>
      <c r="AX295" s="390"/>
      <c r="AY295" s="390"/>
      <c r="AZ295" s="390"/>
      <c r="BA295" s="390"/>
      <c r="BB295" s="390"/>
      <c r="BC295" s="390"/>
      <c r="BD295" s="390"/>
      <c r="BE295" s="390"/>
      <c r="BF295" s="390"/>
      <c r="BG295" s="390"/>
      <c r="BH295" s="390"/>
      <c r="BI295" s="390"/>
      <c r="BJ295" s="390"/>
      <c r="BK295" s="390"/>
      <c r="BL295" s="390"/>
      <c r="BM295" s="390"/>
      <c r="BN295" s="390"/>
    </row>
    <row r="296" spans="1:66" s="395" customFormat="1" x14ac:dyDescent="0.25">
      <c r="A296" s="449"/>
      <c r="B296" s="449"/>
      <c r="C296" s="449"/>
      <c r="D296" s="391"/>
      <c r="E296" s="449"/>
      <c r="F296" s="391"/>
      <c r="G296" s="391"/>
      <c r="H296" s="391"/>
      <c r="I296" s="391"/>
      <c r="J296" s="391"/>
      <c r="K296" s="391"/>
      <c r="L296" s="391"/>
      <c r="M296" s="388"/>
      <c r="N296" s="388"/>
      <c r="O296" s="388"/>
      <c r="P296" s="388"/>
      <c r="Q296" s="388"/>
      <c r="R296" s="388"/>
      <c r="S296" s="389"/>
      <c r="T296" s="389"/>
      <c r="U296" s="389"/>
      <c r="V296" s="394"/>
      <c r="W296" s="394"/>
      <c r="X296" s="387"/>
      <c r="Y296" s="387"/>
      <c r="Z296" s="387"/>
      <c r="AA296" s="387"/>
      <c r="AB296" s="387"/>
      <c r="AC296" s="387"/>
      <c r="AD296" s="387"/>
      <c r="AE296" s="387"/>
      <c r="AF296" s="390"/>
      <c r="AG296" s="390"/>
      <c r="AH296" s="390"/>
      <c r="AI296" s="390"/>
      <c r="AJ296" s="390"/>
      <c r="AK296" s="390"/>
      <c r="AL296" s="390"/>
      <c r="AM296" s="390"/>
      <c r="AN296" s="390"/>
      <c r="AO296" s="390"/>
      <c r="AP296" s="390"/>
      <c r="AQ296" s="390"/>
      <c r="AR296" s="390"/>
      <c r="AS296" s="390"/>
      <c r="AT296" s="390"/>
      <c r="AU296" s="390"/>
      <c r="AV296" s="390"/>
      <c r="AW296" s="390"/>
      <c r="AX296" s="390"/>
      <c r="AY296" s="390"/>
      <c r="AZ296" s="390"/>
      <c r="BA296" s="390"/>
      <c r="BB296" s="390"/>
      <c r="BC296" s="390"/>
      <c r="BD296" s="390"/>
      <c r="BE296" s="390"/>
      <c r="BF296" s="390"/>
      <c r="BG296" s="390"/>
      <c r="BH296" s="390"/>
      <c r="BI296" s="390"/>
      <c r="BJ296" s="390"/>
      <c r="BK296" s="390"/>
      <c r="BL296" s="390"/>
      <c r="BM296" s="390"/>
      <c r="BN296" s="390"/>
    </row>
    <row r="297" spans="1:66" s="395" customFormat="1" x14ac:dyDescent="0.25">
      <c r="A297" s="449"/>
      <c r="B297" s="449"/>
      <c r="C297" s="449"/>
      <c r="D297" s="391"/>
      <c r="E297" s="449"/>
      <c r="F297" s="391"/>
      <c r="G297" s="391"/>
      <c r="H297" s="391"/>
      <c r="I297" s="391"/>
      <c r="J297" s="391"/>
      <c r="K297" s="391"/>
      <c r="L297" s="391"/>
      <c r="M297" s="388"/>
      <c r="N297" s="388"/>
      <c r="O297" s="388"/>
      <c r="P297" s="388"/>
      <c r="Q297" s="388"/>
      <c r="R297" s="388"/>
      <c r="S297" s="389"/>
      <c r="T297" s="389"/>
      <c r="U297" s="389"/>
      <c r="V297" s="394"/>
      <c r="W297" s="394"/>
      <c r="X297" s="387"/>
      <c r="Y297" s="387"/>
      <c r="Z297" s="387"/>
      <c r="AA297" s="387"/>
      <c r="AB297" s="387"/>
      <c r="AC297" s="387"/>
      <c r="AD297" s="387"/>
      <c r="AE297" s="387"/>
      <c r="AF297" s="390"/>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0"/>
    </row>
    <row r="298" spans="1:66" s="395" customFormat="1" x14ac:dyDescent="0.25">
      <c r="A298" s="449"/>
      <c r="B298" s="449"/>
      <c r="C298" s="449"/>
      <c r="D298" s="391"/>
      <c r="E298" s="449"/>
      <c r="F298" s="391"/>
      <c r="G298" s="391"/>
      <c r="H298" s="391"/>
      <c r="I298" s="391"/>
      <c r="J298" s="391"/>
      <c r="K298" s="391"/>
      <c r="L298" s="391"/>
      <c r="M298" s="388"/>
      <c r="N298" s="388"/>
      <c r="O298" s="388"/>
      <c r="P298" s="388"/>
      <c r="Q298" s="388"/>
      <c r="R298" s="388"/>
      <c r="S298" s="389"/>
      <c r="T298" s="389"/>
      <c r="U298" s="389"/>
      <c r="V298" s="394"/>
      <c r="W298" s="394"/>
      <c r="X298" s="387"/>
      <c r="Y298" s="387"/>
      <c r="Z298" s="387"/>
      <c r="AA298" s="387"/>
      <c r="AB298" s="387"/>
      <c r="AC298" s="387"/>
      <c r="AD298" s="387"/>
      <c r="AE298" s="387"/>
      <c r="AF298" s="390"/>
      <c r="AG298" s="390"/>
      <c r="AH298" s="390"/>
      <c r="AI298" s="390"/>
      <c r="AJ298" s="390"/>
      <c r="AK298" s="390"/>
      <c r="AL298" s="390"/>
      <c r="AM298" s="390"/>
      <c r="AN298" s="390"/>
      <c r="AO298" s="390"/>
      <c r="AP298" s="390"/>
      <c r="AQ298" s="390"/>
      <c r="AR298" s="390"/>
      <c r="AS298" s="390"/>
      <c r="AT298" s="390"/>
      <c r="AU298" s="390"/>
      <c r="AV298" s="390"/>
      <c r="AW298" s="390"/>
      <c r="AX298" s="390"/>
      <c r="AY298" s="390"/>
      <c r="AZ298" s="390"/>
      <c r="BA298" s="390"/>
      <c r="BB298" s="390"/>
      <c r="BC298" s="390"/>
      <c r="BD298" s="390"/>
      <c r="BE298" s="390"/>
      <c r="BF298" s="390"/>
      <c r="BG298" s="390"/>
      <c r="BH298" s="390"/>
      <c r="BI298" s="390"/>
      <c r="BJ298" s="390"/>
      <c r="BK298" s="390"/>
      <c r="BL298" s="390"/>
      <c r="BM298" s="390"/>
      <c r="BN298" s="390"/>
    </row>
    <row r="299" spans="1:66" s="395" customFormat="1" x14ac:dyDescent="0.25">
      <c r="A299" s="449"/>
      <c r="B299" s="449"/>
      <c r="C299" s="449"/>
      <c r="D299" s="391"/>
      <c r="E299" s="449"/>
      <c r="F299" s="391"/>
      <c r="G299" s="391"/>
      <c r="H299" s="391"/>
      <c r="I299" s="391"/>
      <c r="J299" s="391"/>
      <c r="K299" s="391"/>
      <c r="L299" s="391"/>
      <c r="M299" s="388"/>
      <c r="N299" s="388"/>
      <c r="O299" s="388"/>
      <c r="P299" s="388"/>
      <c r="Q299" s="388"/>
      <c r="R299" s="388"/>
      <c r="S299" s="389"/>
      <c r="T299" s="389"/>
      <c r="U299" s="389"/>
      <c r="V299" s="394"/>
      <c r="W299" s="394"/>
      <c r="X299" s="387"/>
      <c r="Y299" s="387"/>
      <c r="Z299" s="387"/>
      <c r="AA299" s="387"/>
      <c r="AB299" s="387"/>
      <c r="AC299" s="387"/>
      <c r="AD299" s="387"/>
      <c r="AE299" s="387"/>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90"/>
    </row>
    <row r="300" spans="1:66" s="395" customFormat="1" x14ac:dyDescent="0.25">
      <c r="A300" s="449"/>
      <c r="B300" s="449"/>
      <c r="C300" s="449"/>
      <c r="D300" s="391"/>
      <c r="E300" s="449"/>
      <c r="F300" s="391"/>
      <c r="G300" s="391"/>
      <c r="H300" s="391"/>
      <c r="I300" s="391"/>
      <c r="J300" s="391"/>
      <c r="K300" s="391"/>
      <c r="L300" s="391"/>
      <c r="M300" s="388"/>
      <c r="N300" s="388"/>
      <c r="O300" s="388"/>
      <c r="P300" s="388"/>
      <c r="Q300" s="388"/>
      <c r="R300" s="388"/>
      <c r="S300" s="389"/>
      <c r="T300" s="389"/>
      <c r="U300" s="389"/>
      <c r="V300" s="394"/>
      <c r="W300" s="394"/>
      <c r="X300" s="387"/>
      <c r="Y300" s="387"/>
      <c r="Z300" s="387"/>
      <c r="AA300" s="387"/>
      <c r="AB300" s="387"/>
      <c r="AC300" s="387"/>
      <c r="AD300" s="387"/>
      <c r="AE300" s="387"/>
      <c r="AF300" s="390"/>
      <c r="AG300" s="390"/>
      <c r="AH300" s="390"/>
      <c r="AI300" s="390"/>
      <c r="AJ300" s="390"/>
      <c r="AK300" s="390"/>
      <c r="AL300" s="390"/>
      <c r="AM300" s="390"/>
      <c r="AN300" s="390"/>
      <c r="AO300" s="390"/>
      <c r="AP300" s="390"/>
      <c r="AQ300" s="390"/>
      <c r="AR300" s="390"/>
      <c r="AS300" s="390"/>
      <c r="AT300" s="390"/>
      <c r="AU300" s="390"/>
      <c r="AV300" s="390"/>
      <c r="AW300" s="390"/>
      <c r="AX300" s="390"/>
      <c r="AY300" s="390"/>
      <c r="AZ300" s="390"/>
      <c r="BA300" s="390"/>
      <c r="BB300" s="390"/>
      <c r="BC300" s="390"/>
      <c r="BD300" s="390"/>
      <c r="BE300" s="390"/>
      <c r="BF300" s="390"/>
      <c r="BG300" s="390"/>
      <c r="BH300" s="390"/>
      <c r="BI300" s="390"/>
      <c r="BJ300" s="390"/>
      <c r="BK300" s="390"/>
      <c r="BL300" s="390"/>
      <c r="BM300" s="390"/>
      <c r="BN300" s="390"/>
    </row>
    <row r="301" spans="1:66" s="395" customFormat="1" x14ac:dyDescent="0.25">
      <c r="A301" s="449"/>
      <c r="B301" s="449"/>
      <c r="C301" s="449"/>
      <c r="D301" s="391"/>
      <c r="E301" s="449"/>
      <c r="F301" s="391"/>
      <c r="G301" s="391"/>
      <c r="H301" s="391"/>
      <c r="I301" s="391"/>
      <c r="J301" s="391"/>
      <c r="K301" s="391"/>
      <c r="L301" s="391"/>
      <c r="M301" s="388"/>
      <c r="N301" s="388"/>
      <c r="O301" s="388"/>
      <c r="P301" s="388"/>
      <c r="Q301" s="388"/>
      <c r="R301" s="388"/>
      <c r="S301" s="389"/>
      <c r="T301" s="389"/>
      <c r="U301" s="389"/>
      <c r="V301" s="394"/>
      <c r="W301" s="394"/>
      <c r="X301" s="387"/>
      <c r="Y301" s="387"/>
      <c r="Z301" s="387"/>
      <c r="AA301" s="387"/>
      <c r="AB301" s="387"/>
      <c r="AC301" s="387"/>
      <c r="AD301" s="387"/>
      <c r="AE301" s="387"/>
      <c r="AF301" s="390"/>
      <c r="AG301" s="390"/>
      <c r="AH301" s="390"/>
      <c r="AI301" s="390"/>
      <c r="AJ301" s="390"/>
      <c r="AK301" s="390"/>
      <c r="AL301" s="390"/>
      <c r="AM301" s="390"/>
      <c r="AN301" s="390"/>
      <c r="AO301" s="390"/>
      <c r="AP301" s="390"/>
      <c r="AQ301" s="390"/>
      <c r="AR301" s="390"/>
      <c r="AS301" s="390"/>
      <c r="AT301" s="390"/>
      <c r="AU301" s="390"/>
      <c r="AV301" s="390"/>
      <c r="AW301" s="390"/>
      <c r="AX301" s="390"/>
      <c r="AY301" s="390"/>
      <c r="AZ301" s="390"/>
      <c r="BA301" s="390"/>
      <c r="BB301" s="390"/>
      <c r="BC301" s="390"/>
      <c r="BD301" s="390"/>
      <c r="BE301" s="390"/>
      <c r="BF301" s="390"/>
      <c r="BG301" s="390"/>
      <c r="BH301" s="390"/>
      <c r="BI301" s="390"/>
      <c r="BJ301" s="390"/>
      <c r="BK301" s="390"/>
      <c r="BL301" s="390"/>
      <c r="BM301" s="390"/>
      <c r="BN301" s="390"/>
    </row>
    <row r="302" spans="1:66" s="395" customFormat="1" x14ac:dyDescent="0.25">
      <c r="A302" s="449"/>
      <c r="B302" s="449"/>
      <c r="C302" s="449"/>
      <c r="D302" s="391"/>
      <c r="E302" s="449"/>
      <c r="F302" s="391"/>
      <c r="G302" s="391"/>
      <c r="H302" s="391"/>
      <c r="I302" s="391"/>
      <c r="J302" s="391"/>
      <c r="K302" s="391"/>
      <c r="L302" s="391"/>
      <c r="M302" s="388"/>
      <c r="N302" s="388"/>
      <c r="O302" s="388"/>
      <c r="P302" s="388"/>
      <c r="Q302" s="388"/>
      <c r="R302" s="388"/>
      <c r="S302" s="389"/>
      <c r="T302" s="389"/>
      <c r="U302" s="389"/>
      <c r="V302" s="394"/>
      <c r="W302" s="394"/>
      <c r="X302" s="387"/>
      <c r="Y302" s="387"/>
      <c r="Z302" s="387"/>
      <c r="AA302" s="387"/>
      <c r="AB302" s="387"/>
      <c r="AC302" s="387"/>
      <c r="AD302" s="387"/>
      <c r="AE302" s="387"/>
      <c r="AF302" s="390"/>
      <c r="AG302" s="390"/>
      <c r="AH302" s="390"/>
      <c r="AI302" s="390"/>
      <c r="AJ302" s="390"/>
      <c r="AK302" s="390"/>
      <c r="AL302" s="390"/>
      <c r="AM302" s="390"/>
      <c r="AN302" s="390"/>
      <c r="AO302" s="390"/>
      <c r="AP302" s="390"/>
      <c r="AQ302" s="390"/>
      <c r="AR302" s="390"/>
      <c r="AS302" s="390"/>
      <c r="AT302" s="390"/>
      <c r="AU302" s="390"/>
      <c r="AV302" s="390"/>
      <c r="AW302" s="390"/>
      <c r="AX302" s="390"/>
      <c r="AY302" s="390"/>
      <c r="AZ302" s="390"/>
      <c r="BA302" s="390"/>
      <c r="BB302" s="390"/>
      <c r="BC302" s="390"/>
      <c r="BD302" s="390"/>
      <c r="BE302" s="390"/>
      <c r="BF302" s="390"/>
      <c r="BG302" s="390"/>
      <c r="BH302" s="390"/>
      <c r="BI302" s="390"/>
      <c r="BJ302" s="390"/>
      <c r="BK302" s="390"/>
      <c r="BL302" s="390"/>
      <c r="BM302" s="390"/>
      <c r="BN302" s="390"/>
    </row>
    <row r="303" spans="1:66" s="395" customFormat="1" x14ac:dyDescent="0.25">
      <c r="A303" s="449"/>
      <c r="B303" s="449"/>
      <c r="C303" s="449"/>
      <c r="D303" s="391"/>
      <c r="E303" s="449"/>
      <c r="F303" s="391"/>
      <c r="G303" s="391"/>
      <c r="H303" s="391"/>
      <c r="I303" s="391"/>
      <c r="J303" s="391"/>
      <c r="K303" s="391"/>
      <c r="L303" s="391"/>
      <c r="M303" s="388"/>
      <c r="N303" s="388"/>
      <c r="O303" s="388"/>
      <c r="P303" s="388"/>
      <c r="Q303" s="388"/>
      <c r="R303" s="388"/>
      <c r="S303" s="389"/>
      <c r="T303" s="389"/>
      <c r="U303" s="389"/>
      <c r="V303" s="394"/>
      <c r="W303" s="394"/>
      <c r="X303" s="387"/>
      <c r="Y303" s="387"/>
      <c r="Z303" s="387"/>
      <c r="AA303" s="387"/>
      <c r="AB303" s="387"/>
      <c r="AC303" s="387"/>
      <c r="AD303" s="387"/>
      <c r="AE303" s="387"/>
      <c r="AF303" s="390"/>
      <c r="AG303" s="390"/>
      <c r="AH303" s="390"/>
      <c r="AI303" s="390"/>
      <c r="AJ303" s="390"/>
      <c r="AK303" s="390"/>
      <c r="AL303" s="390"/>
      <c r="AM303" s="390"/>
      <c r="AN303" s="390"/>
      <c r="AO303" s="390"/>
      <c r="AP303" s="390"/>
      <c r="AQ303" s="390"/>
      <c r="AR303" s="390"/>
      <c r="AS303" s="390"/>
      <c r="AT303" s="390"/>
      <c r="AU303" s="390"/>
      <c r="AV303" s="390"/>
      <c r="AW303" s="390"/>
      <c r="AX303" s="390"/>
      <c r="AY303" s="390"/>
      <c r="AZ303" s="390"/>
      <c r="BA303" s="390"/>
      <c r="BB303" s="390"/>
      <c r="BC303" s="390"/>
      <c r="BD303" s="390"/>
      <c r="BE303" s="390"/>
      <c r="BF303" s="390"/>
      <c r="BG303" s="390"/>
      <c r="BH303" s="390"/>
      <c r="BI303" s="390"/>
      <c r="BJ303" s="390"/>
      <c r="BK303" s="390"/>
      <c r="BL303" s="390"/>
      <c r="BM303" s="390"/>
      <c r="BN303" s="390"/>
    </row>
    <row r="304" spans="1:66" s="395" customFormat="1" x14ac:dyDescent="0.25">
      <c r="A304" s="449"/>
      <c r="B304" s="449"/>
      <c r="C304" s="449"/>
      <c r="D304" s="391"/>
      <c r="E304" s="449"/>
      <c r="F304" s="391"/>
      <c r="G304" s="391"/>
      <c r="H304" s="391"/>
      <c r="I304" s="391"/>
      <c r="J304" s="391"/>
      <c r="K304" s="391"/>
      <c r="L304" s="391"/>
      <c r="M304" s="388"/>
      <c r="N304" s="388"/>
      <c r="O304" s="388"/>
      <c r="P304" s="388"/>
      <c r="Q304" s="388"/>
      <c r="R304" s="388"/>
      <c r="S304" s="389"/>
      <c r="T304" s="389"/>
      <c r="U304" s="389"/>
      <c r="V304" s="394"/>
      <c r="W304" s="394"/>
      <c r="X304" s="387"/>
      <c r="Y304" s="387"/>
      <c r="Z304" s="387"/>
      <c r="AA304" s="387"/>
      <c r="AB304" s="387"/>
      <c r="AC304" s="387"/>
      <c r="AD304" s="387"/>
      <c r="AE304" s="387"/>
      <c r="AF304" s="390"/>
      <c r="AG304" s="390"/>
      <c r="AH304" s="390"/>
      <c r="AI304" s="390"/>
      <c r="AJ304" s="390"/>
      <c r="AK304" s="390"/>
      <c r="AL304" s="390"/>
      <c r="AM304" s="390"/>
      <c r="AN304" s="390"/>
      <c r="AO304" s="390"/>
      <c r="AP304" s="390"/>
      <c r="AQ304" s="390"/>
      <c r="AR304" s="390"/>
      <c r="AS304" s="390"/>
      <c r="AT304" s="390"/>
      <c r="AU304" s="390"/>
      <c r="AV304" s="390"/>
      <c r="AW304" s="390"/>
      <c r="AX304" s="390"/>
      <c r="AY304" s="390"/>
      <c r="AZ304" s="390"/>
      <c r="BA304" s="390"/>
      <c r="BB304" s="390"/>
      <c r="BC304" s="390"/>
      <c r="BD304" s="390"/>
      <c r="BE304" s="390"/>
      <c r="BF304" s="390"/>
      <c r="BG304" s="390"/>
      <c r="BH304" s="390"/>
      <c r="BI304" s="390"/>
      <c r="BJ304" s="390"/>
      <c r="BK304" s="390"/>
      <c r="BL304" s="390"/>
      <c r="BM304" s="390"/>
      <c r="BN304" s="390"/>
    </row>
    <row r="305" spans="1:66" s="395" customFormat="1" x14ac:dyDescent="0.25">
      <c r="A305" s="449"/>
      <c r="B305" s="449"/>
      <c r="C305" s="449"/>
      <c r="D305" s="391"/>
      <c r="E305" s="449"/>
      <c r="F305" s="391"/>
      <c r="G305" s="391"/>
      <c r="H305" s="391"/>
      <c r="I305" s="391"/>
      <c r="J305" s="391"/>
      <c r="K305" s="391"/>
      <c r="L305" s="391"/>
      <c r="M305" s="388"/>
      <c r="N305" s="388"/>
      <c r="O305" s="388"/>
      <c r="P305" s="388"/>
      <c r="Q305" s="388"/>
      <c r="R305" s="388"/>
      <c r="S305" s="389"/>
      <c r="T305" s="389"/>
      <c r="U305" s="389"/>
      <c r="V305" s="394"/>
      <c r="W305" s="394"/>
      <c r="X305" s="387"/>
      <c r="Y305" s="387"/>
      <c r="Z305" s="387"/>
      <c r="AA305" s="387"/>
      <c r="AB305" s="387"/>
      <c r="AC305" s="387"/>
      <c r="AD305" s="387"/>
      <c r="AE305" s="387"/>
      <c r="AF305" s="390"/>
      <c r="AG305" s="390"/>
      <c r="AH305" s="390"/>
      <c r="AI305" s="390"/>
      <c r="AJ305" s="390"/>
      <c r="AK305" s="390"/>
      <c r="AL305" s="390"/>
      <c r="AM305" s="390"/>
      <c r="AN305" s="390"/>
      <c r="AO305" s="390"/>
      <c r="AP305" s="390"/>
      <c r="AQ305" s="390"/>
      <c r="AR305" s="390"/>
      <c r="AS305" s="390"/>
      <c r="AT305" s="390"/>
      <c r="AU305" s="390"/>
      <c r="AV305" s="390"/>
      <c r="AW305" s="390"/>
      <c r="AX305" s="390"/>
      <c r="AY305" s="390"/>
      <c r="AZ305" s="390"/>
      <c r="BA305" s="390"/>
      <c r="BB305" s="390"/>
      <c r="BC305" s="390"/>
      <c r="BD305" s="390"/>
      <c r="BE305" s="390"/>
      <c r="BF305" s="390"/>
      <c r="BG305" s="390"/>
      <c r="BH305" s="390"/>
      <c r="BI305" s="390"/>
      <c r="BJ305" s="390"/>
      <c r="BK305" s="390"/>
      <c r="BL305" s="390"/>
      <c r="BM305" s="390"/>
      <c r="BN305" s="390"/>
    </row>
    <row r="306" spans="1:66" s="395" customFormat="1" x14ac:dyDescent="0.25">
      <c r="A306" s="449"/>
      <c r="B306" s="449"/>
      <c r="C306" s="449"/>
      <c r="D306" s="391"/>
      <c r="E306" s="449"/>
      <c r="F306" s="391"/>
      <c r="G306" s="391"/>
      <c r="H306" s="391"/>
      <c r="I306" s="391"/>
      <c r="J306" s="391"/>
      <c r="K306" s="391"/>
      <c r="L306" s="391"/>
      <c r="M306" s="388"/>
      <c r="N306" s="388"/>
      <c r="O306" s="388"/>
      <c r="P306" s="388"/>
      <c r="Q306" s="388"/>
      <c r="R306" s="388"/>
      <c r="S306" s="389"/>
      <c r="T306" s="389"/>
      <c r="U306" s="389"/>
      <c r="V306" s="394"/>
      <c r="W306" s="394"/>
      <c r="X306" s="387"/>
      <c r="Y306" s="387"/>
      <c r="Z306" s="387"/>
      <c r="AA306" s="387"/>
      <c r="AB306" s="387"/>
      <c r="AC306" s="387"/>
      <c r="AD306" s="387"/>
      <c r="AE306" s="387"/>
      <c r="AF306" s="390"/>
      <c r="AG306" s="390"/>
      <c r="AH306" s="390"/>
      <c r="AI306" s="390"/>
      <c r="AJ306" s="390"/>
      <c r="AK306" s="390"/>
      <c r="AL306" s="390"/>
      <c r="AM306" s="390"/>
      <c r="AN306" s="390"/>
      <c r="AO306" s="390"/>
      <c r="AP306" s="390"/>
      <c r="AQ306" s="390"/>
      <c r="AR306" s="390"/>
      <c r="AS306" s="390"/>
      <c r="AT306" s="390"/>
      <c r="AU306" s="390"/>
      <c r="AV306" s="390"/>
      <c r="AW306" s="390"/>
      <c r="AX306" s="390"/>
      <c r="AY306" s="390"/>
      <c r="AZ306" s="390"/>
      <c r="BA306" s="390"/>
      <c r="BB306" s="390"/>
      <c r="BC306" s="390"/>
      <c r="BD306" s="390"/>
      <c r="BE306" s="390"/>
      <c r="BF306" s="390"/>
      <c r="BG306" s="390"/>
      <c r="BH306" s="390"/>
      <c r="BI306" s="390"/>
      <c r="BJ306" s="390"/>
      <c r="BK306" s="390"/>
      <c r="BL306" s="390"/>
      <c r="BM306" s="390"/>
      <c r="BN306" s="390"/>
    </row>
    <row r="307" spans="1:66" s="395" customFormat="1" x14ac:dyDescent="0.25">
      <c r="A307" s="449"/>
      <c r="B307" s="449"/>
      <c r="C307" s="449"/>
      <c r="D307" s="391"/>
      <c r="E307" s="449"/>
      <c r="F307" s="391"/>
      <c r="G307" s="391"/>
      <c r="H307" s="391"/>
      <c r="I307" s="391"/>
      <c r="J307" s="391"/>
      <c r="K307" s="391"/>
      <c r="L307" s="391"/>
      <c r="M307" s="388"/>
      <c r="N307" s="388"/>
      <c r="O307" s="388"/>
      <c r="P307" s="388"/>
      <c r="Q307" s="388"/>
      <c r="R307" s="388"/>
      <c r="S307" s="389"/>
      <c r="T307" s="389"/>
      <c r="U307" s="389"/>
      <c r="V307" s="394"/>
      <c r="W307" s="394"/>
      <c r="X307" s="387"/>
      <c r="Y307" s="387"/>
      <c r="Z307" s="387"/>
      <c r="AA307" s="387"/>
      <c r="AB307" s="387"/>
      <c r="AC307" s="387"/>
      <c r="AD307" s="387"/>
      <c r="AE307" s="387"/>
      <c r="AF307" s="390"/>
      <c r="AG307" s="390"/>
      <c r="AH307" s="390"/>
      <c r="AI307" s="390"/>
      <c r="AJ307" s="390"/>
      <c r="AK307" s="390"/>
      <c r="AL307" s="390"/>
      <c r="AM307" s="390"/>
      <c r="AN307" s="390"/>
      <c r="AO307" s="390"/>
      <c r="AP307" s="390"/>
      <c r="AQ307" s="390"/>
      <c r="AR307" s="390"/>
      <c r="AS307" s="390"/>
      <c r="AT307" s="390"/>
      <c r="AU307" s="390"/>
      <c r="AV307" s="390"/>
      <c r="AW307" s="390"/>
      <c r="AX307" s="390"/>
      <c r="AY307" s="390"/>
      <c r="AZ307" s="390"/>
      <c r="BA307" s="390"/>
      <c r="BB307" s="390"/>
      <c r="BC307" s="390"/>
      <c r="BD307" s="390"/>
      <c r="BE307" s="390"/>
      <c r="BF307" s="390"/>
      <c r="BG307" s="390"/>
      <c r="BH307" s="390"/>
      <c r="BI307" s="390"/>
      <c r="BJ307" s="390"/>
      <c r="BK307" s="390"/>
      <c r="BL307" s="390"/>
      <c r="BM307" s="390"/>
      <c r="BN307" s="390"/>
    </row>
    <row r="308" spans="1:66" s="395" customFormat="1" x14ac:dyDescent="0.25">
      <c r="A308" s="449"/>
      <c r="B308" s="449"/>
      <c r="C308" s="449"/>
      <c r="D308" s="391"/>
      <c r="E308" s="449"/>
      <c r="F308" s="391"/>
      <c r="G308" s="391"/>
      <c r="H308" s="391"/>
      <c r="I308" s="391"/>
      <c r="J308" s="391"/>
      <c r="K308" s="391"/>
      <c r="L308" s="391"/>
      <c r="M308" s="388"/>
      <c r="N308" s="388"/>
      <c r="O308" s="388"/>
      <c r="P308" s="388"/>
      <c r="Q308" s="388"/>
      <c r="R308" s="388"/>
      <c r="S308" s="389"/>
      <c r="T308" s="389"/>
      <c r="U308" s="389"/>
      <c r="V308" s="394"/>
      <c r="W308" s="394"/>
      <c r="X308" s="387"/>
      <c r="Y308" s="387"/>
      <c r="Z308" s="387"/>
      <c r="AA308" s="387"/>
      <c r="AB308" s="387"/>
      <c r="AC308" s="387"/>
      <c r="AD308" s="387"/>
      <c r="AE308" s="387"/>
      <c r="AF308" s="390"/>
      <c r="AG308" s="390"/>
      <c r="AH308" s="390"/>
      <c r="AI308" s="390"/>
      <c r="AJ308" s="390"/>
      <c r="AK308" s="390"/>
      <c r="AL308" s="390"/>
      <c r="AM308" s="390"/>
      <c r="AN308" s="390"/>
      <c r="AO308" s="390"/>
      <c r="AP308" s="390"/>
      <c r="AQ308" s="390"/>
      <c r="AR308" s="390"/>
      <c r="AS308" s="390"/>
      <c r="AT308" s="390"/>
      <c r="AU308" s="390"/>
      <c r="AV308" s="390"/>
      <c r="AW308" s="390"/>
      <c r="AX308" s="390"/>
      <c r="AY308" s="390"/>
      <c r="AZ308" s="390"/>
      <c r="BA308" s="390"/>
      <c r="BB308" s="390"/>
      <c r="BC308" s="390"/>
      <c r="BD308" s="390"/>
      <c r="BE308" s="390"/>
      <c r="BF308" s="390"/>
      <c r="BG308" s="390"/>
      <c r="BH308" s="390"/>
      <c r="BI308" s="390"/>
      <c r="BJ308" s="390"/>
      <c r="BK308" s="390"/>
      <c r="BL308" s="390"/>
      <c r="BM308" s="390"/>
      <c r="BN308" s="390"/>
    </row>
    <row r="309" spans="1:66" s="395" customFormat="1" x14ac:dyDescent="0.25">
      <c r="A309" s="449"/>
      <c r="B309" s="449"/>
      <c r="C309" s="449"/>
      <c r="D309" s="391"/>
      <c r="E309" s="449"/>
      <c r="F309" s="391"/>
      <c r="G309" s="391"/>
      <c r="H309" s="391"/>
      <c r="I309" s="391"/>
      <c r="J309" s="391"/>
      <c r="K309" s="391"/>
      <c r="L309" s="391"/>
      <c r="M309" s="388"/>
      <c r="N309" s="388"/>
      <c r="O309" s="388"/>
      <c r="P309" s="388"/>
      <c r="Q309" s="388"/>
      <c r="R309" s="388"/>
      <c r="S309" s="389"/>
      <c r="T309" s="389"/>
      <c r="U309" s="389"/>
      <c r="V309" s="394"/>
      <c r="W309" s="394"/>
      <c r="X309" s="387"/>
      <c r="Y309" s="387"/>
      <c r="Z309" s="387"/>
      <c r="AA309" s="387"/>
      <c r="AB309" s="387"/>
      <c r="AC309" s="387"/>
      <c r="AD309" s="387"/>
      <c r="AE309" s="387"/>
      <c r="AF309" s="390"/>
      <c r="AG309" s="390"/>
      <c r="AH309" s="390"/>
      <c r="AI309" s="390"/>
      <c r="AJ309" s="390"/>
      <c r="AK309" s="390"/>
      <c r="AL309" s="390"/>
      <c r="AM309" s="390"/>
      <c r="AN309" s="390"/>
      <c r="AO309" s="390"/>
      <c r="AP309" s="390"/>
      <c r="AQ309" s="390"/>
      <c r="AR309" s="390"/>
      <c r="AS309" s="390"/>
      <c r="AT309" s="390"/>
      <c r="AU309" s="390"/>
      <c r="AV309" s="390"/>
      <c r="AW309" s="390"/>
      <c r="AX309" s="390"/>
      <c r="AY309" s="390"/>
      <c r="AZ309" s="390"/>
      <c r="BA309" s="390"/>
      <c r="BB309" s="390"/>
      <c r="BC309" s="390"/>
      <c r="BD309" s="390"/>
      <c r="BE309" s="390"/>
      <c r="BF309" s="390"/>
      <c r="BG309" s="390"/>
      <c r="BH309" s="390"/>
      <c r="BI309" s="390"/>
      <c r="BJ309" s="390"/>
      <c r="BK309" s="390"/>
      <c r="BL309" s="390"/>
      <c r="BM309" s="390"/>
      <c r="BN309" s="390"/>
    </row>
    <row r="310" spans="1:66" s="395" customFormat="1" x14ac:dyDescent="0.25">
      <c r="A310" s="449"/>
      <c r="B310" s="449"/>
      <c r="C310" s="449"/>
      <c r="D310" s="391"/>
      <c r="E310" s="449"/>
      <c r="F310" s="391"/>
      <c r="G310" s="391"/>
      <c r="H310" s="391"/>
      <c r="I310" s="391"/>
      <c r="J310" s="391"/>
      <c r="K310" s="391"/>
      <c r="L310" s="391"/>
      <c r="M310" s="388"/>
      <c r="N310" s="388"/>
      <c r="O310" s="388"/>
      <c r="P310" s="388"/>
      <c r="Q310" s="388"/>
      <c r="R310" s="388"/>
      <c r="S310" s="389"/>
      <c r="T310" s="389"/>
      <c r="U310" s="389"/>
      <c r="V310" s="394"/>
      <c r="W310" s="394"/>
      <c r="X310" s="387"/>
      <c r="Y310" s="387"/>
      <c r="Z310" s="387"/>
      <c r="AA310" s="387"/>
      <c r="AB310" s="387"/>
      <c r="AC310" s="387"/>
      <c r="AD310" s="387"/>
      <c r="AE310" s="387"/>
      <c r="AF310" s="390"/>
      <c r="AG310" s="390"/>
      <c r="AH310" s="390"/>
      <c r="AI310" s="390"/>
      <c r="AJ310" s="390"/>
      <c r="AK310" s="390"/>
      <c r="AL310" s="390"/>
      <c r="AM310" s="390"/>
      <c r="AN310" s="390"/>
      <c r="AO310" s="390"/>
      <c r="AP310" s="390"/>
      <c r="AQ310" s="390"/>
      <c r="AR310" s="390"/>
      <c r="AS310" s="390"/>
      <c r="AT310" s="390"/>
      <c r="AU310" s="390"/>
      <c r="AV310" s="390"/>
      <c r="AW310" s="390"/>
      <c r="AX310" s="390"/>
      <c r="AY310" s="390"/>
      <c r="AZ310" s="390"/>
      <c r="BA310" s="390"/>
      <c r="BB310" s="390"/>
      <c r="BC310" s="390"/>
      <c r="BD310" s="390"/>
      <c r="BE310" s="390"/>
      <c r="BF310" s="390"/>
      <c r="BG310" s="390"/>
      <c r="BH310" s="390"/>
      <c r="BI310" s="390"/>
      <c r="BJ310" s="390"/>
      <c r="BK310" s="390"/>
      <c r="BL310" s="390"/>
      <c r="BM310" s="390"/>
      <c r="BN310" s="390"/>
    </row>
    <row r="311" spans="1:66" s="395" customFormat="1" x14ac:dyDescent="0.25">
      <c r="A311" s="449"/>
      <c r="B311" s="449"/>
      <c r="C311" s="449"/>
      <c r="D311" s="391"/>
      <c r="E311" s="449"/>
      <c r="F311" s="391"/>
      <c r="G311" s="391"/>
      <c r="H311" s="391"/>
      <c r="I311" s="391"/>
      <c r="J311" s="391"/>
      <c r="K311" s="391"/>
      <c r="L311" s="391"/>
      <c r="M311" s="388"/>
      <c r="N311" s="388"/>
      <c r="O311" s="388"/>
      <c r="P311" s="388"/>
      <c r="Q311" s="388"/>
      <c r="R311" s="388"/>
      <c r="S311" s="389"/>
      <c r="T311" s="389"/>
      <c r="U311" s="389"/>
      <c r="V311" s="394"/>
      <c r="W311" s="394"/>
      <c r="X311" s="387"/>
      <c r="Y311" s="387"/>
      <c r="Z311" s="387"/>
      <c r="AA311" s="387"/>
      <c r="AB311" s="387"/>
      <c r="AC311" s="387"/>
      <c r="AD311" s="387"/>
      <c r="AE311" s="387"/>
      <c r="AF311" s="390"/>
      <c r="AG311" s="390"/>
      <c r="AH311" s="390"/>
      <c r="AI311" s="390"/>
      <c r="AJ311" s="390"/>
      <c r="AK311" s="390"/>
      <c r="AL311" s="390"/>
      <c r="AM311" s="390"/>
      <c r="AN311" s="390"/>
      <c r="AO311" s="390"/>
      <c r="AP311" s="390"/>
      <c r="AQ311" s="390"/>
      <c r="AR311" s="390"/>
      <c r="AS311" s="390"/>
      <c r="AT311" s="390"/>
      <c r="AU311" s="390"/>
      <c r="AV311" s="390"/>
      <c r="AW311" s="390"/>
      <c r="AX311" s="390"/>
      <c r="AY311" s="390"/>
      <c r="AZ311" s="390"/>
      <c r="BA311" s="390"/>
      <c r="BB311" s="390"/>
      <c r="BC311" s="390"/>
      <c r="BD311" s="390"/>
      <c r="BE311" s="390"/>
      <c r="BF311" s="390"/>
      <c r="BG311" s="390"/>
      <c r="BH311" s="390"/>
      <c r="BI311" s="390"/>
      <c r="BJ311" s="390"/>
      <c r="BK311" s="390"/>
      <c r="BL311" s="390"/>
      <c r="BM311" s="390"/>
      <c r="BN311" s="390"/>
    </row>
    <row r="312" spans="1:66" s="395" customFormat="1" x14ac:dyDescent="0.25">
      <c r="A312" s="449"/>
      <c r="B312" s="449"/>
      <c r="C312" s="449"/>
      <c r="D312" s="391"/>
      <c r="E312" s="449"/>
      <c r="F312" s="391"/>
      <c r="G312" s="391"/>
      <c r="H312" s="391"/>
      <c r="I312" s="391"/>
      <c r="J312" s="391"/>
      <c r="K312" s="391"/>
      <c r="L312" s="391"/>
      <c r="M312" s="388"/>
      <c r="N312" s="388"/>
      <c r="O312" s="388"/>
      <c r="P312" s="388"/>
      <c r="Q312" s="388"/>
      <c r="R312" s="388"/>
      <c r="S312" s="389"/>
      <c r="T312" s="389"/>
      <c r="U312" s="389"/>
      <c r="V312" s="394"/>
      <c r="W312" s="394"/>
      <c r="X312" s="387"/>
      <c r="Y312" s="387"/>
      <c r="Z312" s="387"/>
      <c r="AA312" s="387"/>
      <c r="AB312" s="387"/>
      <c r="AC312" s="387"/>
      <c r="AD312" s="387"/>
      <c r="AE312" s="387"/>
      <c r="AF312" s="390"/>
      <c r="AG312" s="390"/>
      <c r="AH312" s="390"/>
      <c r="AI312" s="390"/>
      <c r="AJ312" s="390"/>
      <c r="AK312" s="390"/>
      <c r="AL312" s="390"/>
      <c r="AM312" s="390"/>
      <c r="AN312" s="390"/>
      <c r="AO312" s="390"/>
      <c r="AP312" s="390"/>
      <c r="AQ312" s="390"/>
      <c r="AR312" s="390"/>
      <c r="AS312" s="390"/>
      <c r="AT312" s="390"/>
      <c r="AU312" s="390"/>
      <c r="AV312" s="390"/>
      <c r="AW312" s="390"/>
      <c r="AX312" s="390"/>
      <c r="AY312" s="390"/>
      <c r="AZ312" s="390"/>
      <c r="BA312" s="390"/>
      <c r="BB312" s="390"/>
      <c r="BC312" s="390"/>
      <c r="BD312" s="390"/>
      <c r="BE312" s="390"/>
      <c r="BF312" s="390"/>
      <c r="BG312" s="390"/>
      <c r="BH312" s="390"/>
      <c r="BI312" s="390"/>
      <c r="BJ312" s="390"/>
      <c r="BK312" s="390"/>
      <c r="BL312" s="390"/>
      <c r="BM312" s="390"/>
      <c r="BN312" s="390"/>
    </row>
    <row r="313" spans="1:66" s="395" customFormat="1" x14ac:dyDescent="0.25">
      <c r="A313" s="449"/>
      <c r="B313" s="449"/>
      <c r="C313" s="449"/>
      <c r="D313" s="391"/>
      <c r="E313" s="449"/>
      <c r="F313" s="391"/>
      <c r="G313" s="391"/>
      <c r="H313" s="391"/>
      <c r="I313" s="391"/>
      <c r="J313" s="391"/>
      <c r="K313" s="391"/>
      <c r="L313" s="391"/>
      <c r="M313" s="388"/>
      <c r="N313" s="388"/>
      <c r="O313" s="388"/>
      <c r="P313" s="388"/>
      <c r="Q313" s="388"/>
      <c r="R313" s="388"/>
      <c r="S313" s="389"/>
      <c r="T313" s="389"/>
      <c r="U313" s="389"/>
      <c r="V313" s="394"/>
      <c r="W313" s="394"/>
      <c r="X313" s="387"/>
      <c r="Y313" s="387"/>
      <c r="Z313" s="387"/>
      <c r="AA313" s="387"/>
      <c r="AB313" s="387"/>
      <c r="AC313" s="387"/>
      <c r="AD313" s="387"/>
      <c r="AE313" s="387"/>
      <c r="AF313" s="390"/>
      <c r="AG313" s="390"/>
      <c r="AH313" s="390"/>
      <c r="AI313" s="390"/>
      <c r="AJ313" s="390"/>
      <c r="AK313" s="390"/>
      <c r="AL313" s="390"/>
      <c r="AM313" s="390"/>
      <c r="AN313" s="390"/>
      <c r="AO313" s="390"/>
      <c r="AP313" s="390"/>
      <c r="AQ313" s="390"/>
      <c r="AR313" s="390"/>
      <c r="AS313" s="390"/>
      <c r="AT313" s="390"/>
      <c r="AU313" s="390"/>
      <c r="AV313" s="390"/>
      <c r="AW313" s="390"/>
      <c r="AX313" s="390"/>
      <c r="AY313" s="390"/>
      <c r="AZ313" s="390"/>
      <c r="BA313" s="390"/>
      <c r="BB313" s="390"/>
      <c r="BC313" s="390"/>
      <c r="BD313" s="390"/>
      <c r="BE313" s="390"/>
      <c r="BF313" s="390"/>
      <c r="BG313" s="390"/>
      <c r="BH313" s="390"/>
      <c r="BI313" s="390"/>
      <c r="BJ313" s="390"/>
      <c r="BK313" s="390"/>
      <c r="BL313" s="390"/>
      <c r="BM313" s="390"/>
      <c r="BN313" s="390"/>
    </row>
    <row r="314" spans="1:66" s="395" customFormat="1" x14ac:dyDescent="0.25">
      <c r="A314" s="449"/>
      <c r="B314" s="449"/>
      <c r="C314" s="449"/>
      <c r="D314" s="391"/>
      <c r="E314" s="449"/>
      <c r="F314" s="391"/>
      <c r="G314" s="391"/>
      <c r="H314" s="391"/>
      <c r="I314" s="391"/>
      <c r="J314" s="391"/>
      <c r="K314" s="391"/>
      <c r="L314" s="391"/>
      <c r="M314" s="388"/>
      <c r="N314" s="388"/>
      <c r="O314" s="388"/>
      <c r="P314" s="388"/>
      <c r="Q314" s="388"/>
      <c r="R314" s="388"/>
      <c r="S314" s="389"/>
      <c r="T314" s="389"/>
      <c r="U314" s="389"/>
      <c r="V314" s="394"/>
      <c r="W314" s="394"/>
      <c r="X314" s="387"/>
      <c r="Y314" s="387"/>
      <c r="Z314" s="387"/>
      <c r="AA314" s="387"/>
      <c r="AB314" s="387"/>
      <c r="AC314" s="387"/>
      <c r="AD314" s="387"/>
      <c r="AE314" s="387"/>
      <c r="AF314" s="390"/>
      <c r="AG314" s="390"/>
      <c r="AH314" s="390"/>
      <c r="AI314" s="390"/>
      <c r="AJ314" s="390"/>
      <c r="AK314" s="390"/>
      <c r="AL314" s="390"/>
      <c r="AM314" s="390"/>
      <c r="AN314" s="390"/>
      <c r="AO314" s="390"/>
      <c r="AP314" s="390"/>
      <c r="AQ314" s="390"/>
      <c r="AR314" s="390"/>
      <c r="AS314" s="390"/>
      <c r="AT314" s="390"/>
      <c r="AU314" s="390"/>
      <c r="AV314" s="390"/>
      <c r="AW314" s="390"/>
      <c r="AX314" s="390"/>
      <c r="AY314" s="390"/>
      <c r="AZ314" s="390"/>
      <c r="BA314" s="390"/>
      <c r="BB314" s="390"/>
      <c r="BC314" s="390"/>
      <c r="BD314" s="390"/>
      <c r="BE314" s="390"/>
      <c r="BF314" s="390"/>
      <c r="BG314" s="390"/>
      <c r="BH314" s="390"/>
      <c r="BI314" s="390"/>
      <c r="BJ314" s="390"/>
      <c r="BK314" s="390"/>
      <c r="BL314" s="390"/>
      <c r="BM314" s="390"/>
      <c r="BN314" s="390"/>
    </row>
    <row r="315" spans="1:66" s="395" customFormat="1" x14ac:dyDescent="0.25">
      <c r="A315" s="449"/>
      <c r="B315" s="449"/>
      <c r="C315" s="449"/>
      <c r="D315" s="391"/>
      <c r="E315" s="449"/>
      <c r="F315" s="391"/>
      <c r="G315" s="391"/>
      <c r="H315" s="391"/>
      <c r="I315" s="391"/>
      <c r="J315" s="391"/>
      <c r="K315" s="391"/>
      <c r="L315" s="391"/>
      <c r="M315" s="388"/>
      <c r="N315" s="388"/>
      <c r="O315" s="388"/>
      <c r="P315" s="388"/>
      <c r="Q315" s="388"/>
      <c r="R315" s="388"/>
      <c r="S315" s="389"/>
      <c r="T315" s="389"/>
      <c r="U315" s="389"/>
      <c r="V315" s="394"/>
      <c r="W315" s="394"/>
      <c r="X315" s="387"/>
      <c r="Y315" s="387"/>
      <c r="Z315" s="387"/>
      <c r="AA315" s="387"/>
      <c r="AB315" s="387"/>
      <c r="AC315" s="387"/>
      <c r="AD315" s="387"/>
      <c r="AE315" s="387"/>
      <c r="AF315" s="390"/>
      <c r="AG315" s="390"/>
      <c r="AH315" s="390"/>
      <c r="AI315" s="390"/>
      <c r="AJ315" s="390"/>
      <c r="AK315" s="390"/>
      <c r="AL315" s="390"/>
      <c r="AM315" s="390"/>
      <c r="AN315" s="390"/>
      <c r="AO315" s="390"/>
      <c r="AP315" s="390"/>
      <c r="AQ315" s="390"/>
      <c r="AR315" s="390"/>
      <c r="AS315" s="390"/>
      <c r="AT315" s="390"/>
      <c r="AU315" s="390"/>
      <c r="AV315" s="390"/>
      <c r="AW315" s="390"/>
      <c r="AX315" s="390"/>
      <c r="AY315" s="390"/>
      <c r="AZ315" s="390"/>
      <c r="BA315" s="390"/>
      <c r="BB315" s="390"/>
      <c r="BC315" s="390"/>
      <c r="BD315" s="390"/>
      <c r="BE315" s="390"/>
      <c r="BF315" s="390"/>
      <c r="BG315" s="390"/>
      <c r="BH315" s="390"/>
      <c r="BI315" s="390"/>
      <c r="BJ315" s="390"/>
      <c r="BK315" s="390"/>
      <c r="BL315" s="390"/>
      <c r="BM315" s="390"/>
      <c r="BN315" s="390"/>
    </row>
    <row r="316" spans="1:66" s="395" customFormat="1" x14ac:dyDescent="0.25">
      <c r="A316" s="449"/>
      <c r="B316" s="449"/>
      <c r="C316" s="449"/>
      <c r="D316" s="391"/>
      <c r="E316" s="449"/>
      <c r="F316" s="391"/>
      <c r="G316" s="391"/>
      <c r="H316" s="391"/>
      <c r="I316" s="391"/>
      <c r="J316" s="391"/>
      <c r="K316" s="391"/>
      <c r="L316" s="391"/>
      <c r="M316" s="388"/>
      <c r="N316" s="388"/>
      <c r="O316" s="388"/>
      <c r="P316" s="388"/>
      <c r="Q316" s="388"/>
      <c r="R316" s="388"/>
      <c r="S316" s="389"/>
      <c r="T316" s="389"/>
      <c r="U316" s="389"/>
      <c r="V316" s="394"/>
      <c r="W316" s="394"/>
      <c r="X316" s="387"/>
      <c r="Y316" s="387"/>
      <c r="Z316" s="387"/>
      <c r="AA316" s="387"/>
      <c r="AB316" s="387"/>
      <c r="AC316" s="387"/>
      <c r="AD316" s="387"/>
      <c r="AE316" s="387"/>
      <c r="AF316" s="390"/>
      <c r="AG316" s="390"/>
      <c r="AH316" s="390"/>
      <c r="AI316" s="390"/>
      <c r="AJ316" s="390"/>
      <c r="AK316" s="390"/>
      <c r="AL316" s="390"/>
      <c r="AM316" s="390"/>
      <c r="AN316" s="390"/>
      <c r="AO316" s="390"/>
      <c r="AP316" s="390"/>
      <c r="AQ316" s="390"/>
      <c r="AR316" s="390"/>
      <c r="AS316" s="390"/>
      <c r="AT316" s="390"/>
      <c r="AU316" s="390"/>
      <c r="AV316" s="390"/>
      <c r="AW316" s="390"/>
      <c r="AX316" s="390"/>
      <c r="AY316" s="390"/>
      <c r="AZ316" s="390"/>
      <c r="BA316" s="390"/>
      <c r="BB316" s="390"/>
      <c r="BC316" s="390"/>
      <c r="BD316" s="390"/>
      <c r="BE316" s="390"/>
      <c r="BF316" s="390"/>
      <c r="BG316" s="390"/>
      <c r="BH316" s="390"/>
      <c r="BI316" s="390"/>
      <c r="BJ316" s="390"/>
      <c r="BK316" s="390"/>
      <c r="BL316" s="390"/>
      <c r="BM316" s="390"/>
      <c r="BN316" s="390"/>
    </row>
    <row r="317" spans="1:66" s="395" customFormat="1" x14ac:dyDescent="0.25">
      <c r="A317" s="449"/>
      <c r="B317" s="449"/>
      <c r="C317" s="449"/>
      <c r="D317" s="391"/>
      <c r="E317" s="449"/>
      <c r="F317" s="391"/>
      <c r="G317" s="391"/>
      <c r="H317" s="391"/>
      <c r="I317" s="391"/>
      <c r="J317" s="391"/>
      <c r="K317" s="391"/>
      <c r="L317" s="391"/>
      <c r="M317" s="388"/>
      <c r="N317" s="388"/>
      <c r="O317" s="388"/>
      <c r="P317" s="388"/>
      <c r="Q317" s="388"/>
      <c r="R317" s="388"/>
      <c r="S317" s="389"/>
      <c r="T317" s="389"/>
      <c r="U317" s="389"/>
      <c r="V317" s="394"/>
      <c r="W317" s="394"/>
      <c r="X317" s="387"/>
      <c r="Y317" s="387"/>
      <c r="Z317" s="387"/>
      <c r="AA317" s="387"/>
      <c r="AB317" s="387"/>
      <c r="AC317" s="387"/>
      <c r="AD317" s="387"/>
      <c r="AE317" s="387"/>
      <c r="AF317" s="390"/>
      <c r="AG317" s="390"/>
      <c r="AH317" s="390"/>
      <c r="AI317" s="390"/>
      <c r="AJ317" s="390"/>
      <c r="AK317" s="390"/>
      <c r="AL317" s="390"/>
      <c r="AM317" s="390"/>
      <c r="AN317" s="390"/>
      <c r="AO317" s="390"/>
      <c r="AP317" s="390"/>
      <c r="AQ317" s="390"/>
      <c r="AR317" s="390"/>
      <c r="AS317" s="390"/>
      <c r="AT317" s="390"/>
      <c r="AU317" s="390"/>
      <c r="AV317" s="390"/>
      <c r="AW317" s="390"/>
      <c r="AX317" s="390"/>
      <c r="AY317" s="390"/>
      <c r="AZ317" s="390"/>
      <c r="BA317" s="390"/>
      <c r="BB317" s="390"/>
      <c r="BC317" s="390"/>
      <c r="BD317" s="390"/>
      <c r="BE317" s="390"/>
      <c r="BF317" s="390"/>
      <c r="BG317" s="390"/>
      <c r="BH317" s="390"/>
      <c r="BI317" s="390"/>
      <c r="BJ317" s="390"/>
      <c r="BK317" s="390"/>
      <c r="BL317" s="390"/>
      <c r="BM317" s="390"/>
      <c r="BN317" s="390"/>
    </row>
    <row r="318" spans="1:66" s="395" customFormat="1" x14ac:dyDescent="0.25">
      <c r="A318" s="449"/>
      <c r="B318" s="449"/>
      <c r="C318" s="449"/>
      <c r="D318" s="391"/>
      <c r="E318" s="449"/>
      <c r="F318" s="391"/>
      <c r="G318" s="391"/>
      <c r="H318" s="391"/>
      <c r="I318" s="391"/>
      <c r="J318" s="391"/>
      <c r="K318" s="391"/>
      <c r="L318" s="391"/>
      <c r="M318" s="388"/>
      <c r="N318" s="388"/>
      <c r="O318" s="388"/>
      <c r="P318" s="388"/>
      <c r="Q318" s="388"/>
      <c r="R318" s="388"/>
      <c r="S318" s="389"/>
      <c r="T318" s="389"/>
      <c r="U318" s="389"/>
      <c r="V318" s="394"/>
      <c r="W318" s="394"/>
      <c r="X318" s="387"/>
      <c r="Y318" s="387"/>
      <c r="Z318" s="387"/>
      <c r="AA318" s="387"/>
      <c r="AB318" s="387"/>
      <c r="AC318" s="387"/>
      <c r="AD318" s="387"/>
      <c r="AE318" s="387"/>
      <c r="AF318" s="390"/>
      <c r="AG318" s="390"/>
      <c r="AH318" s="390"/>
      <c r="AI318" s="390"/>
      <c r="AJ318" s="390"/>
      <c r="AK318" s="390"/>
      <c r="AL318" s="390"/>
      <c r="AM318" s="390"/>
      <c r="AN318" s="390"/>
      <c r="AO318" s="390"/>
      <c r="AP318" s="390"/>
      <c r="AQ318" s="390"/>
      <c r="AR318" s="390"/>
      <c r="AS318" s="390"/>
      <c r="AT318" s="390"/>
      <c r="AU318" s="390"/>
      <c r="AV318" s="390"/>
      <c r="AW318" s="390"/>
      <c r="AX318" s="390"/>
      <c r="AY318" s="390"/>
      <c r="AZ318" s="390"/>
      <c r="BA318" s="390"/>
      <c r="BB318" s="390"/>
      <c r="BC318" s="390"/>
      <c r="BD318" s="390"/>
      <c r="BE318" s="390"/>
      <c r="BF318" s="390"/>
      <c r="BG318" s="390"/>
      <c r="BH318" s="390"/>
      <c r="BI318" s="390"/>
      <c r="BJ318" s="390"/>
      <c r="BK318" s="390"/>
      <c r="BL318" s="390"/>
      <c r="BM318" s="390"/>
      <c r="BN318" s="390"/>
    </row>
    <row r="319" spans="1:66" s="395" customFormat="1" x14ac:dyDescent="0.25">
      <c r="A319" s="449"/>
      <c r="B319" s="449"/>
      <c r="C319" s="449"/>
      <c r="D319" s="391"/>
      <c r="E319" s="449"/>
      <c r="F319" s="391"/>
      <c r="G319" s="391"/>
      <c r="H319" s="391"/>
      <c r="I319" s="391"/>
      <c r="J319" s="391"/>
      <c r="K319" s="391"/>
      <c r="L319" s="391"/>
      <c r="M319" s="388"/>
      <c r="N319" s="388"/>
      <c r="O319" s="388"/>
      <c r="P319" s="388"/>
      <c r="Q319" s="388"/>
      <c r="R319" s="388"/>
      <c r="S319" s="389"/>
      <c r="T319" s="389"/>
      <c r="U319" s="389"/>
      <c r="V319" s="394"/>
      <c r="W319" s="394"/>
      <c r="X319" s="387"/>
      <c r="Y319" s="387"/>
      <c r="Z319" s="387"/>
      <c r="AA319" s="387"/>
      <c r="AB319" s="387"/>
      <c r="AC319" s="387"/>
      <c r="AD319" s="387"/>
      <c r="AE319" s="387"/>
      <c r="AF319" s="390"/>
      <c r="AG319" s="390"/>
      <c r="AH319" s="390"/>
      <c r="AI319" s="390"/>
      <c r="AJ319" s="390"/>
      <c r="AK319" s="390"/>
      <c r="AL319" s="390"/>
      <c r="AM319" s="390"/>
      <c r="AN319" s="390"/>
      <c r="AO319" s="390"/>
      <c r="AP319" s="390"/>
      <c r="AQ319" s="390"/>
      <c r="AR319" s="390"/>
      <c r="AS319" s="390"/>
      <c r="AT319" s="390"/>
      <c r="AU319" s="390"/>
      <c r="AV319" s="390"/>
      <c r="AW319" s="390"/>
      <c r="AX319" s="390"/>
      <c r="AY319" s="390"/>
      <c r="AZ319" s="390"/>
      <c r="BA319" s="390"/>
      <c r="BB319" s="390"/>
      <c r="BC319" s="390"/>
      <c r="BD319" s="390"/>
      <c r="BE319" s="390"/>
      <c r="BF319" s="390"/>
      <c r="BG319" s="390"/>
      <c r="BH319" s="390"/>
      <c r="BI319" s="390"/>
      <c r="BJ319" s="390"/>
      <c r="BK319" s="390"/>
      <c r="BL319" s="390"/>
      <c r="BM319" s="390"/>
      <c r="BN319" s="390"/>
    </row>
    <row r="320" spans="1:66" s="395" customFormat="1" x14ac:dyDescent="0.25">
      <c r="A320" s="449"/>
      <c r="B320" s="449"/>
      <c r="C320" s="449"/>
      <c r="D320" s="391"/>
      <c r="E320" s="449"/>
      <c r="F320" s="391"/>
      <c r="G320" s="391"/>
      <c r="H320" s="391"/>
      <c r="I320" s="391"/>
      <c r="J320" s="391"/>
      <c r="K320" s="391"/>
      <c r="L320" s="391"/>
      <c r="M320" s="388"/>
      <c r="N320" s="388"/>
      <c r="O320" s="388"/>
      <c r="P320" s="388"/>
      <c r="Q320" s="388"/>
      <c r="R320" s="388"/>
      <c r="S320" s="389"/>
      <c r="T320" s="389"/>
      <c r="U320" s="389"/>
      <c r="V320" s="394"/>
      <c r="W320" s="394"/>
      <c r="X320" s="387"/>
      <c r="Y320" s="387"/>
      <c r="Z320" s="387"/>
      <c r="AA320" s="387"/>
      <c r="AB320" s="387"/>
      <c r="AC320" s="387"/>
      <c r="AD320" s="387"/>
      <c r="AE320" s="387"/>
      <c r="AF320" s="390"/>
      <c r="AG320" s="390"/>
      <c r="AH320" s="390"/>
      <c r="AI320" s="390"/>
      <c r="AJ320" s="390"/>
      <c r="AK320" s="390"/>
      <c r="AL320" s="390"/>
      <c r="AM320" s="390"/>
      <c r="AN320" s="390"/>
      <c r="AO320" s="390"/>
      <c r="AP320" s="390"/>
      <c r="AQ320" s="390"/>
      <c r="AR320" s="390"/>
      <c r="AS320" s="390"/>
      <c r="AT320" s="390"/>
      <c r="AU320" s="390"/>
      <c r="AV320" s="390"/>
      <c r="AW320" s="390"/>
      <c r="AX320" s="390"/>
      <c r="AY320" s="390"/>
      <c r="AZ320" s="390"/>
      <c r="BA320" s="390"/>
      <c r="BB320" s="390"/>
      <c r="BC320" s="390"/>
      <c r="BD320" s="390"/>
      <c r="BE320" s="390"/>
      <c r="BF320" s="390"/>
      <c r="BG320" s="390"/>
      <c r="BH320" s="390"/>
      <c r="BI320" s="390"/>
      <c r="BJ320" s="390"/>
      <c r="BK320" s="390"/>
      <c r="BL320" s="390"/>
      <c r="BM320" s="390"/>
      <c r="BN320" s="390"/>
    </row>
    <row r="321" spans="1:66" s="395" customFormat="1" x14ac:dyDescent="0.25">
      <c r="A321" s="449"/>
      <c r="B321" s="449"/>
      <c r="C321" s="449"/>
      <c r="D321" s="391"/>
      <c r="E321" s="449"/>
      <c r="F321" s="391"/>
      <c r="G321" s="391"/>
      <c r="H321" s="391"/>
      <c r="I321" s="391"/>
      <c r="J321" s="391"/>
      <c r="K321" s="391"/>
      <c r="L321" s="391"/>
      <c r="M321" s="388"/>
      <c r="N321" s="388"/>
      <c r="O321" s="388"/>
      <c r="P321" s="388"/>
      <c r="Q321" s="388"/>
      <c r="R321" s="388"/>
      <c r="S321" s="389"/>
      <c r="T321" s="389"/>
      <c r="U321" s="389"/>
      <c r="V321" s="394"/>
      <c r="W321" s="394"/>
      <c r="X321" s="387"/>
      <c r="Y321" s="387"/>
      <c r="Z321" s="387"/>
      <c r="AA321" s="387"/>
      <c r="AB321" s="387"/>
      <c r="AC321" s="387"/>
      <c r="AD321" s="387"/>
      <c r="AE321" s="387"/>
      <c r="AF321" s="390"/>
      <c r="AG321" s="390"/>
      <c r="AH321" s="390"/>
      <c r="AI321" s="390"/>
      <c r="AJ321" s="390"/>
      <c r="AK321" s="390"/>
      <c r="AL321" s="390"/>
      <c r="AM321" s="390"/>
      <c r="AN321" s="390"/>
      <c r="AO321" s="390"/>
      <c r="AP321" s="390"/>
      <c r="AQ321" s="390"/>
      <c r="AR321" s="390"/>
      <c r="AS321" s="390"/>
      <c r="AT321" s="390"/>
      <c r="AU321" s="390"/>
      <c r="AV321" s="390"/>
      <c r="AW321" s="390"/>
      <c r="AX321" s="390"/>
      <c r="AY321" s="390"/>
      <c r="AZ321" s="390"/>
      <c r="BA321" s="390"/>
      <c r="BB321" s="390"/>
      <c r="BC321" s="390"/>
      <c r="BD321" s="390"/>
      <c r="BE321" s="390"/>
      <c r="BF321" s="390"/>
      <c r="BG321" s="390"/>
      <c r="BH321" s="390"/>
      <c r="BI321" s="390"/>
      <c r="BJ321" s="390"/>
      <c r="BK321" s="390"/>
      <c r="BL321" s="390"/>
      <c r="BM321" s="390"/>
      <c r="BN321" s="390"/>
    </row>
    <row r="322" spans="1:66" s="395" customFormat="1" x14ac:dyDescent="0.25">
      <c r="A322" s="449"/>
      <c r="B322" s="449"/>
      <c r="C322" s="449"/>
      <c r="D322" s="391"/>
      <c r="E322" s="449"/>
      <c r="F322" s="391"/>
      <c r="G322" s="391"/>
      <c r="H322" s="391"/>
      <c r="I322" s="391"/>
      <c r="J322" s="391"/>
      <c r="K322" s="391"/>
      <c r="L322" s="391"/>
      <c r="M322" s="388"/>
      <c r="N322" s="388"/>
      <c r="O322" s="388"/>
      <c r="P322" s="388"/>
      <c r="Q322" s="388"/>
      <c r="R322" s="388"/>
      <c r="S322" s="389"/>
      <c r="T322" s="389"/>
      <c r="U322" s="389"/>
      <c r="V322" s="394"/>
      <c r="W322" s="394"/>
      <c r="X322" s="387"/>
      <c r="Y322" s="387"/>
      <c r="Z322" s="387"/>
      <c r="AA322" s="387"/>
      <c r="AB322" s="387"/>
      <c r="AC322" s="387"/>
      <c r="AD322" s="387"/>
      <c r="AE322" s="387"/>
      <c r="AF322" s="390"/>
      <c r="AG322" s="390"/>
      <c r="AH322" s="390"/>
      <c r="AI322" s="390"/>
      <c r="AJ322" s="390"/>
      <c r="AK322" s="390"/>
      <c r="AL322" s="390"/>
      <c r="AM322" s="390"/>
      <c r="AN322" s="390"/>
      <c r="AO322" s="390"/>
      <c r="AP322" s="390"/>
      <c r="AQ322" s="390"/>
      <c r="AR322" s="390"/>
      <c r="AS322" s="390"/>
      <c r="AT322" s="390"/>
      <c r="AU322" s="390"/>
      <c r="AV322" s="390"/>
      <c r="AW322" s="390"/>
      <c r="AX322" s="390"/>
      <c r="AY322" s="390"/>
      <c r="AZ322" s="390"/>
      <c r="BA322" s="390"/>
      <c r="BB322" s="390"/>
      <c r="BC322" s="390"/>
      <c r="BD322" s="390"/>
      <c r="BE322" s="390"/>
      <c r="BF322" s="390"/>
      <c r="BG322" s="390"/>
      <c r="BH322" s="390"/>
      <c r="BI322" s="390"/>
      <c r="BJ322" s="390"/>
      <c r="BK322" s="390"/>
      <c r="BL322" s="390"/>
      <c r="BM322" s="390"/>
      <c r="BN322" s="390"/>
    </row>
    <row r="323" spans="1:66" s="395" customFormat="1" x14ac:dyDescent="0.25">
      <c r="A323" s="449"/>
      <c r="B323" s="449"/>
      <c r="C323" s="449"/>
      <c r="D323" s="391"/>
      <c r="E323" s="449"/>
      <c r="F323" s="391"/>
      <c r="G323" s="391"/>
      <c r="H323" s="391"/>
      <c r="I323" s="391"/>
      <c r="J323" s="391"/>
      <c r="K323" s="391"/>
      <c r="L323" s="391"/>
      <c r="M323" s="388"/>
      <c r="N323" s="388"/>
      <c r="O323" s="388"/>
      <c r="P323" s="388"/>
      <c r="Q323" s="388"/>
      <c r="R323" s="388"/>
      <c r="S323" s="389"/>
      <c r="T323" s="389"/>
      <c r="U323" s="389"/>
      <c r="V323" s="394"/>
      <c r="W323" s="394"/>
      <c r="X323" s="387"/>
      <c r="Y323" s="387"/>
      <c r="Z323" s="387"/>
      <c r="AA323" s="387"/>
      <c r="AB323" s="387"/>
      <c r="AC323" s="387"/>
      <c r="AD323" s="387"/>
      <c r="AE323" s="387"/>
      <c r="AF323" s="390"/>
      <c r="AG323" s="390"/>
      <c r="AH323" s="390"/>
      <c r="AI323" s="390"/>
      <c r="AJ323" s="390"/>
      <c r="AK323" s="390"/>
      <c r="AL323" s="390"/>
      <c r="AM323" s="390"/>
      <c r="AN323" s="390"/>
      <c r="AO323" s="390"/>
      <c r="AP323" s="390"/>
      <c r="AQ323" s="390"/>
      <c r="AR323" s="390"/>
      <c r="AS323" s="390"/>
      <c r="AT323" s="390"/>
      <c r="AU323" s="390"/>
      <c r="AV323" s="390"/>
      <c r="AW323" s="390"/>
      <c r="AX323" s="390"/>
      <c r="AY323" s="390"/>
      <c r="AZ323" s="390"/>
      <c r="BA323" s="390"/>
      <c r="BB323" s="390"/>
      <c r="BC323" s="390"/>
      <c r="BD323" s="390"/>
      <c r="BE323" s="390"/>
      <c r="BF323" s="390"/>
      <c r="BG323" s="390"/>
      <c r="BH323" s="390"/>
      <c r="BI323" s="390"/>
      <c r="BJ323" s="390"/>
      <c r="BK323" s="390"/>
      <c r="BL323" s="390"/>
      <c r="BM323" s="390"/>
      <c r="BN323" s="390"/>
    </row>
    <row r="324" spans="1:66" s="395" customFormat="1" x14ac:dyDescent="0.25">
      <c r="A324" s="449"/>
      <c r="B324" s="449"/>
      <c r="C324" s="449"/>
      <c r="D324" s="391"/>
      <c r="E324" s="449"/>
      <c r="F324" s="391"/>
      <c r="G324" s="391"/>
      <c r="H324" s="391"/>
      <c r="I324" s="391"/>
      <c r="J324" s="391"/>
      <c r="K324" s="391"/>
      <c r="L324" s="391"/>
      <c r="M324" s="388"/>
      <c r="N324" s="388"/>
      <c r="O324" s="388"/>
      <c r="P324" s="388"/>
      <c r="Q324" s="388"/>
      <c r="R324" s="388"/>
      <c r="S324" s="389"/>
      <c r="T324" s="389"/>
      <c r="U324" s="389"/>
      <c r="V324" s="394"/>
      <c r="W324" s="394"/>
      <c r="X324" s="387"/>
      <c r="Y324" s="387"/>
      <c r="Z324" s="387"/>
      <c r="AA324" s="387"/>
      <c r="AB324" s="387"/>
      <c r="AC324" s="387"/>
      <c r="AD324" s="387"/>
      <c r="AE324" s="387"/>
      <c r="AF324" s="390"/>
      <c r="AG324" s="390"/>
      <c r="AH324" s="390"/>
      <c r="AI324" s="390"/>
      <c r="AJ324" s="390"/>
      <c r="AK324" s="390"/>
      <c r="AL324" s="390"/>
      <c r="AM324" s="390"/>
      <c r="AN324" s="390"/>
      <c r="AO324" s="390"/>
      <c r="AP324" s="390"/>
      <c r="AQ324" s="390"/>
      <c r="AR324" s="390"/>
      <c r="AS324" s="390"/>
      <c r="AT324" s="390"/>
      <c r="AU324" s="390"/>
      <c r="AV324" s="390"/>
      <c r="AW324" s="390"/>
      <c r="AX324" s="390"/>
      <c r="AY324" s="390"/>
      <c r="AZ324" s="390"/>
      <c r="BA324" s="390"/>
      <c r="BB324" s="390"/>
      <c r="BC324" s="390"/>
      <c r="BD324" s="390"/>
      <c r="BE324" s="390"/>
      <c r="BF324" s="390"/>
      <c r="BG324" s="390"/>
      <c r="BH324" s="390"/>
      <c r="BI324" s="390"/>
      <c r="BJ324" s="390"/>
      <c r="BK324" s="390"/>
      <c r="BL324" s="390"/>
      <c r="BM324" s="390"/>
      <c r="BN324" s="390"/>
    </row>
    <row r="325" spans="1:66" s="395" customFormat="1" x14ac:dyDescent="0.25">
      <c r="A325" s="449"/>
      <c r="B325" s="449"/>
      <c r="C325" s="449"/>
      <c r="D325" s="391"/>
      <c r="E325" s="449"/>
      <c r="F325" s="391"/>
      <c r="G325" s="391"/>
      <c r="H325" s="391"/>
      <c r="I325" s="391"/>
      <c r="J325" s="391"/>
      <c r="K325" s="391"/>
      <c r="L325" s="391"/>
      <c r="M325" s="388"/>
      <c r="N325" s="388"/>
      <c r="O325" s="388"/>
      <c r="P325" s="388"/>
      <c r="Q325" s="388"/>
      <c r="R325" s="388"/>
      <c r="S325" s="389"/>
      <c r="T325" s="389"/>
      <c r="U325" s="389"/>
      <c r="V325" s="394"/>
      <c r="W325" s="394"/>
      <c r="X325" s="387"/>
      <c r="Y325" s="387"/>
      <c r="Z325" s="387"/>
      <c r="AA325" s="387"/>
      <c r="AB325" s="387"/>
      <c r="AC325" s="387"/>
      <c r="AD325" s="387"/>
      <c r="AE325" s="387"/>
      <c r="AF325" s="390"/>
      <c r="AG325" s="390"/>
      <c r="AH325" s="390"/>
      <c r="AI325" s="390"/>
      <c r="AJ325" s="390"/>
      <c r="AK325" s="390"/>
      <c r="AL325" s="390"/>
      <c r="AM325" s="390"/>
      <c r="AN325" s="390"/>
      <c r="AO325" s="390"/>
      <c r="AP325" s="390"/>
      <c r="AQ325" s="390"/>
      <c r="AR325" s="390"/>
      <c r="AS325" s="390"/>
      <c r="AT325" s="390"/>
      <c r="AU325" s="390"/>
      <c r="AV325" s="390"/>
      <c r="AW325" s="390"/>
      <c r="AX325" s="390"/>
      <c r="AY325" s="390"/>
      <c r="AZ325" s="390"/>
      <c r="BA325" s="390"/>
      <c r="BB325" s="390"/>
      <c r="BC325" s="390"/>
      <c r="BD325" s="390"/>
      <c r="BE325" s="390"/>
      <c r="BF325" s="390"/>
      <c r="BG325" s="390"/>
      <c r="BH325" s="390"/>
      <c r="BI325" s="390"/>
      <c r="BJ325" s="390"/>
      <c r="BK325" s="390"/>
      <c r="BL325" s="390"/>
      <c r="BM325" s="390"/>
      <c r="BN325" s="390"/>
    </row>
    <row r="326" spans="1:66" s="395" customFormat="1" x14ac:dyDescent="0.25">
      <c r="A326" s="449"/>
      <c r="B326" s="449"/>
      <c r="C326" s="449"/>
      <c r="D326" s="391"/>
      <c r="E326" s="449"/>
      <c r="F326" s="391"/>
      <c r="G326" s="391"/>
      <c r="H326" s="391"/>
      <c r="I326" s="391"/>
      <c r="J326" s="391"/>
      <c r="K326" s="391"/>
      <c r="L326" s="391"/>
      <c r="M326" s="388"/>
      <c r="N326" s="388"/>
      <c r="O326" s="388"/>
      <c r="P326" s="388"/>
      <c r="Q326" s="388"/>
      <c r="R326" s="388"/>
      <c r="S326" s="389"/>
      <c r="T326" s="389"/>
      <c r="U326" s="389"/>
      <c r="V326" s="394"/>
      <c r="W326" s="394"/>
      <c r="X326" s="387"/>
      <c r="Y326" s="387"/>
      <c r="Z326" s="387"/>
      <c r="AA326" s="387"/>
      <c r="AB326" s="387"/>
      <c r="AC326" s="387"/>
      <c r="AD326" s="387"/>
      <c r="AE326" s="387"/>
      <c r="AF326" s="390"/>
      <c r="AG326" s="390"/>
      <c r="AH326" s="390"/>
      <c r="AI326" s="390"/>
      <c r="AJ326" s="390"/>
      <c r="AK326" s="390"/>
      <c r="AL326" s="390"/>
      <c r="AM326" s="390"/>
      <c r="AN326" s="390"/>
      <c r="AO326" s="390"/>
      <c r="AP326" s="390"/>
      <c r="AQ326" s="390"/>
      <c r="AR326" s="390"/>
      <c r="AS326" s="390"/>
      <c r="AT326" s="390"/>
      <c r="AU326" s="390"/>
      <c r="AV326" s="390"/>
      <c r="AW326" s="390"/>
      <c r="AX326" s="390"/>
      <c r="AY326" s="390"/>
      <c r="AZ326" s="390"/>
      <c r="BA326" s="390"/>
      <c r="BB326" s="390"/>
      <c r="BC326" s="390"/>
      <c r="BD326" s="390"/>
      <c r="BE326" s="390"/>
      <c r="BF326" s="390"/>
      <c r="BG326" s="390"/>
      <c r="BH326" s="390"/>
      <c r="BI326" s="390"/>
      <c r="BJ326" s="390"/>
      <c r="BK326" s="390"/>
      <c r="BL326" s="390"/>
      <c r="BM326" s="390"/>
      <c r="BN326" s="390"/>
    </row>
    <row r="327" spans="1:66" s="395" customFormat="1" x14ac:dyDescent="0.25">
      <c r="A327" s="449"/>
      <c r="B327" s="449"/>
      <c r="C327" s="449"/>
      <c r="D327" s="391"/>
      <c r="E327" s="449"/>
      <c r="F327" s="391"/>
      <c r="G327" s="391"/>
      <c r="H327" s="391"/>
      <c r="I327" s="391"/>
      <c r="J327" s="391"/>
      <c r="K327" s="391"/>
      <c r="L327" s="391"/>
      <c r="M327" s="388"/>
      <c r="N327" s="388"/>
      <c r="O327" s="388"/>
      <c r="P327" s="388"/>
      <c r="Q327" s="388"/>
      <c r="R327" s="388"/>
      <c r="S327" s="389"/>
      <c r="T327" s="389"/>
      <c r="U327" s="389"/>
      <c r="V327" s="394"/>
      <c r="W327" s="394"/>
      <c r="X327" s="387"/>
      <c r="Y327" s="387"/>
      <c r="Z327" s="387"/>
      <c r="AA327" s="387"/>
      <c r="AB327" s="387"/>
      <c r="AC327" s="387"/>
      <c r="AD327" s="387"/>
      <c r="AE327" s="387"/>
      <c r="AF327" s="390"/>
      <c r="AG327" s="390"/>
      <c r="AH327" s="390"/>
      <c r="AI327" s="390"/>
      <c r="AJ327" s="390"/>
      <c r="AK327" s="390"/>
      <c r="AL327" s="390"/>
      <c r="AM327" s="390"/>
      <c r="AN327" s="390"/>
      <c r="AO327" s="390"/>
      <c r="AP327" s="390"/>
      <c r="AQ327" s="390"/>
      <c r="AR327" s="390"/>
      <c r="AS327" s="390"/>
      <c r="AT327" s="390"/>
      <c r="AU327" s="390"/>
      <c r="AV327" s="390"/>
      <c r="AW327" s="390"/>
      <c r="AX327" s="390"/>
      <c r="AY327" s="390"/>
      <c r="AZ327" s="390"/>
      <c r="BA327" s="390"/>
      <c r="BB327" s="390"/>
      <c r="BC327" s="390"/>
      <c r="BD327" s="390"/>
      <c r="BE327" s="390"/>
      <c r="BF327" s="390"/>
      <c r="BG327" s="390"/>
      <c r="BH327" s="390"/>
      <c r="BI327" s="390"/>
      <c r="BJ327" s="390"/>
      <c r="BK327" s="390"/>
      <c r="BL327" s="390"/>
      <c r="BM327" s="390"/>
      <c r="BN327" s="390"/>
    </row>
    <row r="328" spans="1:66" s="395" customFormat="1" x14ac:dyDescent="0.25">
      <c r="A328" s="449"/>
      <c r="B328" s="449"/>
      <c r="C328" s="449"/>
      <c r="D328" s="391"/>
      <c r="E328" s="449"/>
      <c r="F328" s="391"/>
      <c r="G328" s="391"/>
      <c r="H328" s="391"/>
      <c r="I328" s="391"/>
      <c r="J328" s="391"/>
      <c r="K328" s="391"/>
      <c r="L328" s="391"/>
      <c r="M328" s="388"/>
      <c r="N328" s="388"/>
      <c r="O328" s="388"/>
      <c r="P328" s="388"/>
      <c r="Q328" s="388"/>
      <c r="R328" s="388"/>
      <c r="S328" s="389"/>
      <c r="T328" s="389"/>
      <c r="U328" s="389"/>
      <c r="V328" s="394"/>
      <c r="W328" s="394"/>
      <c r="X328" s="387"/>
      <c r="Y328" s="387"/>
      <c r="Z328" s="387"/>
      <c r="AA328" s="387"/>
      <c r="AB328" s="387"/>
      <c r="AC328" s="387"/>
      <c r="AD328" s="387"/>
      <c r="AE328" s="387"/>
      <c r="AF328" s="390"/>
      <c r="AG328" s="390"/>
      <c r="AH328" s="390"/>
      <c r="AI328" s="390"/>
      <c r="AJ328" s="390"/>
      <c r="AK328" s="390"/>
      <c r="AL328" s="390"/>
      <c r="AM328" s="390"/>
      <c r="AN328" s="390"/>
      <c r="AO328" s="390"/>
      <c r="AP328" s="390"/>
      <c r="AQ328" s="390"/>
      <c r="AR328" s="390"/>
      <c r="AS328" s="390"/>
      <c r="AT328" s="390"/>
      <c r="AU328" s="390"/>
      <c r="AV328" s="390"/>
      <c r="AW328" s="390"/>
      <c r="AX328" s="390"/>
      <c r="AY328" s="390"/>
      <c r="AZ328" s="390"/>
      <c r="BA328" s="390"/>
      <c r="BB328" s="390"/>
      <c r="BC328" s="390"/>
      <c r="BD328" s="390"/>
      <c r="BE328" s="390"/>
      <c r="BF328" s="390"/>
      <c r="BG328" s="390"/>
      <c r="BH328" s="390"/>
      <c r="BI328" s="390"/>
      <c r="BJ328" s="390"/>
      <c r="BK328" s="390"/>
      <c r="BL328" s="390"/>
      <c r="BM328" s="390"/>
      <c r="BN328" s="390"/>
    </row>
    <row r="329" spans="1:66" s="395" customFormat="1" x14ac:dyDescent="0.25">
      <c r="A329" s="449"/>
      <c r="B329" s="449"/>
      <c r="C329" s="449"/>
      <c r="D329" s="391"/>
      <c r="E329" s="449"/>
      <c r="F329" s="391"/>
      <c r="G329" s="391"/>
      <c r="H329" s="391"/>
      <c r="I329" s="391"/>
      <c r="J329" s="391"/>
      <c r="K329" s="391"/>
      <c r="L329" s="391"/>
      <c r="M329" s="388"/>
      <c r="N329" s="388"/>
      <c r="O329" s="388"/>
      <c r="P329" s="388"/>
      <c r="Q329" s="388"/>
      <c r="R329" s="388"/>
      <c r="S329" s="389"/>
      <c r="T329" s="389"/>
      <c r="U329" s="389"/>
      <c r="V329" s="394"/>
      <c r="W329" s="394"/>
      <c r="X329" s="387"/>
      <c r="Y329" s="387"/>
      <c r="Z329" s="387"/>
      <c r="AA329" s="387"/>
      <c r="AB329" s="387"/>
      <c r="AC329" s="387"/>
      <c r="AD329" s="387"/>
      <c r="AE329" s="387"/>
      <c r="AF329" s="390"/>
      <c r="AG329" s="390"/>
      <c r="AH329" s="390"/>
      <c r="AI329" s="390"/>
      <c r="AJ329" s="390"/>
      <c r="AK329" s="390"/>
      <c r="AL329" s="390"/>
      <c r="AM329" s="390"/>
      <c r="AN329" s="390"/>
      <c r="AO329" s="390"/>
      <c r="AP329" s="390"/>
      <c r="AQ329" s="390"/>
      <c r="AR329" s="390"/>
      <c r="AS329" s="390"/>
      <c r="AT329" s="390"/>
      <c r="AU329" s="390"/>
      <c r="AV329" s="390"/>
      <c r="AW329" s="390"/>
      <c r="AX329" s="390"/>
      <c r="AY329" s="390"/>
      <c r="AZ329" s="390"/>
      <c r="BA329" s="390"/>
      <c r="BB329" s="390"/>
      <c r="BC329" s="390"/>
      <c r="BD329" s="390"/>
      <c r="BE329" s="390"/>
      <c r="BF329" s="390"/>
      <c r="BG329" s="390"/>
      <c r="BH329" s="390"/>
      <c r="BI329" s="390"/>
      <c r="BJ329" s="390"/>
      <c r="BK329" s="390"/>
      <c r="BL329" s="390"/>
      <c r="BM329" s="390"/>
      <c r="BN329" s="390"/>
    </row>
    <row r="330" spans="1:66" s="395" customFormat="1" x14ac:dyDescent="0.25">
      <c r="A330" s="449"/>
      <c r="B330" s="449"/>
      <c r="C330" s="449"/>
      <c r="D330" s="391"/>
      <c r="E330" s="449"/>
      <c r="F330" s="391"/>
      <c r="G330" s="391"/>
      <c r="H330" s="391"/>
      <c r="I330" s="391"/>
      <c r="J330" s="391"/>
      <c r="K330" s="391"/>
      <c r="L330" s="391"/>
      <c r="M330" s="388"/>
      <c r="N330" s="388"/>
      <c r="O330" s="388"/>
      <c r="P330" s="388"/>
      <c r="Q330" s="388"/>
      <c r="R330" s="388"/>
      <c r="S330" s="389"/>
      <c r="T330" s="389"/>
      <c r="U330" s="389"/>
      <c r="V330" s="394"/>
      <c r="W330" s="394"/>
      <c r="X330" s="387"/>
      <c r="Y330" s="387"/>
      <c r="Z330" s="387"/>
      <c r="AA330" s="387"/>
      <c r="AB330" s="387"/>
      <c r="AC330" s="387"/>
      <c r="AD330" s="387"/>
      <c r="AE330" s="387"/>
      <c r="AF330" s="390"/>
      <c r="AG330" s="390"/>
      <c r="AH330" s="390"/>
      <c r="AI330" s="390"/>
      <c r="AJ330" s="390"/>
      <c r="AK330" s="390"/>
      <c r="AL330" s="390"/>
      <c r="AM330" s="390"/>
      <c r="AN330" s="390"/>
      <c r="AO330" s="390"/>
      <c r="AP330" s="390"/>
      <c r="AQ330" s="390"/>
      <c r="AR330" s="390"/>
      <c r="AS330" s="390"/>
      <c r="AT330" s="390"/>
      <c r="AU330" s="390"/>
      <c r="AV330" s="390"/>
      <c r="AW330" s="390"/>
      <c r="AX330" s="390"/>
      <c r="AY330" s="390"/>
      <c r="AZ330" s="390"/>
      <c r="BA330" s="390"/>
      <c r="BB330" s="390"/>
      <c r="BC330" s="390"/>
      <c r="BD330" s="390"/>
      <c r="BE330" s="390"/>
      <c r="BF330" s="390"/>
      <c r="BG330" s="390"/>
      <c r="BH330" s="390"/>
      <c r="BI330" s="390"/>
      <c r="BJ330" s="390"/>
      <c r="BK330" s="390"/>
      <c r="BL330" s="390"/>
      <c r="BM330" s="390"/>
      <c r="BN330" s="390"/>
    </row>
    <row r="331" spans="1:66" s="395" customFormat="1" x14ac:dyDescent="0.25">
      <c r="A331" s="449"/>
      <c r="B331" s="449"/>
      <c r="C331" s="449"/>
      <c r="D331" s="391"/>
      <c r="E331" s="449"/>
      <c r="F331" s="391"/>
      <c r="G331" s="391"/>
      <c r="H331" s="391"/>
      <c r="I331" s="391"/>
      <c r="J331" s="391"/>
      <c r="K331" s="391"/>
      <c r="L331" s="391"/>
      <c r="M331" s="388"/>
      <c r="N331" s="388"/>
      <c r="O331" s="388"/>
      <c r="P331" s="388"/>
      <c r="Q331" s="388"/>
      <c r="R331" s="388"/>
      <c r="S331" s="389"/>
      <c r="T331" s="389"/>
      <c r="U331" s="389"/>
      <c r="V331" s="394"/>
      <c r="W331" s="394"/>
      <c r="X331" s="387"/>
      <c r="Y331" s="387"/>
      <c r="Z331" s="387"/>
      <c r="AA331" s="387"/>
      <c r="AB331" s="387"/>
      <c r="AC331" s="387"/>
      <c r="AD331" s="387"/>
      <c r="AE331" s="387"/>
      <c r="AF331" s="390"/>
      <c r="AG331" s="390"/>
      <c r="AH331" s="390"/>
      <c r="AI331" s="390"/>
      <c r="AJ331" s="390"/>
      <c r="AK331" s="390"/>
      <c r="AL331" s="390"/>
      <c r="AM331" s="390"/>
      <c r="AN331" s="390"/>
      <c r="AO331" s="390"/>
      <c r="AP331" s="390"/>
      <c r="AQ331" s="390"/>
      <c r="AR331" s="390"/>
      <c r="AS331" s="390"/>
      <c r="AT331" s="390"/>
      <c r="AU331" s="390"/>
      <c r="AV331" s="390"/>
      <c r="AW331" s="390"/>
      <c r="AX331" s="390"/>
      <c r="AY331" s="390"/>
      <c r="AZ331" s="390"/>
      <c r="BA331" s="390"/>
      <c r="BB331" s="390"/>
      <c r="BC331" s="390"/>
      <c r="BD331" s="390"/>
      <c r="BE331" s="390"/>
      <c r="BF331" s="390"/>
      <c r="BG331" s="390"/>
      <c r="BH331" s="390"/>
      <c r="BI331" s="390"/>
      <c r="BJ331" s="390"/>
      <c r="BK331" s="390"/>
      <c r="BL331" s="390"/>
      <c r="BM331" s="390"/>
      <c r="BN331" s="390"/>
    </row>
    <row r="332" spans="1:66" s="395" customFormat="1" x14ac:dyDescent="0.25">
      <c r="A332" s="449"/>
      <c r="B332" s="449"/>
      <c r="C332" s="449"/>
      <c r="D332" s="391"/>
      <c r="E332" s="449"/>
      <c r="F332" s="391"/>
      <c r="G332" s="391"/>
      <c r="H332" s="391"/>
      <c r="I332" s="391"/>
      <c r="J332" s="391"/>
      <c r="K332" s="391"/>
      <c r="L332" s="391"/>
      <c r="M332" s="388"/>
      <c r="N332" s="388"/>
      <c r="O332" s="388"/>
      <c r="P332" s="388"/>
      <c r="Q332" s="388"/>
      <c r="R332" s="388"/>
      <c r="S332" s="389"/>
      <c r="T332" s="389"/>
      <c r="U332" s="389"/>
      <c r="V332" s="394"/>
      <c r="W332" s="394"/>
      <c r="X332" s="387"/>
      <c r="Y332" s="387"/>
      <c r="Z332" s="387"/>
      <c r="AA332" s="387"/>
      <c r="AB332" s="387"/>
      <c r="AC332" s="387"/>
      <c r="AD332" s="387"/>
      <c r="AE332" s="387"/>
      <c r="AF332" s="390"/>
      <c r="AG332" s="390"/>
      <c r="AH332" s="390"/>
      <c r="AI332" s="390"/>
      <c r="AJ332" s="390"/>
      <c r="AK332" s="390"/>
      <c r="AL332" s="390"/>
      <c r="AM332" s="390"/>
      <c r="AN332" s="390"/>
      <c r="AO332" s="390"/>
      <c r="AP332" s="390"/>
      <c r="AQ332" s="390"/>
      <c r="AR332" s="390"/>
      <c r="AS332" s="390"/>
      <c r="AT332" s="390"/>
      <c r="AU332" s="390"/>
      <c r="AV332" s="390"/>
      <c r="AW332" s="390"/>
      <c r="AX332" s="390"/>
      <c r="AY332" s="390"/>
      <c r="AZ332" s="390"/>
      <c r="BA332" s="390"/>
      <c r="BB332" s="390"/>
      <c r="BC332" s="390"/>
      <c r="BD332" s="390"/>
      <c r="BE332" s="390"/>
      <c r="BF332" s="390"/>
      <c r="BG332" s="390"/>
      <c r="BH332" s="390"/>
      <c r="BI332" s="390"/>
      <c r="BJ332" s="390"/>
      <c r="BK332" s="390"/>
      <c r="BL332" s="390"/>
      <c r="BM332" s="390"/>
      <c r="BN332" s="390"/>
    </row>
    <row r="333" spans="1:66" s="395" customFormat="1" x14ac:dyDescent="0.25">
      <c r="A333" s="449"/>
      <c r="B333" s="449"/>
      <c r="C333" s="449"/>
      <c r="D333" s="391"/>
      <c r="E333" s="449"/>
      <c r="F333" s="391"/>
      <c r="G333" s="391"/>
      <c r="H333" s="391"/>
      <c r="I333" s="391"/>
      <c r="J333" s="391"/>
      <c r="K333" s="391"/>
      <c r="L333" s="391"/>
      <c r="M333" s="388"/>
      <c r="N333" s="388"/>
      <c r="O333" s="388"/>
      <c r="P333" s="388"/>
      <c r="Q333" s="388"/>
      <c r="R333" s="388"/>
      <c r="S333" s="389"/>
      <c r="T333" s="389"/>
      <c r="U333" s="389"/>
      <c r="V333" s="394"/>
      <c r="W333" s="394"/>
      <c r="X333" s="387"/>
      <c r="Y333" s="387"/>
      <c r="Z333" s="387"/>
      <c r="AA333" s="387"/>
      <c r="AB333" s="387"/>
      <c r="AC333" s="387"/>
      <c r="AD333" s="387"/>
      <c r="AE333" s="387"/>
      <c r="AF333" s="390"/>
      <c r="AG333" s="390"/>
      <c r="AH333" s="390"/>
      <c r="AI333" s="390"/>
      <c r="AJ333" s="390"/>
      <c r="AK333" s="390"/>
      <c r="AL333" s="390"/>
      <c r="AM333" s="390"/>
      <c r="AN333" s="390"/>
      <c r="AO333" s="390"/>
      <c r="AP333" s="390"/>
      <c r="AQ333" s="390"/>
      <c r="AR333" s="390"/>
      <c r="AS333" s="390"/>
      <c r="AT333" s="390"/>
      <c r="AU333" s="390"/>
      <c r="AV333" s="390"/>
      <c r="AW333" s="390"/>
      <c r="AX333" s="390"/>
      <c r="AY333" s="390"/>
      <c r="AZ333" s="390"/>
      <c r="BA333" s="390"/>
      <c r="BB333" s="390"/>
      <c r="BC333" s="390"/>
      <c r="BD333" s="390"/>
      <c r="BE333" s="390"/>
      <c r="BF333" s="390"/>
      <c r="BG333" s="390"/>
      <c r="BH333" s="390"/>
      <c r="BI333" s="390"/>
      <c r="BJ333" s="390"/>
      <c r="BK333" s="390"/>
      <c r="BL333" s="390"/>
      <c r="BM333" s="390"/>
      <c r="BN333" s="390"/>
    </row>
    <row r="334" spans="1:66" s="395" customFormat="1" x14ac:dyDescent="0.25">
      <c r="A334" s="449"/>
      <c r="B334" s="449"/>
      <c r="C334" s="449"/>
      <c r="D334" s="391"/>
      <c r="E334" s="449"/>
      <c r="F334" s="391"/>
      <c r="G334" s="391"/>
      <c r="H334" s="391"/>
      <c r="I334" s="391"/>
      <c r="J334" s="391"/>
      <c r="K334" s="391"/>
      <c r="L334" s="391"/>
      <c r="M334" s="388"/>
      <c r="N334" s="388"/>
      <c r="O334" s="388"/>
      <c r="P334" s="388"/>
      <c r="Q334" s="388"/>
      <c r="R334" s="388"/>
      <c r="S334" s="389"/>
      <c r="T334" s="389"/>
      <c r="U334" s="389"/>
      <c r="V334" s="394"/>
      <c r="W334" s="394"/>
      <c r="X334" s="387"/>
      <c r="Y334" s="387"/>
      <c r="Z334" s="387"/>
      <c r="AA334" s="387"/>
      <c r="AB334" s="387"/>
      <c r="AC334" s="387"/>
      <c r="AD334" s="387"/>
      <c r="AE334" s="387"/>
      <c r="AF334" s="390"/>
      <c r="AG334" s="390"/>
      <c r="AH334" s="390"/>
      <c r="AI334" s="390"/>
      <c r="AJ334" s="390"/>
      <c r="AK334" s="390"/>
      <c r="AL334" s="390"/>
      <c r="AM334" s="390"/>
      <c r="AN334" s="390"/>
      <c r="AO334" s="390"/>
      <c r="AP334" s="390"/>
      <c r="AQ334" s="390"/>
      <c r="AR334" s="390"/>
      <c r="AS334" s="390"/>
      <c r="AT334" s="390"/>
      <c r="AU334" s="390"/>
      <c r="AV334" s="390"/>
      <c r="AW334" s="390"/>
      <c r="AX334" s="390"/>
      <c r="AY334" s="390"/>
      <c r="AZ334" s="390"/>
      <c r="BA334" s="390"/>
      <c r="BB334" s="390"/>
      <c r="BC334" s="390"/>
      <c r="BD334" s="390"/>
      <c r="BE334" s="390"/>
      <c r="BF334" s="390"/>
      <c r="BG334" s="390"/>
      <c r="BH334" s="390"/>
      <c r="BI334" s="390"/>
      <c r="BJ334" s="390"/>
      <c r="BK334" s="390"/>
      <c r="BL334" s="390"/>
      <c r="BM334" s="390"/>
      <c r="BN334" s="390"/>
    </row>
    <row r="335" spans="1:66" s="395" customFormat="1" x14ac:dyDescent="0.25">
      <c r="A335" s="449"/>
      <c r="B335" s="449"/>
      <c r="C335" s="449"/>
      <c r="D335" s="391"/>
      <c r="E335" s="449"/>
      <c r="F335" s="391"/>
      <c r="G335" s="391"/>
      <c r="H335" s="391"/>
      <c r="I335" s="391"/>
      <c r="J335" s="391"/>
      <c r="K335" s="391"/>
      <c r="L335" s="391"/>
      <c r="M335" s="388"/>
      <c r="N335" s="388"/>
      <c r="O335" s="388"/>
      <c r="P335" s="388"/>
      <c r="Q335" s="388"/>
      <c r="R335" s="388"/>
      <c r="S335" s="389"/>
      <c r="T335" s="389"/>
      <c r="U335" s="389"/>
      <c r="V335" s="394"/>
      <c r="W335" s="394"/>
      <c r="X335" s="387"/>
      <c r="Y335" s="387"/>
      <c r="Z335" s="387"/>
      <c r="AA335" s="387"/>
      <c r="AB335" s="387"/>
      <c r="AC335" s="387"/>
      <c r="AD335" s="387"/>
      <c r="AE335" s="387"/>
      <c r="AF335" s="390"/>
      <c r="AG335" s="390"/>
      <c r="AH335" s="390"/>
      <c r="AI335" s="390"/>
      <c r="AJ335" s="390"/>
      <c r="AK335" s="390"/>
      <c r="AL335" s="390"/>
      <c r="AM335" s="390"/>
      <c r="AN335" s="390"/>
      <c r="AO335" s="390"/>
      <c r="AP335" s="390"/>
      <c r="AQ335" s="390"/>
      <c r="AR335" s="390"/>
      <c r="AS335" s="390"/>
      <c r="AT335" s="390"/>
      <c r="AU335" s="390"/>
      <c r="AV335" s="390"/>
      <c r="AW335" s="390"/>
      <c r="AX335" s="390"/>
      <c r="AY335" s="390"/>
      <c r="AZ335" s="390"/>
      <c r="BA335" s="390"/>
      <c r="BB335" s="390"/>
      <c r="BC335" s="390"/>
      <c r="BD335" s="390"/>
      <c r="BE335" s="390"/>
      <c r="BF335" s="390"/>
      <c r="BG335" s="390"/>
      <c r="BH335" s="390"/>
      <c r="BI335" s="390"/>
      <c r="BJ335" s="390"/>
      <c r="BK335" s="390"/>
      <c r="BL335" s="390"/>
      <c r="BM335" s="390"/>
      <c r="BN335" s="390"/>
    </row>
    <row r="336" spans="1:66" s="395" customFormat="1" x14ac:dyDescent="0.25">
      <c r="A336" s="449"/>
      <c r="B336" s="449"/>
      <c r="C336" s="449"/>
      <c r="D336" s="391"/>
      <c r="E336" s="449"/>
      <c r="F336" s="391"/>
      <c r="G336" s="391"/>
      <c r="H336" s="391"/>
      <c r="I336" s="391"/>
      <c r="J336" s="391"/>
      <c r="K336" s="391"/>
      <c r="L336" s="391"/>
      <c r="M336" s="388"/>
      <c r="N336" s="388"/>
      <c r="O336" s="388"/>
      <c r="P336" s="388"/>
      <c r="Q336" s="388"/>
      <c r="R336" s="388"/>
      <c r="S336" s="389"/>
      <c r="T336" s="389"/>
      <c r="U336" s="389"/>
      <c r="V336" s="394"/>
      <c r="W336" s="394"/>
      <c r="X336" s="387"/>
      <c r="Y336" s="387"/>
      <c r="Z336" s="387"/>
      <c r="AA336" s="387"/>
      <c r="AB336" s="387"/>
      <c r="AC336" s="387"/>
      <c r="AD336" s="387"/>
      <c r="AE336" s="387"/>
      <c r="AF336" s="390"/>
      <c r="AG336" s="390"/>
      <c r="AH336" s="390"/>
      <c r="AI336" s="390"/>
      <c r="AJ336" s="390"/>
      <c r="AK336" s="390"/>
      <c r="AL336" s="390"/>
      <c r="AM336" s="390"/>
      <c r="AN336" s="390"/>
      <c r="AO336" s="390"/>
      <c r="AP336" s="390"/>
      <c r="AQ336" s="390"/>
      <c r="AR336" s="390"/>
      <c r="AS336" s="390"/>
      <c r="AT336" s="390"/>
      <c r="AU336" s="390"/>
      <c r="AV336" s="390"/>
      <c r="AW336" s="390"/>
      <c r="AX336" s="390"/>
      <c r="AY336" s="390"/>
      <c r="AZ336" s="390"/>
      <c r="BA336" s="390"/>
      <c r="BB336" s="390"/>
      <c r="BC336" s="390"/>
      <c r="BD336" s="390"/>
      <c r="BE336" s="390"/>
      <c r="BF336" s="390"/>
      <c r="BG336" s="390"/>
      <c r="BH336" s="390"/>
      <c r="BI336" s="390"/>
      <c r="BJ336" s="390"/>
      <c r="BK336" s="390"/>
      <c r="BL336" s="390"/>
      <c r="BM336" s="390"/>
      <c r="BN336" s="390"/>
    </row>
    <row r="337" spans="1:66" s="395" customFormat="1" x14ac:dyDescent="0.25">
      <c r="A337" s="449"/>
      <c r="B337" s="449"/>
      <c r="C337" s="449"/>
      <c r="D337" s="391"/>
      <c r="E337" s="449"/>
      <c r="F337" s="391"/>
      <c r="G337" s="391"/>
      <c r="H337" s="391"/>
      <c r="I337" s="391"/>
      <c r="J337" s="391"/>
      <c r="K337" s="391"/>
      <c r="L337" s="391"/>
      <c r="M337" s="388"/>
      <c r="N337" s="388"/>
      <c r="O337" s="388"/>
      <c r="P337" s="388"/>
      <c r="Q337" s="388"/>
      <c r="R337" s="388"/>
      <c r="S337" s="389"/>
      <c r="T337" s="389"/>
      <c r="U337" s="389"/>
      <c r="V337" s="394"/>
      <c r="W337" s="394"/>
      <c r="X337" s="387"/>
      <c r="Y337" s="387"/>
      <c r="Z337" s="387"/>
      <c r="AA337" s="387"/>
      <c r="AB337" s="387"/>
      <c r="AC337" s="387"/>
      <c r="AD337" s="387"/>
      <c r="AE337" s="387"/>
      <c r="AF337" s="390"/>
      <c r="AG337" s="390"/>
      <c r="AH337" s="390"/>
      <c r="AI337" s="390"/>
      <c r="AJ337" s="390"/>
      <c r="AK337" s="390"/>
      <c r="AL337" s="390"/>
      <c r="AM337" s="390"/>
      <c r="AN337" s="390"/>
      <c r="AO337" s="390"/>
      <c r="AP337" s="390"/>
      <c r="AQ337" s="390"/>
      <c r="AR337" s="390"/>
      <c r="AS337" s="390"/>
      <c r="AT337" s="390"/>
      <c r="AU337" s="390"/>
      <c r="AV337" s="390"/>
      <c r="AW337" s="390"/>
      <c r="AX337" s="390"/>
      <c r="AY337" s="390"/>
      <c r="AZ337" s="390"/>
      <c r="BA337" s="390"/>
      <c r="BB337" s="390"/>
      <c r="BC337" s="390"/>
      <c r="BD337" s="390"/>
      <c r="BE337" s="390"/>
      <c r="BF337" s="390"/>
      <c r="BG337" s="390"/>
      <c r="BH337" s="390"/>
      <c r="BI337" s="390"/>
      <c r="BJ337" s="390"/>
      <c r="BK337" s="390"/>
      <c r="BL337" s="390"/>
      <c r="BM337" s="390"/>
      <c r="BN337" s="390"/>
    </row>
    <row r="338" spans="1:66" s="395" customFormat="1" x14ac:dyDescent="0.25">
      <c r="A338" s="449"/>
      <c r="B338" s="449"/>
      <c r="C338" s="449"/>
      <c r="D338" s="391"/>
      <c r="E338" s="449"/>
      <c r="F338" s="391"/>
      <c r="G338" s="391"/>
      <c r="H338" s="391"/>
      <c r="I338" s="391"/>
      <c r="J338" s="391"/>
      <c r="K338" s="391"/>
      <c r="L338" s="391"/>
      <c r="M338" s="388"/>
      <c r="N338" s="388"/>
      <c r="O338" s="388"/>
      <c r="P338" s="388"/>
      <c r="Q338" s="388"/>
      <c r="R338" s="388"/>
      <c r="S338" s="389"/>
      <c r="T338" s="389"/>
      <c r="U338" s="389"/>
      <c r="V338" s="394"/>
      <c r="W338" s="394"/>
      <c r="X338" s="387"/>
      <c r="Y338" s="387"/>
      <c r="Z338" s="387"/>
      <c r="AA338" s="387"/>
      <c r="AB338" s="387"/>
      <c r="AC338" s="387"/>
      <c r="AD338" s="387"/>
      <c r="AE338" s="387"/>
      <c r="AF338" s="390"/>
      <c r="AG338" s="390"/>
      <c r="AH338" s="390"/>
      <c r="AI338" s="390"/>
      <c r="AJ338" s="390"/>
      <c r="AK338" s="390"/>
      <c r="AL338" s="390"/>
      <c r="AM338" s="390"/>
      <c r="AN338" s="390"/>
      <c r="AO338" s="390"/>
      <c r="AP338" s="390"/>
      <c r="AQ338" s="390"/>
      <c r="AR338" s="390"/>
      <c r="AS338" s="390"/>
      <c r="AT338" s="390"/>
      <c r="AU338" s="390"/>
      <c r="AV338" s="390"/>
      <c r="AW338" s="390"/>
      <c r="AX338" s="390"/>
      <c r="AY338" s="390"/>
      <c r="AZ338" s="390"/>
      <c r="BA338" s="390"/>
      <c r="BB338" s="390"/>
      <c r="BC338" s="390"/>
      <c r="BD338" s="390"/>
      <c r="BE338" s="390"/>
      <c r="BF338" s="390"/>
      <c r="BG338" s="390"/>
      <c r="BH338" s="390"/>
      <c r="BI338" s="390"/>
      <c r="BJ338" s="390"/>
      <c r="BK338" s="390"/>
      <c r="BL338" s="390"/>
      <c r="BM338" s="390"/>
      <c r="BN338" s="390"/>
    </row>
    <row r="339" spans="1:66" s="395" customFormat="1" x14ac:dyDescent="0.25">
      <c r="A339" s="449"/>
      <c r="B339" s="449"/>
      <c r="C339" s="449"/>
      <c r="D339" s="391"/>
      <c r="E339" s="449"/>
      <c r="F339" s="391"/>
      <c r="G339" s="391"/>
      <c r="H339" s="391"/>
      <c r="I339" s="391"/>
      <c r="J339" s="391"/>
      <c r="K339" s="391"/>
      <c r="L339" s="391"/>
      <c r="M339" s="388"/>
      <c r="N339" s="388"/>
      <c r="O339" s="388"/>
      <c r="P339" s="388"/>
      <c r="Q339" s="388"/>
      <c r="R339" s="388"/>
      <c r="S339" s="389"/>
      <c r="T339" s="389"/>
      <c r="U339" s="389"/>
      <c r="V339" s="394"/>
      <c r="W339" s="394"/>
      <c r="X339" s="387"/>
      <c r="Y339" s="387"/>
      <c r="Z339" s="387"/>
      <c r="AA339" s="387"/>
      <c r="AB339" s="387"/>
      <c r="AC339" s="387"/>
      <c r="AD339" s="387"/>
      <c r="AE339" s="387"/>
      <c r="AF339" s="390"/>
      <c r="AG339" s="390"/>
      <c r="AH339" s="390"/>
      <c r="AI339" s="390"/>
      <c r="AJ339" s="390"/>
      <c r="AK339" s="390"/>
      <c r="AL339" s="390"/>
      <c r="AM339" s="390"/>
      <c r="AN339" s="390"/>
      <c r="AO339" s="390"/>
      <c r="AP339" s="390"/>
      <c r="AQ339" s="390"/>
      <c r="AR339" s="390"/>
      <c r="AS339" s="390"/>
      <c r="AT339" s="390"/>
      <c r="AU339" s="390"/>
      <c r="AV339" s="390"/>
      <c r="AW339" s="390"/>
      <c r="AX339" s="390"/>
      <c r="AY339" s="390"/>
      <c r="AZ339" s="390"/>
      <c r="BA339" s="390"/>
      <c r="BB339" s="390"/>
      <c r="BC339" s="390"/>
      <c r="BD339" s="390"/>
      <c r="BE339" s="390"/>
      <c r="BF339" s="390"/>
      <c r="BG339" s="390"/>
      <c r="BH339" s="390"/>
      <c r="BI339" s="390"/>
      <c r="BJ339" s="390"/>
      <c r="BK339" s="390"/>
      <c r="BL339" s="390"/>
      <c r="BM339" s="390"/>
      <c r="BN339" s="390"/>
    </row>
    <row r="340" spans="1:66" s="395" customFormat="1" x14ac:dyDescent="0.25">
      <c r="A340" s="449"/>
      <c r="B340" s="449"/>
      <c r="C340" s="449"/>
      <c r="D340" s="391"/>
      <c r="E340" s="449"/>
      <c r="F340" s="391"/>
      <c r="G340" s="391"/>
      <c r="H340" s="391"/>
      <c r="I340" s="391"/>
      <c r="J340" s="391"/>
      <c r="K340" s="391"/>
      <c r="L340" s="391"/>
      <c r="M340" s="388"/>
      <c r="N340" s="388"/>
      <c r="O340" s="388"/>
      <c r="P340" s="388"/>
      <c r="Q340" s="388"/>
      <c r="R340" s="388"/>
      <c r="S340" s="389"/>
      <c r="T340" s="389"/>
      <c r="U340" s="389"/>
      <c r="V340" s="394"/>
      <c r="W340" s="394"/>
      <c r="X340" s="387"/>
      <c r="Y340" s="387"/>
      <c r="Z340" s="387"/>
      <c r="AA340" s="387"/>
      <c r="AB340" s="387"/>
      <c r="AC340" s="387"/>
      <c r="AD340" s="387"/>
      <c r="AE340" s="387"/>
      <c r="AF340" s="390"/>
      <c r="AG340" s="390"/>
      <c r="AH340" s="390"/>
      <c r="AI340" s="390"/>
      <c r="AJ340" s="390"/>
      <c r="AK340" s="390"/>
      <c r="AL340" s="390"/>
      <c r="AM340" s="390"/>
      <c r="AN340" s="390"/>
      <c r="AO340" s="390"/>
      <c r="AP340" s="390"/>
      <c r="AQ340" s="390"/>
      <c r="AR340" s="390"/>
      <c r="AS340" s="390"/>
      <c r="AT340" s="390"/>
      <c r="AU340" s="390"/>
      <c r="AV340" s="390"/>
      <c r="AW340" s="390"/>
      <c r="AX340" s="390"/>
      <c r="AY340" s="390"/>
      <c r="AZ340" s="390"/>
      <c r="BA340" s="390"/>
      <c r="BB340" s="390"/>
      <c r="BC340" s="390"/>
      <c r="BD340" s="390"/>
      <c r="BE340" s="390"/>
      <c r="BF340" s="390"/>
      <c r="BG340" s="390"/>
      <c r="BH340" s="390"/>
      <c r="BI340" s="390"/>
      <c r="BJ340" s="390"/>
      <c r="BK340" s="390"/>
      <c r="BL340" s="390"/>
      <c r="BM340" s="390"/>
      <c r="BN340" s="390"/>
    </row>
    <row r="341" spans="1:66" s="395" customFormat="1" x14ac:dyDescent="0.25">
      <c r="A341" s="449"/>
      <c r="B341" s="449"/>
      <c r="C341" s="449"/>
      <c r="D341" s="391"/>
      <c r="E341" s="449"/>
      <c r="F341" s="391"/>
      <c r="G341" s="391"/>
      <c r="H341" s="391"/>
      <c r="I341" s="391"/>
      <c r="J341" s="391"/>
      <c r="K341" s="391"/>
      <c r="L341" s="391"/>
      <c r="M341" s="388"/>
      <c r="N341" s="388"/>
      <c r="O341" s="388"/>
      <c r="P341" s="388"/>
      <c r="Q341" s="388"/>
      <c r="R341" s="388"/>
      <c r="S341" s="389"/>
      <c r="T341" s="389"/>
      <c r="U341" s="389"/>
      <c r="V341" s="394"/>
      <c r="W341" s="394"/>
      <c r="X341" s="387"/>
      <c r="Y341" s="387"/>
      <c r="Z341" s="387"/>
      <c r="AA341" s="387"/>
      <c r="AB341" s="387"/>
      <c r="AC341" s="387"/>
      <c r="AD341" s="387"/>
      <c r="AE341" s="387"/>
      <c r="AF341" s="390"/>
      <c r="AG341" s="390"/>
      <c r="AH341" s="390"/>
      <c r="AI341" s="390"/>
      <c r="AJ341" s="390"/>
      <c r="AK341" s="390"/>
      <c r="AL341" s="390"/>
      <c r="AM341" s="390"/>
      <c r="AN341" s="390"/>
      <c r="AO341" s="390"/>
      <c r="AP341" s="390"/>
      <c r="AQ341" s="390"/>
      <c r="AR341" s="390"/>
      <c r="AS341" s="390"/>
      <c r="AT341" s="390"/>
      <c r="AU341" s="390"/>
      <c r="AV341" s="390"/>
      <c r="AW341" s="390"/>
      <c r="AX341" s="390"/>
      <c r="AY341" s="390"/>
      <c r="AZ341" s="390"/>
      <c r="BA341" s="390"/>
      <c r="BB341" s="390"/>
      <c r="BC341" s="390"/>
      <c r="BD341" s="390"/>
      <c r="BE341" s="390"/>
      <c r="BF341" s="390"/>
      <c r="BG341" s="390"/>
      <c r="BH341" s="390"/>
      <c r="BI341" s="390"/>
      <c r="BJ341" s="390"/>
      <c r="BK341" s="390"/>
      <c r="BL341" s="390"/>
      <c r="BM341" s="390"/>
      <c r="BN341" s="390"/>
    </row>
    <row r="342" spans="1:66" s="395" customFormat="1" x14ac:dyDescent="0.25">
      <c r="A342" s="449"/>
      <c r="B342" s="449"/>
      <c r="C342" s="449"/>
      <c r="D342" s="391"/>
      <c r="E342" s="449"/>
      <c r="F342" s="391"/>
      <c r="G342" s="391"/>
      <c r="H342" s="391"/>
      <c r="I342" s="391"/>
      <c r="J342" s="391"/>
      <c r="K342" s="391"/>
      <c r="L342" s="391"/>
      <c r="M342" s="388"/>
      <c r="N342" s="388"/>
      <c r="O342" s="388"/>
      <c r="P342" s="388"/>
      <c r="Q342" s="388"/>
      <c r="R342" s="388"/>
      <c r="S342" s="389"/>
      <c r="T342" s="389"/>
      <c r="U342" s="389"/>
      <c r="V342" s="394"/>
      <c r="W342" s="394"/>
      <c r="X342" s="387"/>
      <c r="Y342" s="387"/>
      <c r="Z342" s="387"/>
      <c r="AA342" s="387"/>
      <c r="AB342" s="387"/>
      <c r="AC342" s="387"/>
      <c r="AD342" s="387"/>
      <c r="AE342" s="387"/>
      <c r="AF342" s="390"/>
      <c r="AG342" s="390"/>
      <c r="AH342" s="390"/>
      <c r="AI342" s="390"/>
      <c r="AJ342" s="390"/>
      <c r="AK342" s="390"/>
      <c r="AL342" s="390"/>
      <c r="AM342" s="390"/>
      <c r="AN342" s="390"/>
      <c r="AO342" s="390"/>
      <c r="AP342" s="390"/>
      <c r="AQ342" s="390"/>
      <c r="AR342" s="390"/>
      <c r="AS342" s="390"/>
      <c r="AT342" s="390"/>
      <c r="AU342" s="390"/>
      <c r="AV342" s="390"/>
      <c r="AW342" s="390"/>
      <c r="AX342" s="390"/>
      <c r="AY342" s="390"/>
      <c r="AZ342" s="390"/>
      <c r="BA342" s="390"/>
      <c r="BB342" s="390"/>
      <c r="BC342" s="390"/>
      <c r="BD342" s="390"/>
      <c r="BE342" s="390"/>
      <c r="BF342" s="390"/>
      <c r="BG342" s="390"/>
      <c r="BH342" s="390"/>
      <c r="BI342" s="390"/>
      <c r="BJ342" s="390"/>
      <c r="BK342" s="390"/>
      <c r="BL342" s="390"/>
      <c r="BM342" s="390"/>
      <c r="BN342" s="390"/>
    </row>
    <row r="343" spans="1:66" s="395" customFormat="1" x14ac:dyDescent="0.25">
      <c r="A343" s="449"/>
      <c r="B343" s="449"/>
      <c r="C343" s="449"/>
      <c r="D343" s="391"/>
      <c r="E343" s="449"/>
      <c r="F343" s="391"/>
      <c r="G343" s="391"/>
      <c r="H343" s="391"/>
      <c r="I343" s="391"/>
      <c r="J343" s="391"/>
      <c r="K343" s="391"/>
      <c r="L343" s="391"/>
      <c r="M343" s="388"/>
      <c r="N343" s="388"/>
      <c r="O343" s="388"/>
      <c r="P343" s="388"/>
      <c r="Q343" s="388"/>
      <c r="R343" s="388"/>
      <c r="S343" s="389"/>
      <c r="T343" s="389"/>
      <c r="U343" s="389"/>
      <c r="V343" s="394"/>
      <c r="W343" s="394"/>
      <c r="X343" s="387"/>
      <c r="Y343" s="387"/>
      <c r="Z343" s="387"/>
      <c r="AA343" s="387"/>
      <c r="AB343" s="387"/>
      <c r="AC343" s="387"/>
      <c r="AD343" s="387"/>
      <c r="AE343" s="387"/>
      <c r="AF343" s="390"/>
      <c r="AG343" s="390"/>
      <c r="AH343" s="390"/>
      <c r="AI343" s="390"/>
      <c r="AJ343" s="390"/>
      <c r="AK343" s="390"/>
      <c r="AL343" s="390"/>
      <c r="AM343" s="390"/>
      <c r="AN343" s="390"/>
      <c r="AO343" s="390"/>
      <c r="AP343" s="390"/>
      <c r="AQ343" s="390"/>
      <c r="AR343" s="390"/>
      <c r="AS343" s="390"/>
      <c r="AT343" s="390"/>
      <c r="AU343" s="390"/>
      <c r="AV343" s="390"/>
      <c r="AW343" s="390"/>
      <c r="AX343" s="390"/>
      <c r="AY343" s="390"/>
      <c r="AZ343" s="390"/>
      <c r="BA343" s="390"/>
      <c r="BB343" s="390"/>
      <c r="BC343" s="390"/>
      <c r="BD343" s="390"/>
      <c r="BE343" s="390"/>
      <c r="BF343" s="390"/>
      <c r="BG343" s="390"/>
      <c r="BH343" s="390"/>
      <c r="BI343" s="390"/>
      <c r="BJ343" s="390"/>
      <c r="BK343" s="390"/>
      <c r="BL343" s="390"/>
      <c r="BM343" s="390"/>
      <c r="BN343" s="390"/>
    </row>
    <row r="344" spans="1:66" s="395" customFormat="1" x14ac:dyDescent="0.25">
      <c r="A344" s="449"/>
      <c r="B344" s="449"/>
      <c r="C344" s="449"/>
      <c r="D344" s="391"/>
      <c r="E344" s="449"/>
      <c r="F344" s="391"/>
      <c r="G344" s="391"/>
      <c r="H344" s="391"/>
      <c r="I344" s="391"/>
      <c r="J344" s="391"/>
      <c r="K344" s="391"/>
      <c r="L344" s="391"/>
      <c r="M344" s="388"/>
      <c r="N344" s="388"/>
      <c r="O344" s="388"/>
      <c r="P344" s="388"/>
      <c r="Q344" s="388"/>
      <c r="R344" s="388"/>
      <c r="S344" s="389"/>
      <c r="T344" s="389"/>
      <c r="U344" s="389"/>
      <c r="V344" s="394"/>
      <c r="W344" s="394"/>
      <c r="X344" s="387"/>
      <c r="Y344" s="387"/>
      <c r="Z344" s="387"/>
      <c r="AA344" s="387"/>
      <c r="AB344" s="387"/>
      <c r="AC344" s="387"/>
      <c r="AD344" s="387"/>
      <c r="AE344" s="387"/>
      <c r="AF344" s="390"/>
      <c r="AG344" s="390"/>
      <c r="AH344" s="390"/>
      <c r="AI344" s="390"/>
      <c r="AJ344" s="390"/>
      <c r="AK344" s="390"/>
      <c r="AL344" s="390"/>
      <c r="AM344" s="390"/>
      <c r="AN344" s="390"/>
      <c r="AO344" s="390"/>
      <c r="AP344" s="390"/>
      <c r="AQ344" s="390"/>
      <c r="AR344" s="390"/>
      <c r="AS344" s="390"/>
      <c r="AT344" s="390"/>
      <c r="AU344" s="390"/>
      <c r="AV344" s="390"/>
      <c r="AW344" s="390"/>
      <c r="AX344" s="390"/>
      <c r="AY344" s="390"/>
      <c r="AZ344" s="390"/>
      <c r="BA344" s="390"/>
      <c r="BB344" s="390"/>
      <c r="BC344" s="390"/>
      <c r="BD344" s="390"/>
      <c r="BE344" s="390"/>
      <c r="BF344" s="390"/>
      <c r="BG344" s="390"/>
      <c r="BH344" s="390"/>
      <c r="BI344" s="390"/>
      <c r="BJ344" s="390"/>
      <c r="BK344" s="390"/>
      <c r="BL344" s="390"/>
      <c r="BM344" s="390"/>
      <c r="BN344" s="390"/>
    </row>
    <row r="345" spans="1:66" s="395" customFormat="1" x14ac:dyDescent="0.25">
      <c r="A345" s="449"/>
      <c r="B345" s="449"/>
      <c r="C345" s="449"/>
      <c r="D345" s="391"/>
      <c r="E345" s="449"/>
      <c r="F345" s="391"/>
      <c r="G345" s="391"/>
      <c r="H345" s="391"/>
      <c r="I345" s="391"/>
      <c r="J345" s="391"/>
      <c r="K345" s="391"/>
      <c r="L345" s="391"/>
      <c r="M345" s="388"/>
      <c r="N345" s="388"/>
      <c r="O345" s="388"/>
      <c r="P345" s="388"/>
      <c r="Q345" s="388"/>
      <c r="R345" s="388"/>
      <c r="S345" s="389"/>
      <c r="T345" s="389"/>
      <c r="U345" s="389"/>
      <c r="V345" s="394"/>
      <c r="W345" s="394"/>
      <c r="X345" s="387"/>
      <c r="Y345" s="387"/>
      <c r="Z345" s="387"/>
      <c r="AA345" s="387"/>
      <c r="AB345" s="387"/>
      <c r="AC345" s="387"/>
      <c r="AD345" s="387"/>
      <c r="AE345" s="387"/>
      <c r="AF345" s="390"/>
      <c r="AG345" s="390"/>
      <c r="AH345" s="390"/>
      <c r="AI345" s="390"/>
      <c r="AJ345" s="390"/>
      <c r="AK345" s="390"/>
      <c r="AL345" s="390"/>
      <c r="AM345" s="390"/>
      <c r="AN345" s="390"/>
      <c r="AO345" s="390"/>
      <c r="AP345" s="390"/>
      <c r="AQ345" s="390"/>
      <c r="AR345" s="390"/>
      <c r="AS345" s="390"/>
      <c r="AT345" s="390"/>
      <c r="AU345" s="390"/>
      <c r="AV345" s="390"/>
      <c r="AW345" s="390"/>
      <c r="AX345" s="390"/>
      <c r="AY345" s="390"/>
      <c r="AZ345" s="390"/>
      <c r="BA345" s="390"/>
      <c r="BB345" s="390"/>
      <c r="BC345" s="390"/>
      <c r="BD345" s="390"/>
      <c r="BE345" s="390"/>
      <c r="BF345" s="390"/>
      <c r="BG345" s="390"/>
      <c r="BH345" s="390"/>
      <c r="BI345" s="390"/>
      <c r="BJ345" s="390"/>
      <c r="BK345" s="390"/>
      <c r="BL345" s="390"/>
      <c r="BM345" s="390"/>
      <c r="BN345" s="390"/>
    </row>
    <row r="346" spans="1:66" s="395" customFormat="1" x14ac:dyDescent="0.25">
      <c r="A346" s="449"/>
      <c r="B346" s="449"/>
      <c r="C346" s="449"/>
      <c r="D346" s="391"/>
      <c r="E346" s="449"/>
      <c r="F346" s="391"/>
      <c r="G346" s="391"/>
      <c r="H346" s="391"/>
      <c r="I346" s="391"/>
      <c r="J346" s="391"/>
      <c r="K346" s="391"/>
      <c r="L346" s="391"/>
      <c r="M346" s="388"/>
      <c r="N346" s="388"/>
      <c r="O346" s="388"/>
      <c r="P346" s="388"/>
      <c r="Q346" s="388"/>
      <c r="R346" s="388"/>
      <c r="S346" s="389"/>
      <c r="T346" s="389"/>
      <c r="U346" s="389"/>
      <c r="V346" s="394"/>
      <c r="W346" s="394"/>
      <c r="X346" s="387"/>
      <c r="Y346" s="387"/>
      <c r="Z346" s="387"/>
      <c r="AA346" s="387"/>
      <c r="AB346" s="387"/>
      <c r="AC346" s="387"/>
      <c r="AD346" s="387"/>
      <c r="AE346" s="387"/>
      <c r="AF346" s="390"/>
      <c r="AG346" s="390"/>
      <c r="AH346" s="390"/>
      <c r="AI346" s="390"/>
      <c r="AJ346" s="390"/>
      <c r="AK346" s="390"/>
      <c r="AL346" s="390"/>
      <c r="AM346" s="390"/>
      <c r="AN346" s="390"/>
      <c r="AO346" s="390"/>
      <c r="AP346" s="390"/>
      <c r="AQ346" s="390"/>
      <c r="AR346" s="390"/>
      <c r="AS346" s="390"/>
      <c r="AT346" s="390"/>
      <c r="AU346" s="390"/>
      <c r="AV346" s="390"/>
      <c r="AW346" s="390"/>
      <c r="AX346" s="390"/>
      <c r="AY346" s="390"/>
      <c r="AZ346" s="390"/>
      <c r="BA346" s="390"/>
      <c r="BB346" s="390"/>
      <c r="BC346" s="390"/>
      <c r="BD346" s="390"/>
      <c r="BE346" s="390"/>
      <c r="BF346" s="390"/>
      <c r="BG346" s="390"/>
      <c r="BH346" s="390"/>
      <c r="BI346" s="390"/>
      <c r="BJ346" s="390"/>
      <c r="BK346" s="390"/>
      <c r="BL346" s="390"/>
      <c r="BM346" s="390"/>
      <c r="BN346" s="390"/>
    </row>
  </sheetData>
  <protectedRanges>
    <protectedRange sqref="E10:E14" name="Rango1_2"/>
    <protectedRange sqref="E109:E110" name="Rango1_2_2"/>
    <protectedRange sqref="E113" name="Rango1_2_2_1_1"/>
  </protectedRanges>
  <autoFilter ref="A8:CC169"/>
  <mergeCells count="7">
    <mergeCell ref="B7:K7"/>
    <mergeCell ref="A1:K1"/>
    <mergeCell ref="A2:K2"/>
    <mergeCell ref="A3:K3"/>
    <mergeCell ref="A4:K4"/>
    <mergeCell ref="A5:K5"/>
    <mergeCell ref="B6:K6"/>
  </mergeCells>
  <phoneticPr fontId="40" type="noConversion"/>
  <conditionalFormatting sqref="D9:D37 D53:D169">
    <cfRule type="expression" dxfId="31" priority="5" stopIfTrue="1">
      <formula>AND(COUNTIF($D$9:$D$37, D9)+COUNTIF($D$53:$D$169, D9)&gt;1,NOT(ISBLANK(D9)))</formula>
    </cfRule>
  </conditionalFormatting>
  <conditionalFormatting sqref="D38:D52">
    <cfRule type="duplicateValues" dxfId="30" priority="1" stopIfTrue="1"/>
  </conditionalFormatting>
  <conditionalFormatting sqref="E168">
    <cfRule type="duplicateValues" dxfId="29" priority="2" stopIfTrue="1"/>
  </conditionalFormatting>
  <dataValidations count="2">
    <dataValidation type="list" allowBlank="1" showInputMessage="1" showErrorMessage="1" sqref="B71:B72 IX71:IX72 ST71:ST72 ACP71:ACP72 AML71:AML72 AWH71:AWH72 BGD71:BGD72 BPZ71:BPZ72 BZV71:BZV72 CJR71:CJR72 CTN71:CTN72 DDJ71:DDJ72 DNF71:DNF72 DXB71:DXB72 EGX71:EGX72 EQT71:EQT72 FAP71:FAP72 FKL71:FKL72 FUH71:FUH72 GED71:GED72 GNZ71:GNZ72 GXV71:GXV72 HHR71:HHR72 HRN71:HRN72 IBJ71:IBJ72 ILF71:ILF72 IVB71:IVB72 JEX71:JEX72 JOT71:JOT72 JYP71:JYP72 KIL71:KIL72 KSH71:KSH72 LCD71:LCD72 LLZ71:LLZ72 LVV71:LVV72 MFR71:MFR72 MPN71:MPN72 MZJ71:MZJ72 NJF71:NJF72 NTB71:NTB72 OCX71:OCX72 OMT71:OMT72 OWP71:OWP72 PGL71:PGL72 PQH71:PQH72 QAD71:QAD72 QJZ71:QJZ72 QTV71:QTV72 RDR71:RDR72 RNN71:RNN72 RXJ71:RXJ72 SHF71:SHF72 SRB71:SRB72 TAX71:TAX72 TKT71:TKT72 TUP71:TUP72 UEL71:UEL72 UOH71:UOH72 UYD71:UYD72 VHZ71:VHZ72 VRV71:VRV72 WBR71:WBR72 WLN71:WLN72 WVJ71:WVJ72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WVK983021:WVK983176 IY9:IY169 SU9:SU169 ACQ9:ACQ169 AMM9:AMM169 AWI9:AWI169 BGE9:BGE169 BQA9:BQA169 BZW9:BZW169 CJS9:CJS169 CTO9:CTO169 DDK9:DDK169 DNG9:DNG169 DXC9:DXC169 EGY9:EGY169 EQU9:EQU169 FAQ9:FAQ169 FKM9:FKM169 FUI9:FUI169 GEE9:GEE169 GOA9:GOA169 GXW9:GXW169 HHS9:HHS169 HRO9:HRO169 IBK9:IBK169 ILG9:ILG169 IVC9:IVC169 JEY9:JEY169 JOU9:JOU169 JYQ9:JYQ169 KIM9:KIM169 KSI9:KSI169 LCE9:LCE169 LMA9:LMA169 LVW9:LVW169 MFS9:MFS169 MPO9:MPO169 MZK9:MZK169 NJG9:NJG169 NTC9:NTC169 OCY9:OCY169 OMU9:OMU169 OWQ9:OWQ169 PGM9:PGM169 PQI9:PQI169 QAE9:QAE169 QKA9:QKA169 QTW9:QTW169 RDS9:RDS169 RNO9:RNO169 RXK9:RXK169 SHG9:SHG169 SRC9:SRC169 TAY9:TAY169 TKU9:TKU169 TUQ9:TUQ169 UEM9:UEM169 UOI9:UOI169 UYE9:UYE169 VIA9:VIA169 VRW9:VRW169 WBS9:WBS169 WLO9:WLO169 WVK9:WVK169 C65517:C65672 IY65517:IY65672 SU65517:SU65672 ACQ65517:ACQ65672 AMM65517:AMM65672 AWI65517:AWI65672 BGE65517:BGE65672 BQA65517:BQA65672 BZW65517:BZW65672 CJS65517:CJS65672 CTO65517:CTO65672 DDK65517:DDK65672 DNG65517:DNG65672 DXC65517:DXC65672 EGY65517:EGY65672 EQU65517:EQU65672 FAQ65517:FAQ65672 FKM65517:FKM65672 FUI65517:FUI65672 GEE65517:GEE65672 GOA65517:GOA65672 GXW65517:GXW65672 HHS65517:HHS65672 HRO65517:HRO65672 IBK65517:IBK65672 ILG65517:ILG65672 IVC65517:IVC65672 JEY65517:JEY65672 JOU65517:JOU65672 JYQ65517:JYQ65672 KIM65517:KIM65672 KSI65517:KSI65672 LCE65517:LCE65672 LMA65517:LMA65672 LVW65517:LVW65672 MFS65517:MFS65672 MPO65517:MPO65672 MZK65517:MZK65672 NJG65517:NJG65672 NTC65517:NTC65672 OCY65517:OCY65672 OMU65517:OMU65672 OWQ65517:OWQ65672 PGM65517:PGM65672 PQI65517:PQI65672 QAE65517:QAE65672 QKA65517:QKA65672 QTW65517:QTW65672 RDS65517:RDS65672 RNO65517:RNO65672 RXK65517:RXK65672 SHG65517:SHG65672 SRC65517:SRC65672 TAY65517:TAY65672 TKU65517:TKU65672 TUQ65517:TUQ65672 UEM65517:UEM65672 UOI65517:UOI65672 UYE65517:UYE65672 VIA65517:VIA65672 VRW65517:VRW65672 WBS65517:WBS65672 WLO65517:WLO65672 WVK65517:WVK65672 C131053:C131208 IY131053:IY131208 SU131053:SU131208 ACQ131053:ACQ131208 AMM131053:AMM131208 AWI131053:AWI131208 BGE131053:BGE131208 BQA131053:BQA131208 BZW131053:BZW131208 CJS131053:CJS131208 CTO131053:CTO131208 DDK131053:DDK131208 DNG131053:DNG131208 DXC131053:DXC131208 EGY131053:EGY131208 EQU131053:EQU131208 FAQ131053:FAQ131208 FKM131053:FKM131208 FUI131053:FUI131208 GEE131053:GEE131208 GOA131053:GOA131208 GXW131053:GXW131208 HHS131053:HHS131208 HRO131053:HRO131208 IBK131053:IBK131208 ILG131053:ILG131208 IVC131053:IVC131208 JEY131053:JEY131208 JOU131053:JOU131208 JYQ131053:JYQ131208 KIM131053:KIM131208 KSI131053:KSI131208 LCE131053:LCE131208 LMA131053:LMA131208 LVW131053:LVW131208 MFS131053:MFS131208 MPO131053:MPO131208 MZK131053:MZK131208 NJG131053:NJG131208 NTC131053:NTC131208 OCY131053:OCY131208 OMU131053:OMU131208 OWQ131053:OWQ131208 PGM131053:PGM131208 PQI131053:PQI131208 QAE131053:QAE131208 QKA131053:QKA131208 QTW131053:QTW131208 RDS131053:RDS131208 RNO131053:RNO131208 RXK131053:RXK131208 SHG131053:SHG131208 SRC131053:SRC131208 TAY131053:TAY131208 TKU131053:TKU131208 TUQ131053:TUQ131208 UEM131053:UEM131208 UOI131053:UOI131208 UYE131053:UYE131208 VIA131053:VIA131208 VRW131053:VRW131208 WBS131053:WBS131208 WLO131053:WLO131208 WVK131053:WVK131208 C196589:C196744 IY196589:IY196744 SU196589:SU196744 ACQ196589:ACQ196744 AMM196589:AMM196744 AWI196589:AWI196744 BGE196589:BGE196744 BQA196589:BQA196744 BZW196589:BZW196744 CJS196589:CJS196744 CTO196589:CTO196744 DDK196589:DDK196744 DNG196589:DNG196744 DXC196589:DXC196744 EGY196589:EGY196744 EQU196589:EQU196744 FAQ196589:FAQ196744 FKM196589:FKM196744 FUI196589:FUI196744 GEE196589:GEE196744 GOA196589:GOA196744 GXW196589:GXW196744 HHS196589:HHS196744 HRO196589:HRO196744 IBK196589:IBK196744 ILG196589:ILG196744 IVC196589:IVC196744 JEY196589:JEY196744 JOU196589:JOU196744 JYQ196589:JYQ196744 KIM196589:KIM196744 KSI196589:KSI196744 LCE196589:LCE196744 LMA196589:LMA196744 LVW196589:LVW196744 MFS196589:MFS196744 MPO196589:MPO196744 MZK196589:MZK196744 NJG196589:NJG196744 NTC196589:NTC196744 OCY196589:OCY196744 OMU196589:OMU196744 OWQ196589:OWQ196744 PGM196589:PGM196744 PQI196589:PQI196744 QAE196589:QAE196744 QKA196589:QKA196744 QTW196589:QTW196744 RDS196589:RDS196744 RNO196589:RNO196744 RXK196589:RXK196744 SHG196589:SHG196744 SRC196589:SRC196744 TAY196589:TAY196744 TKU196589:TKU196744 TUQ196589:TUQ196744 UEM196589:UEM196744 UOI196589:UOI196744 UYE196589:UYE196744 VIA196589:VIA196744 VRW196589:VRW196744 WBS196589:WBS196744 WLO196589:WLO196744 WVK196589:WVK196744 C262125:C262280 IY262125:IY262280 SU262125:SU262280 ACQ262125:ACQ262280 AMM262125:AMM262280 AWI262125:AWI262280 BGE262125:BGE262280 BQA262125:BQA262280 BZW262125:BZW262280 CJS262125:CJS262280 CTO262125:CTO262280 DDK262125:DDK262280 DNG262125:DNG262280 DXC262125:DXC262280 EGY262125:EGY262280 EQU262125:EQU262280 FAQ262125:FAQ262280 FKM262125:FKM262280 FUI262125:FUI262280 GEE262125:GEE262280 GOA262125:GOA262280 GXW262125:GXW262280 HHS262125:HHS262280 HRO262125:HRO262280 IBK262125:IBK262280 ILG262125:ILG262280 IVC262125:IVC262280 JEY262125:JEY262280 JOU262125:JOU262280 JYQ262125:JYQ262280 KIM262125:KIM262280 KSI262125:KSI262280 LCE262125:LCE262280 LMA262125:LMA262280 LVW262125:LVW262280 MFS262125:MFS262280 MPO262125:MPO262280 MZK262125:MZK262280 NJG262125:NJG262280 NTC262125:NTC262280 OCY262125:OCY262280 OMU262125:OMU262280 OWQ262125:OWQ262280 PGM262125:PGM262280 PQI262125:PQI262280 QAE262125:QAE262280 QKA262125:QKA262280 QTW262125:QTW262280 RDS262125:RDS262280 RNO262125:RNO262280 RXK262125:RXK262280 SHG262125:SHG262280 SRC262125:SRC262280 TAY262125:TAY262280 TKU262125:TKU262280 TUQ262125:TUQ262280 UEM262125:UEM262280 UOI262125:UOI262280 UYE262125:UYE262280 VIA262125:VIA262280 VRW262125:VRW262280 WBS262125:WBS262280 WLO262125:WLO262280 WVK262125:WVK262280 C327661:C327816 IY327661:IY327816 SU327661:SU327816 ACQ327661:ACQ327816 AMM327661:AMM327816 AWI327661:AWI327816 BGE327661:BGE327816 BQA327661:BQA327816 BZW327661:BZW327816 CJS327661:CJS327816 CTO327661:CTO327816 DDK327661:DDK327816 DNG327661:DNG327816 DXC327661:DXC327816 EGY327661:EGY327816 EQU327661:EQU327816 FAQ327661:FAQ327816 FKM327661:FKM327816 FUI327661:FUI327816 GEE327661:GEE327816 GOA327661:GOA327816 GXW327661:GXW327816 HHS327661:HHS327816 HRO327661:HRO327816 IBK327661:IBK327816 ILG327661:ILG327816 IVC327661:IVC327816 JEY327661:JEY327816 JOU327661:JOU327816 JYQ327661:JYQ327816 KIM327661:KIM327816 KSI327661:KSI327816 LCE327661:LCE327816 LMA327661:LMA327816 LVW327661:LVW327816 MFS327661:MFS327816 MPO327661:MPO327816 MZK327661:MZK327816 NJG327661:NJG327816 NTC327661:NTC327816 OCY327661:OCY327816 OMU327661:OMU327816 OWQ327661:OWQ327816 PGM327661:PGM327816 PQI327661:PQI327816 QAE327661:QAE327816 QKA327661:QKA327816 QTW327661:QTW327816 RDS327661:RDS327816 RNO327661:RNO327816 RXK327661:RXK327816 SHG327661:SHG327816 SRC327661:SRC327816 TAY327661:TAY327816 TKU327661:TKU327816 TUQ327661:TUQ327816 UEM327661:UEM327816 UOI327661:UOI327816 UYE327661:UYE327816 VIA327661:VIA327816 VRW327661:VRW327816 WBS327661:WBS327816 WLO327661:WLO327816 WVK327661:WVK327816 C393197:C393352 IY393197:IY393352 SU393197:SU393352 ACQ393197:ACQ393352 AMM393197:AMM393352 AWI393197:AWI393352 BGE393197:BGE393352 BQA393197:BQA393352 BZW393197:BZW393352 CJS393197:CJS393352 CTO393197:CTO393352 DDK393197:DDK393352 DNG393197:DNG393352 DXC393197:DXC393352 EGY393197:EGY393352 EQU393197:EQU393352 FAQ393197:FAQ393352 FKM393197:FKM393352 FUI393197:FUI393352 GEE393197:GEE393352 GOA393197:GOA393352 GXW393197:GXW393352 HHS393197:HHS393352 HRO393197:HRO393352 IBK393197:IBK393352 ILG393197:ILG393352 IVC393197:IVC393352 JEY393197:JEY393352 JOU393197:JOU393352 JYQ393197:JYQ393352 KIM393197:KIM393352 KSI393197:KSI393352 LCE393197:LCE393352 LMA393197:LMA393352 LVW393197:LVW393352 MFS393197:MFS393352 MPO393197:MPO393352 MZK393197:MZK393352 NJG393197:NJG393352 NTC393197:NTC393352 OCY393197:OCY393352 OMU393197:OMU393352 OWQ393197:OWQ393352 PGM393197:PGM393352 PQI393197:PQI393352 QAE393197:QAE393352 QKA393197:QKA393352 QTW393197:QTW393352 RDS393197:RDS393352 RNO393197:RNO393352 RXK393197:RXK393352 SHG393197:SHG393352 SRC393197:SRC393352 TAY393197:TAY393352 TKU393197:TKU393352 TUQ393197:TUQ393352 UEM393197:UEM393352 UOI393197:UOI393352 UYE393197:UYE393352 VIA393197:VIA393352 VRW393197:VRW393352 WBS393197:WBS393352 WLO393197:WLO393352 WVK393197:WVK393352 C458733:C458888 IY458733:IY458888 SU458733:SU458888 ACQ458733:ACQ458888 AMM458733:AMM458888 AWI458733:AWI458888 BGE458733:BGE458888 BQA458733:BQA458888 BZW458733:BZW458888 CJS458733:CJS458888 CTO458733:CTO458888 DDK458733:DDK458888 DNG458733:DNG458888 DXC458733:DXC458888 EGY458733:EGY458888 EQU458733:EQU458888 FAQ458733:FAQ458888 FKM458733:FKM458888 FUI458733:FUI458888 GEE458733:GEE458888 GOA458733:GOA458888 GXW458733:GXW458888 HHS458733:HHS458888 HRO458733:HRO458888 IBK458733:IBK458888 ILG458733:ILG458888 IVC458733:IVC458888 JEY458733:JEY458888 JOU458733:JOU458888 JYQ458733:JYQ458888 KIM458733:KIM458888 KSI458733:KSI458888 LCE458733:LCE458888 LMA458733:LMA458888 LVW458733:LVW458888 MFS458733:MFS458888 MPO458733:MPO458888 MZK458733:MZK458888 NJG458733:NJG458888 NTC458733:NTC458888 OCY458733:OCY458888 OMU458733:OMU458888 OWQ458733:OWQ458888 PGM458733:PGM458888 PQI458733:PQI458888 QAE458733:QAE458888 QKA458733:QKA458888 QTW458733:QTW458888 RDS458733:RDS458888 RNO458733:RNO458888 RXK458733:RXK458888 SHG458733:SHG458888 SRC458733:SRC458888 TAY458733:TAY458888 TKU458733:TKU458888 TUQ458733:TUQ458888 UEM458733:UEM458888 UOI458733:UOI458888 UYE458733:UYE458888 VIA458733:VIA458888 VRW458733:VRW458888 WBS458733:WBS458888 WLO458733:WLO458888 WVK458733:WVK458888 C524269:C524424 IY524269:IY524424 SU524269:SU524424 ACQ524269:ACQ524424 AMM524269:AMM524424 AWI524269:AWI524424 BGE524269:BGE524424 BQA524269:BQA524424 BZW524269:BZW524424 CJS524269:CJS524424 CTO524269:CTO524424 DDK524269:DDK524424 DNG524269:DNG524424 DXC524269:DXC524424 EGY524269:EGY524424 EQU524269:EQU524424 FAQ524269:FAQ524424 FKM524269:FKM524424 FUI524269:FUI524424 GEE524269:GEE524424 GOA524269:GOA524424 GXW524269:GXW524424 HHS524269:HHS524424 HRO524269:HRO524424 IBK524269:IBK524424 ILG524269:ILG524424 IVC524269:IVC524424 JEY524269:JEY524424 JOU524269:JOU524424 JYQ524269:JYQ524424 KIM524269:KIM524424 KSI524269:KSI524424 LCE524269:LCE524424 LMA524269:LMA524424 LVW524269:LVW524424 MFS524269:MFS524424 MPO524269:MPO524424 MZK524269:MZK524424 NJG524269:NJG524424 NTC524269:NTC524424 OCY524269:OCY524424 OMU524269:OMU524424 OWQ524269:OWQ524424 PGM524269:PGM524424 PQI524269:PQI524424 QAE524269:QAE524424 QKA524269:QKA524424 QTW524269:QTW524424 RDS524269:RDS524424 RNO524269:RNO524424 RXK524269:RXK524424 SHG524269:SHG524424 SRC524269:SRC524424 TAY524269:TAY524424 TKU524269:TKU524424 TUQ524269:TUQ524424 UEM524269:UEM524424 UOI524269:UOI524424 UYE524269:UYE524424 VIA524269:VIA524424 VRW524269:VRW524424 WBS524269:WBS524424 WLO524269:WLO524424 WVK524269:WVK524424 C589805:C589960 IY589805:IY589960 SU589805:SU589960 ACQ589805:ACQ589960 AMM589805:AMM589960 AWI589805:AWI589960 BGE589805:BGE589960 BQA589805:BQA589960 BZW589805:BZW589960 CJS589805:CJS589960 CTO589805:CTO589960 DDK589805:DDK589960 DNG589805:DNG589960 DXC589805:DXC589960 EGY589805:EGY589960 EQU589805:EQU589960 FAQ589805:FAQ589960 FKM589805:FKM589960 FUI589805:FUI589960 GEE589805:GEE589960 GOA589805:GOA589960 GXW589805:GXW589960 HHS589805:HHS589960 HRO589805:HRO589960 IBK589805:IBK589960 ILG589805:ILG589960 IVC589805:IVC589960 JEY589805:JEY589960 JOU589805:JOU589960 JYQ589805:JYQ589960 KIM589805:KIM589960 KSI589805:KSI589960 LCE589805:LCE589960 LMA589805:LMA589960 LVW589805:LVW589960 MFS589805:MFS589960 MPO589805:MPO589960 MZK589805:MZK589960 NJG589805:NJG589960 NTC589805:NTC589960 OCY589805:OCY589960 OMU589805:OMU589960 OWQ589805:OWQ589960 PGM589805:PGM589960 PQI589805:PQI589960 QAE589805:QAE589960 QKA589805:QKA589960 QTW589805:QTW589960 RDS589805:RDS589960 RNO589805:RNO589960 RXK589805:RXK589960 SHG589805:SHG589960 SRC589805:SRC589960 TAY589805:TAY589960 TKU589805:TKU589960 TUQ589805:TUQ589960 UEM589805:UEM589960 UOI589805:UOI589960 UYE589805:UYE589960 VIA589805:VIA589960 VRW589805:VRW589960 WBS589805:WBS589960 WLO589805:WLO589960 WVK589805:WVK589960 C655341:C655496 IY655341:IY655496 SU655341:SU655496 ACQ655341:ACQ655496 AMM655341:AMM655496 AWI655341:AWI655496 BGE655341:BGE655496 BQA655341:BQA655496 BZW655341:BZW655496 CJS655341:CJS655496 CTO655341:CTO655496 DDK655341:DDK655496 DNG655341:DNG655496 DXC655341:DXC655496 EGY655341:EGY655496 EQU655341:EQU655496 FAQ655341:FAQ655496 FKM655341:FKM655496 FUI655341:FUI655496 GEE655341:GEE655496 GOA655341:GOA655496 GXW655341:GXW655496 HHS655341:HHS655496 HRO655341:HRO655496 IBK655341:IBK655496 ILG655341:ILG655496 IVC655341:IVC655496 JEY655341:JEY655496 JOU655341:JOU655496 JYQ655341:JYQ655496 KIM655341:KIM655496 KSI655341:KSI655496 LCE655341:LCE655496 LMA655341:LMA655496 LVW655341:LVW655496 MFS655341:MFS655496 MPO655341:MPO655496 MZK655341:MZK655496 NJG655341:NJG655496 NTC655341:NTC655496 OCY655341:OCY655496 OMU655341:OMU655496 OWQ655341:OWQ655496 PGM655341:PGM655496 PQI655341:PQI655496 QAE655341:QAE655496 QKA655341:QKA655496 QTW655341:QTW655496 RDS655341:RDS655496 RNO655341:RNO655496 RXK655341:RXK655496 SHG655341:SHG655496 SRC655341:SRC655496 TAY655341:TAY655496 TKU655341:TKU655496 TUQ655341:TUQ655496 UEM655341:UEM655496 UOI655341:UOI655496 UYE655341:UYE655496 VIA655341:VIA655496 VRW655341:VRW655496 WBS655341:WBS655496 WLO655341:WLO655496 WVK655341:WVK655496 C720877:C721032 IY720877:IY721032 SU720877:SU721032 ACQ720877:ACQ721032 AMM720877:AMM721032 AWI720877:AWI721032 BGE720877:BGE721032 BQA720877:BQA721032 BZW720877:BZW721032 CJS720877:CJS721032 CTO720877:CTO721032 DDK720877:DDK721032 DNG720877:DNG721032 DXC720877:DXC721032 EGY720877:EGY721032 EQU720877:EQU721032 FAQ720877:FAQ721032 FKM720877:FKM721032 FUI720877:FUI721032 GEE720877:GEE721032 GOA720877:GOA721032 GXW720877:GXW721032 HHS720877:HHS721032 HRO720877:HRO721032 IBK720877:IBK721032 ILG720877:ILG721032 IVC720877:IVC721032 JEY720877:JEY721032 JOU720877:JOU721032 JYQ720877:JYQ721032 KIM720877:KIM721032 KSI720877:KSI721032 LCE720877:LCE721032 LMA720877:LMA721032 LVW720877:LVW721032 MFS720877:MFS721032 MPO720877:MPO721032 MZK720877:MZK721032 NJG720877:NJG721032 NTC720877:NTC721032 OCY720877:OCY721032 OMU720877:OMU721032 OWQ720877:OWQ721032 PGM720877:PGM721032 PQI720877:PQI721032 QAE720877:QAE721032 QKA720877:QKA721032 QTW720877:QTW721032 RDS720877:RDS721032 RNO720877:RNO721032 RXK720877:RXK721032 SHG720877:SHG721032 SRC720877:SRC721032 TAY720877:TAY721032 TKU720877:TKU721032 TUQ720877:TUQ721032 UEM720877:UEM721032 UOI720877:UOI721032 UYE720877:UYE721032 VIA720877:VIA721032 VRW720877:VRW721032 WBS720877:WBS721032 WLO720877:WLO721032 WVK720877:WVK721032 C786413:C786568 IY786413:IY786568 SU786413:SU786568 ACQ786413:ACQ786568 AMM786413:AMM786568 AWI786413:AWI786568 BGE786413:BGE786568 BQA786413:BQA786568 BZW786413:BZW786568 CJS786413:CJS786568 CTO786413:CTO786568 DDK786413:DDK786568 DNG786413:DNG786568 DXC786413:DXC786568 EGY786413:EGY786568 EQU786413:EQU786568 FAQ786413:FAQ786568 FKM786413:FKM786568 FUI786413:FUI786568 GEE786413:GEE786568 GOA786413:GOA786568 GXW786413:GXW786568 HHS786413:HHS786568 HRO786413:HRO786568 IBK786413:IBK786568 ILG786413:ILG786568 IVC786413:IVC786568 JEY786413:JEY786568 JOU786413:JOU786568 JYQ786413:JYQ786568 KIM786413:KIM786568 KSI786413:KSI786568 LCE786413:LCE786568 LMA786413:LMA786568 LVW786413:LVW786568 MFS786413:MFS786568 MPO786413:MPO786568 MZK786413:MZK786568 NJG786413:NJG786568 NTC786413:NTC786568 OCY786413:OCY786568 OMU786413:OMU786568 OWQ786413:OWQ786568 PGM786413:PGM786568 PQI786413:PQI786568 QAE786413:QAE786568 QKA786413:QKA786568 QTW786413:QTW786568 RDS786413:RDS786568 RNO786413:RNO786568 RXK786413:RXK786568 SHG786413:SHG786568 SRC786413:SRC786568 TAY786413:TAY786568 TKU786413:TKU786568 TUQ786413:TUQ786568 UEM786413:UEM786568 UOI786413:UOI786568 UYE786413:UYE786568 VIA786413:VIA786568 VRW786413:VRW786568 WBS786413:WBS786568 WLO786413:WLO786568 WVK786413:WVK786568 C851949:C852104 IY851949:IY852104 SU851949:SU852104 ACQ851949:ACQ852104 AMM851949:AMM852104 AWI851949:AWI852104 BGE851949:BGE852104 BQA851949:BQA852104 BZW851949:BZW852104 CJS851949:CJS852104 CTO851949:CTO852104 DDK851949:DDK852104 DNG851949:DNG852104 DXC851949:DXC852104 EGY851949:EGY852104 EQU851949:EQU852104 FAQ851949:FAQ852104 FKM851949:FKM852104 FUI851949:FUI852104 GEE851949:GEE852104 GOA851949:GOA852104 GXW851949:GXW852104 HHS851949:HHS852104 HRO851949:HRO852104 IBK851949:IBK852104 ILG851949:ILG852104 IVC851949:IVC852104 JEY851949:JEY852104 JOU851949:JOU852104 JYQ851949:JYQ852104 KIM851949:KIM852104 KSI851949:KSI852104 LCE851949:LCE852104 LMA851949:LMA852104 LVW851949:LVW852104 MFS851949:MFS852104 MPO851949:MPO852104 MZK851949:MZK852104 NJG851949:NJG852104 NTC851949:NTC852104 OCY851949:OCY852104 OMU851949:OMU852104 OWQ851949:OWQ852104 PGM851949:PGM852104 PQI851949:PQI852104 QAE851949:QAE852104 QKA851949:QKA852104 QTW851949:QTW852104 RDS851949:RDS852104 RNO851949:RNO852104 RXK851949:RXK852104 SHG851949:SHG852104 SRC851949:SRC852104 TAY851949:TAY852104 TKU851949:TKU852104 TUQ851949:TUQ852104 UEM851949:UEM852104 UOI851949:UOI852104 UYE851949:UYE852104 VIA851949:VIA852104 VRW851949:VRW852104 WBS851949:WBS852104 WLO851949:WLO852104 WVK851949:WVK852104 C917485:C917640 IY917485:IY917640 SU917485:SU917640 ACQ917485:ACQ917640 AMM917485:AMM917640 AWI917485:AWI917640 BGE917485:BGE917640 BQA917485:BQA917640 BZW917485:BZW917640 CJS917485:CJS917640 CTO917485:CTO917640 DDK917485:DDK917640 DNG917485:DNG917640 DXC917485:DXC917640 EGY917485:EGY917640 EQU917485:EQU917640 FAQ917485:FAQ917640 FKM917485:FKM917640 FUI917485:FUI917640 GEE917485:GEE917640 GOA917485:GOA917640 GXW917485:GXW917640 HHS917485:HHS917640 HRO917485:HRO917640 IBK917485:IBK917640 ILG917485:ILG917640 IVC917485:IVC917640 JEY917485:JEY917640 JOU917485:JOU917640 JYQ917485:JYQ917640 KIM917485:KIM917640 KSI917485:KSI917640 LCE917485:LCE917640 LMA917485:LMA917640 LVW917485:LVW917640 MFS917485:MFS917640 MPO917485:MPO917640 MZK917485:MZK917640 NJG917485:NJG917640 NTC917485:NTC917640 OCY917485:OCY917640 OMU917485:OMU917640 OWQ917485:OWQ917640 PGM917485:PGM917640 PQI917485:PQI917640 QAE917485:QAE917640 QKA917485:QKA917640 QTW917485:QTW917640 RDS917485:RDS917640 RNO917485:RNO917640 RXK917485:RXK917640 SHG917485:SHG917640 SRC917485:SRC917640 TAY917485:TAY917640 TKU917485:TKU917640 TUQ917485:TUQ917640 UEM917485:UEM917640 UOI917485:UOI917640 UYE917485:UYE917640 VIA917485:VIA917640 VRW917485:VRW917640 WBS917485:WBS917640 WLO917485:WLO917640 WVK917485:WVK917640 C983021:C983176 IY983021:IY983176 SU983021:SU983176 ACQ983021:ACQ983176 AMM983021:AMM983176 AWI983021:AWI983176 BGE983021:BGE983176 BQA983021:BQA983176 BZW983021:BZW983176 CJS983021:CJS983176 CTO983021:CTO983176 DDK983021:DDK983176 DNG983021:DNG983176 DXC983021:DXC983176 EGY983021:EGY983176 EQU983021:EQU983176 FAQ983021:FAQ983176 FKM983021:FKM983176 FUI983021:FUI983176 GEE983021:GEE983176 GOA983021:GOA983176 GXW983021:GXW983176 HHS983021:HHS983176 HRO983021:HRO983176 IBK983021:IBK983176 ILG983021:ILG983176 IVC983021:IVC983176 JEY983021:JEY983176 JOU983021:JOU983176 JYQ983021:JYQ983176 KIM983021:KIM983176 KSI983021:KSI983176 LCE983021:LCE983176 LMA983021:LMA983176 LVW983021:LVW983176 MFS983021:MFS983176 MPO983021:MPO983176 MZK983021:MZK983176 NJG983021:NJG983176 NTC983021:NTC983176 OCY983021:OCY983176 OMU983021:OMU983176 OWQ983021:OWQ983176 PGM983021:PGM983176 PQI983021:PQI983176 QAE983021:QAE983176 QKA983021:QKA983176 QTW983021:QTW983176 RDS983021:RDS983176 RNO983021:RNO983176 RXK983021:RXK983176 SHG983021:SHG983176 SRC983021:SRC983176 TAY983021:TAY983176 TKU983021:TKU983176 TUQ983021:TUQ983176 UEM983021:UEM983176 UOI983021:UOI983176 UYE983021:UYE983176 VIA983021:VIA983176 VRW983021:VRW983176 WBS983021:WBS983176 WLO983021:WLO983176 C9:C169">
      <formula1>Productos</formula1>
    </dataValidation>
    <dataValidation type="whole" allowBlank="1" showInputMessage="1" showErrorMessage="1" sqref="F162:Q162 JB162:JM162 SX162:TI162 ACT162:ADE162 AMP162:ANA162 AWL162:AWW162 BGH162:BGS162 BQD162:BQO162 BZZ162:CAK162 CJV162:CKG162 CTR162:CUC162 DDN162:DDY162 DNJ162:DNU162 DXF162:DXQ162 EHB162:EHM162 EQX162:ERI162 FAT162:FBE162 FKP162:FLA162 FUL162:FUW162 GEH162:GES162 GOD162:GOO162 GXZ162:GYK162 HHV162:HIG162 HRR162:HSC162 IBN162:IBY162 ILJ162:ILU162 IVF162:IVQ162 JFB162:JFM162 JOX162:JPI162 JYT162:JZE162 KIP162:KJA162 KSL162:KSW162 LCH162:LCS162 LMD162:LMO162 LVZ162:LWK162 MFV162:MGG162 MPR162:MQC162 MZN162:MZY162 NJJ162:NJU162 NTF162:NTQ162 ODB162:ODM162 OMX162:ONI162 OWT162:OXE162 PGP162:PHA162 PQL162:PQW162 QAH162:QAS162 QKD162:QKO162 QTZ162:QUK162 RDV162:REG162 RNR162:ROC162 RXN162:RXY162 SHJ162:SHU162 SRF162:SRQ162 TBB162:TBM162 TKX162:TLI162 TUT162:TVE162 UEP162:UFA162 UOL162:UOW162 UYH162:UYS162 VID162:VIO162 VRZ162:VSK162 WBV162:WCG162 WLR162:WMC162 WVN162:WVY162 F65657:Q65657 JB65657:JM65657 SX65657:TI65657 ACT65657:ADE65657 AMP65657:ANA65657 AWL65657:AWW65657 BGH65657:BGS65657 BQD65657:BQO65657 BZZ65657:CAK65657 CJV65657:CKG65657 CTR65657:CUC65657 DDN65657:DDY65657 DNJ65657:DNU65657 DXF65657:DXQ65657 EHB65657:EHM65657 EQX65657:ERI65657 FAT65657:FBE65657 FKP65657:FLA65657 FUL65657:FUW65657 GEH65657:GES65657 GOD65657:GOO65657 GXZ65657:GYK65657 HHV65657:HIG65657 HRR65657:HSC65657 IBN65657:IBY65657 ILJ65657:ILU65657 IVF65657:IVQ65657 JFB65657:JFM65657 JOX65657:JPI65657 JYT65657:JZE65657 KIP65657:KJA65657 KSL65657:KSW65657 LCH65657:LCS65657 LMD65657:LMO65657 LVZ65657:LWK65657 MFV65657:MGG65657 MPR65657:MQC65657 MZN65657:MZY65657 NJJ65657:NJU65657 NTF65657:NTQ65657 ODB65657:ODM65657 OMX65657:ONI65657 OWT65657:OXE65657 PGP65657:PHA65657 PQL65657:PQW65657 QAH65657:QAS65657 QKD65657:QKO65657 QTZ65657:QUK65657 RDV65657:REG65657 RNR65657:ROC65657 RXN65657:RXY65657 SHJ65657:SHU65657 SRF65657:SRQ65657 TBB65657:TBM65657 TKX65657:TLI65657 TUT65657:TVE65657 UEP65657:UFA65657 UOL65657:UOW65657 UYH65657:UYS65657 VID65657:VIO65657 VRZ65657:VSK65657 WBV65657:WCG65657 WLR65657:WMC65657 WVN65657:WVY65657 F131193:Q131193 JB131193:JM131193 SX131193:TI131193 ACT131193:ADE131193 AMP131193:ANA131193 AWL131193:AWW131193 BGH131193:BGS131193 BQD131193:BQO131193 BZZ131193:CAK131193 CJV131193:CKG131193 CTR131193:CUC131193 DDN131193:DDY131193 DNJ131193:DNU131193 DXF131193:DXQ131193 EHB131193:EHM131193 EQX131193:ERI131193 FAT131193:FBE131193 FKP131193:FLA131193 FUL131193:FUW131193 GEH131193:GES131193 GOD131193:GOO131193 GXZ131193:GYK131193 HHV131193:HIG131193 HRR131193:HSC131193 IBN131193:IBY131193 ILJ131193:ILU131193 IVF131193:IVQ131193 JFB131193:JFM131193 JOX131193:JPI131193 JYT131193:JZE131193 KIP131193:KJA131193 KSL131193:KSW131193 LCH131193:LCS131193 LMD131193:LMO131193 LVZ131193:LWK131193 MFV131193:MGG131193 MPR131193:MQC131193 MZN131193:MZY131193 NJJ131193:NJU131193 NTF131193:NTQ131193 ODB131193:ODM131193 OMX131193:ONI131193 OWT131193:OXE131193 PGP131193:PHA131193 PQL131193:PQW131193 QAH131193:QAS131193 QKD131193:QKO131193 QTZ131193:QUK131193 RDV131193:REG131193 RNR131193:ROC131193 RXN131193:RXY131193 SHJ131193:SHU131193 SRF131193:SRQ131193 TBB131193:TBM131193 TKX131193:TLI131193 TUT131193:TVE131193 UEP131193:UFA131193 UOL131193:UOW131193 UYH131193:UYS131193 VID131193:VIO131193 VRZ131193:VSK131193 WBV131193:WCG131193 WLR131193:WMC131193 WVN131193:WVY131193 F196729:Q196729 JB196729:JM196729 SX196729:TI196729 ACT196729:ADE196729 AMP196729:ANA196729 AWL196729:AWW196729 BGH196729:BGS196729 BQD196729:BQO196729 BZZ196729:CAK196729 CJV196729:CKG196729 CTR196729:CUC196729 DDN196729:DDY196729 DNJ196729:DNU196729 DXF196729:DXQ196729 EHB196729:EHM196729 EQX196729:ERI196729 FAT196729:FBE196729 FKP196729:FLA196729 FUL196729:FUW196729 GEH196729:GES196729 GOD196729:GOO196729 GXZ196729:GYK196729 HHV196729:HIG196729 HRR196729:HSC196729 IBN196729:IBY196729 ILJ196729:ILU196729 IVF196729:IVQ196729 JFB196729:JFM196729 JOX196729:JPI196729 JYT196729:JZE196729 KIP196729:KJA196729 KSL196729:KSW196729 LCH196729:LCS196729 LMD196729:LMO196729 LVZ196729:LWK196729 MFV196729:MGG196729 MPR196729:MQC196729 MZN196729:MZY196729 NJJ196729:NJU196729 NTF196729:NTQ196729 ODB196729:ODM196729 OMX196729:ONI196729 OWT196729:OXE196729 PGP196729:PHA196729 PQL196729:PQW196729 QAH196729:QAS196729 QKD196729:QKO196729 QTZ196729:QUK196729 RDV196729:REG196729 RNR196729:ROC196729 RXN196729:RXY196729 SHJ196729:SHU196729 SRF196729:SRQ196729 TBB196729:TBM196729 TKX196729:TLI196729 TUT196729:TVE196729 UEP196729:UFA196729 UOL196729:UOW196729 UYH196729:UYS196729 VID196729:VIO196729 VRZ196729:VSK196729 WBV196729:WCG196729 WLR196729:WMC196729 WVN196729:WVY196729 F262265:Q262265 JB262265:JM262265 SX262265:TI262265 ACT262265:ADE262265 AMP262265:ANA262265 AWL262265:AWW262265 BGH262265:BGS262265 BQD262265:BQO262265 BZZ262265:CAK262265 CJV262265:CKG262265 CTR262265:CUC262265 DDN262265:DDY262265 DNJ262265:DNU262265 DXF262265:DXQ262265 EHB262265:EHM262265 EQX262265:ERI262265 FAT262265:FBE262265 FKP262265:FLA262265 FUL262265:FUW262265 GEH262265:GES262265 GOD262265:GOO262265 GXZ262265:GYK262265 HHV262265:HIG262265 HRR262265:HSC262265 IBN262265:IBY262265 ILJ262265:ILU262265 IVF262265:IVQ262265 JFB262265:JFM262265 JOX262265:JPI262265 JYT262265:JZE262265 KIP262265:KJA262265 KSL262265:KSW262265 LCH262265:LCS262265 LMD262265:LMO262265 LVZ262265:LWK262265 MFV262265:MGG262265 MPR262265:MQC262265 MZN262265:MZY262265 NJJ262265:NJU262265 NTF262265:NTQ262265 ODB262265:ODM262265 OMX262265:ONI262265 OWT262265:OXE262265 PGP262265:PHA262265 PQL262265:PQW262265 QAH262265:QAS262265 QKD262265:QKO262265 QTZ262265:QUK262265 RDV262265:REG262265 RNR262265:ROC262265 RXN262265:RXY262265 SHJ262265:SHU262265 SRF262265:SRQ262265 TBB262265:TBM262265 TKX262265:TLI262265 TUT262265:TVE262265 UEP262265:UFA262265 UOL262265:UOW262265 UYH262265:UYS262265 VID262265:VIO262265 VRZ262265:VSK262265 WBV262265:WCG262265 WLR262265:WMC262265 WVN262265:WVY262265 F327801:Q327801 JB327801:JM327801 SX327801:TI327801 ACT327801:ADE327801 AMP327801:ANA327801 AWL327801:AWW327801 BGH327801:BGS327801 BQD327801:BQO327801 BZZ327801:CAK327801 CJV327801:CKG327801 CTR327801:CUC327801 DDN327801:DDY327801 DNJ327801:DNU327801 DXF327801:DXQ327801 EHB327801:EHM327801 EQX327801:ERI327801 FAT327801:FBE327801 FKP327801:FLA327801 FUL327801:FUW327801 GEH327801:GES327801 GOD327801:GOO327801 GXZ327801:GYK327801 HHV327801:HIG327801 HRR327801:HSC327801 IBN327801:IBY327801 ILJ327801:ILU327801 IVF327801:IVQ327801 JFB327801:JFM327801 JOX327801:JPI327801 JYT327801:JZE327801 KIP327801:KJA327801 KSL327801:KSW327801 LCH327801:LCS327801 LMD327801:LMO327801 LVZ327801:LWK327801 MFV327801:MGG327801 MPR327801:MQC327801 MZN327801:MZY327801 NJJ327801:NJU327801 NTF327801:NTQ327801 ODB327801:ODM327801 OMX327801:ONI327801 OWT327801:OXE327801 PGP327801:PHA327801 PQL327801:PQW327801 QAH327801:QAS327801 QKD327801:QKO327801 QTZ327801:QUK327801 RDV327801:REG327801 RNR327801:ROC327801 RXN327801:RXY327801 SHJ327801:SHU327801 SRF327801:SRQ327801 TBB327801:TBM327801 TKX327801:TLI327801 TUT327801:TVE327801 UEP327801:UFA327801 UOL327801:UOW327801 UYH327801:UYS327801 VID327801:VIO327801 VRZ327801:VSK327801 WBV327801:WCG327801 WLR327801:WMC327801 WVN327801:WVY327801 F393337:Q393337 JB393337:JM393337 SX393337:TI393337 ACT393337:ADE393337 AMP393337:ANA393337 AWL393337:AWW393337 BGH393337:BGS393337 BQD393337:BQO393337 BZZ393337:CAK393337 CJV393337:CKG393337 CTR393337:CUC393337 DDN393337:DDY393337 DNJ393337:DNU393337 DXF393337:DXQ393337 EHB393337:EHM393337 EQX393337:ERI393337 FAT393337:FBE393337 FKP393337:FLA393337 FUL393337:FUW393337 GEH393337:GES393337 GOD393337:GOO393337 GXZ393337:GYK393337 HHV393337:HIG393337 HRR393337:HSC393337 IBN393337:IBY393337 ILJ393337:ILU393337 IVF393337:IVQ393337 JFB393337:JFM393337 JOX393337:JPI393337 JYT393337:JZE393337 KIP393337:KJA393337 KSL393337:KSW393337 LCH393337:LCS393337 LMD393337:LMO393337 LVZ393337:LWK393337 MFV393337:MGG393337 MPR393337:MQC393337 MZN393337:MZY393337 NJJ393337:NJU393337 NTF393337:NTQ393337 ODB393337:ODM393337 OMX393337:ONI393337 OWT393337:OXE393337 PGP393337:PHA393337 PQL393337:PQW393337 QAH393337:QAS393337 QKD393337:QKO393337 QTZ393337:QUK393337 RDV393337:REG393337 RNR393337:ROC393337 RXN393337:RXY393337 SHJ393337:SHU393337 SRF393337:SRQ393337 TBB393337:TBM393337 TKX393337:TLI393337 TUT393337:TVE393337 UEP393337:UFA393337 UOL393337:UOW393337 UYH393337:UYS393337 VID393337:VIO393337 VRZ393337:VSK393337 WBV393337:WCG393337 WLR393337:WMC393337 WVN393337:WVY393337 F458873:Q458873 JB458873:JM458873 SX458873:TI458873 ACT458873:ADE458873 AMP458873:ANA458873 AWL458873:AWW458873 BGH458873:BGS458873 BQD458873:BQO458873 BZZ458873:CAK458873 CJV458873:CKG458873 CTR458873:CUC458873 DDN458873:DDY458873 DNJ458873:DNU458873 DXF458873:DXQ458873 EHB458873:EHM458873 EQX458873:ERI458873 FAT458873:FBE458873 FKP458873:FLA458873 FUL458873:FUW458873 GEH458873:GES458873 GOD458873:GOO458873 GXZ458873:GYK458873 HHV458873:HIG458873 HRR458873:HSC458873 IBN458873:IBY458873 ILJ458873:ILU458873 IVF458873:IVQ458873 JFB458873:JFM458873 JOX458873:JPI458873 JYT458873:JZE458873 KIP458873:KJA458873 KSL458873:KSW458873 LCH458873:LCS458873 LMD458873:LMO458873 LVZ458873:LWK458873 MFV458873:MGG458873 MPR458873:MQC458873 MZN458873:MZY458873 NJJ458873:NJU458873 NTF458873:NTQ458873 ODB458873:ODM458873 OMX458873:ONI458873 OWT458873:OXE458873 PGP458873:PHA458873 PQL458873:PQW458873 QAH458873:QAS458873 QKD458873:QKO458873 QTZ458873:QUK458873 RDV458873:REG458873 RNR458873:ROC458873 RXN458873:RXY458873 SHJ458873:SHU458873 SRF458873:SRQ458873 TBB458873:TBM458873 TKX458873:TLI458873 TUT458873:TVE458873 UEP458873:UFA458873 UOL458873:UOW458873 UYH458873:UYS458873 VID458873:VIO458873 VRZ458873:VSK458873 WBV458873:WCG458873 WLR458873:WMC458873 WVN458873:WVY458873 F524409:Q524409 JB524409:JM524409 SX524409:TI524409 ACT524409:ADE524409 AMP524409:ANA524409 AWL524409:AWW524409 BGH524409:BGS524409 BQD524409:BQO524409 BZZ524409:CAK524409 CJV524409:CKG524409 CTR524409:CUC524409 DDN524409:DDY524409 DNJ524409:DNU524409 DXF524409:DXQ524409 EHB524409:EHM524409 EQX524409:ERI524409 FAT524409:FBE524409 FKP524409:FLA524409 FUL524409:FUW524409 GEH524409:GES524409 GOD524409:GOO524409 GXZ524409:GYK524409 HHV524409:HIG524409 HRR524409:HSC524409 IBN524409:IBY524409 ILJ524409:ILU524409 IVF524409:IVQ524409 JFB524409:JFM524409 JOX524409:JPI524409 JYT524409:JZE524409 KIP524409:KJA524409 KSL524409:KSW524409 LCH524409:LCS524409 LMD524409:LMO524409 LVZ524409:LWK524409 MFV524409:MGG524409 MPR524409:MQC524409 MZN524409:MZY524409 NJJ524409:NJU524409 NTF524409:NTQ524409 ODB524409:ODM524409 OMX524409:ONI524409 OWT524409:OXE524409 PGP524409:PHA524409 PQL524409:PQW524409 QAH524409:QAS524409 QKD524409:QKO524409 QTZ524409:QUK524409 RDV524409:REG524409 RNR524409:ROC524409 RXN524409:RXY524409 SHJ524409:SHU524409 SRF524409:SRQ524409 TBB524409:TBM524409 TKX524409:TLI524409 TUT524409:TVE524409 UEP524409:UFA524409 UOL524409:UOW524409 UYH524409:UYS524409 VID524409:VIO524409 VRZ524409:VSK524409 WBV524409:WCG524409 WLR524409:WMC524409 WVN524409:WVY524409 F589945:Q589945 JB589945:JM589945 SX589945:TI589945 ACT589945:ADE589945 AMP589945:ANA589945 AWL589945:AWW589945 BGH589945:BGS589945 BQD589945:BQO589945 BZZ589945:CAK589945 CJV589945:CKG589945 CTR589945:CUC589945 DDN589945:DDY589945 DNJ589945:DNU589945 DXF589945:DXQ589945 EHB589945:EHM589945 EQX589945:ERI589945 FAT589945:FBE589945 FKP589945:FLA589945 FUL589945:FUW589945 GEH589945:GES589945 GOD589945:GOO589945 GXZ589945:GYK589945 HHV589945:HIG589945 HRR589945:HSC589945 IBN589945:IBY589945 ILJ589945:ILU589945 IVF589945:IVQ589945 JFB589945:JFM589945 JOX589945:JPI589945 JYT589945:JZE589945 KIP589945:KJA589945 KSL589945:KSW589945 LCH589945:LCS589945 LMD589945:LMO589945 LVZ589945:LWK589945 MFV589945:MGG589945 MPR589945:MQC589945 MZN589945:MZY589945 NJJ589945:NJU589945 NTF589945:NTQ589945 ODB589945:ODM589945 OMX589945:ONI589945 OWT589945:OXE589945 PGP589945:PHA589945 PQL589945:PQW589945 QAH589945:QAS589945 QKD589945:QKO589945 QTZ589945:QUK589945 RDV589945:REG589945 RNR589945:ROC589945 RXN589945:RXY589945 SHJ589945:SHU589945 SRF589945:SRQ589945 TBB589945:TBM589945 TKX589945:TLI589945 TUT589945:TVE589945 UEP589945:UFA589945 UOL589945:UOW589945 UYH589945:UYS589945 VID589945:VIO589945 VRZ589945:VSK589945 WBV589945:WCG589945 WLR589945:WMC589945 WVN589945:WVY589945 F655481:Q655481 JB655481:JM655481 SX655481:TI655481 ACT655481:ADE655481 AMP655481:ANA655481 AWL655481:AWW655481 BGH655481:BGS655481 BQD655481:BQO655481 BZZ655481:CAK655481 CJV655481:CKG655481 CTR655481:CUC655481 DDN655481:DDY655481 DNJ655481:DNU655481 DXF655481:DXQ655481 EHB655481:EHM655481 EQX655481:ERI655481 FAT655481:FBE655481 FKP655481:FLA655481 FUL655481:FUW655481 GEH655481:GES655481 GOD655481:GOO655481 GXZ655481:GYK655481 HHV655481:HIG655481 HRR655481:HSC655481 IBN655481:IBY655481 ILJ655481:ILU655481 IVF655481:IVQ655481 JFB655481:JFM655481 JOX655481:JPI655481 JYT655481:JZE655481 KIP655481:KJA655481 KSL655481:KSW655481 LCH655481:LCS655481 LMD655481:LMO655481 LVZ655481:LWK655481 MFV655481:MGG655481 MPR655481:MQC655481 MZN655481:MZY655481 NJJ655481:NJU655481 NTF655481:NTQ655481 ODB655481:ODM655481 OMX655481:ONI655481 OWT655481:OXE655481 PGP655481:PHA655481 PQL655481:PQW655481 QAH655481:QAS655481 QKD655481:QKO655481 QTZ655481:QUK655481 RDV655481:REG655481 RNR655481:ROC655481 RXN655481:RXY655481 SHJ655481:SHU655481 SRF655481:SRQ655481 TBB655481:TBM655481 TKX655481:TLI655481 TUT655481:TVE655481 UEP655481:UFA655481 UOL655481:UOW655481 UYH655481:UYS655481 VID655481:VIO655481 VRZ655481:VSK655481 WBV655481:WCG655481 WLR655481:WMC655481 WVN655481:WVY655481 F721017:Q721017 JB721017:JM721017 SX721017:TI721017 ACT721017:ADE721017 AMP721017:ANA721017 AWL721017:AWW721017 BGH721017:BGS721017 BQD721017:BQO721017 BZZ721017:CAK721017 CJV721017:CKG721017 CTR721017:CUC721017 DDN721017:DDY721017 DNJ721017:DNU721017 DXF721017:DXQ721017 EHB721017:EHM721017 EQX721017:ERI721017 FAT721017:FBE721017 FKP721017:FLA721017 FUL721017:FUW721017 GEH721017:GES721017 GOD721017:GOO721017 GXZ721017:GYK721017 HHV721017:HIG721017 HRR721017:HSC721017 IBN721017:IBY721017 ILJ721017:ILU721017 IVF721017:IVQ721017 JFB721017:JFM721017 JOX721017:JPI721017 JYT721017:JZE721017 KIP721017:KJA721017 KSL721017:KSW721017 LCH721017:LCS721017 LMD721017:LMO721017 LVZ721017:LWK721017 MFV721017:MGG721017 MPR721017:MQC721017 MZN721017:MZY721017 NJJ721017:NJU721017 NTF721017:NTQ721017 ODB721017:ODM721017 OMX721017:ONI721017 OWT721017:OXE721017 PGP721017:PHA721017 PQL721017:PQW721017 QAH721017:QAS721017 QKD721017:QKO721017 QTZ721017:QUK721017 RDV721017:REG721017 RNR721017:ROC721017 RXN721017:RXY721017 SHJ721017:SHU721017 SRF721017:SRQ721017 TBB721017:TBM721017 TKX721017:TLI721017 TUT721017:TVE721017 UEP721017:UFA721017 UOL721017:UOW721017 UYH721017:UYS721017 VID721017:VIO721017 VRZ721017:VSK721017 WBV721017:WCG721017 WLR721017:WMC721017 WVN721017:WVY721017 F786553:Q786553 JB786553:JM786553 SX786553:TI786553 ACT786553:ADE786553 AMP786553:ANA786553 AWL786553:AWW786553 BGH786553:BGS786553 BQD786553:BQO786553 BZZ786553:CAK786553 CJV786553:CKG786553 CTR786553:CUC786553 DDN786553:DDY786553 DNJ786553:DNU786553 DXF786553:DXQ786553 EHB786553:EHM786553 EQX786553:ERI786553 FAT786553:FBE786553 FKP786553:FLA786553 FUL786553:FUW786553 GEH786553:GES786553 GOD786553:GOO786553 GXZ786553:GYK786553 HHV786553:HIG786553 HRR786553:HSC786553 IBN786553:IBY786553 ILJ786553:ILU786553 IVF786553:IVQ786553 JFB786553:JFM786553 JOX786553:JPI786553 JYT786553:JZE786553 KIP786553:KJA786553 KSL786553:KSW786553 LCH786553:LCS786553 LMD786553:LMO786553 LVZ786553:LWK786553 MFV786553:MGG786553 MPR786553:MQC786553 MZN786553:MZY786553 NJJ786553:NJU786553 NTF786553:NTQ786553 ODB786553:ODM786553 OMX786553:ONI786553 OWT786553:OXE786553 PGP786553:PHA786553 PQL786553:PQW786553 QAH786553:QAS786553 QKD786553:QKO786553 QTZ786553:QUK786553 RDV786553:REG786553 RNR786553:ROC786553 RXN786553:RXY786553 SHJ786553:SHU786553 SRF786553:SRQ786553 TBB786553:TBM786553 TKX786553:TLI786553 TUT786553:TVE786553 UEP786553:UFA786553 UOL786553:UOW786553 UYH786553:UYS786553 VID786553:VIO786553 VRZ786553:VSK786553 WBV786553:WCG786553 WLR786553:WMC786553 WVN786553:WVY786553 F852089:Q852089 JB852089:JM852089 SX852089:TI852089 ACT852089:ADE852089 AMP852089:ANA852089 AWL852089:AWW852089 BGH852089:BGS852089 BQD852089:BQO852089 BZZ852089:CAK852089 CJV852089:CKG852089 CTR852089:CUC852089 DDN852089:DDY852089 DNJ852089:DNU852089 DXF852089:DXQ852089 EHB852089:EHM852089 EQX852089:ERI852089 FAT852089:FBE852089 FKP852089:FLA852089 FUL852089:FUW852089 GEH852089:GES852089 GOD852089:GOO852089 GXZ852089:GYK852089 HHV852089:HIG852089 HRR852089:HSC852089 IBN852089:IBY852089 ILJ852089:ILU852089 IVF852089:IVQ852089 JFB852089:JFM852089 JOX852089:JPI852089 JYT852089:JZE852089 KIP852089:KJA852089 KSL852089:KSW852089 LCH852089:LCS852089 LMD852089:LMO852089 LVZ852089:LWK852089 MFV852089:MGG852089 MPR852089:MQC852089 MZN852089:MZY852089 NJJ852089:NJU852089 NTF852089:NTQ852089 ODB852089:ODM852089 OMX852089:ONI852089 OWT852089:OXE852089 PGP852089:PHA852089 PQL852089:PQW852089 QAH852089:QAS852089 QKD852089:QKO852089 QTZ852089:QUK852089 RDV852089:REG852089 RNR852089:ROC852089 RXN852089:RXY852089 SHJ852089:SHU852089 SRF852089:SRQ852089 TBB852089:TBM852089 TKX852089:TLI852089 TUT852089:TVE852089 UEP852089:UFA852089 UOL852089:UOW852089 UYH852089:UYS852089 VID852089:VIO852089 VRZ852089:VSK852089 WBV852089:WCG852089 WLR852089:WMC852089 WVN852089:WVY852089 F917625:Q917625 JB917625:JM917625 SX917625:TI917625 ACT917625:ADE917625 AMP917625:ANA917625 AWL917625:AWW917625 BGH917625:BGS917625 BQD917625:BQO917625 BZZ917625:CAK917625 CJV917625:CKG917625 CTR917625:CUC917625 DDN917625:DDY917625 DNJ917625:DNU917625 DXF917625:DXQ917625 EHB917625:EHM917625 EQX917625:ERI917625 FAT917625:FBE917625 FKP917625:FLA917625 FUL917625:FUW917625 GEH917625:GES917625 GOD917625:GOO917625 GXZ917625:GYK917625 HHV917625:HIG917625 HRR917625:HSC917625 IBN917625:IBY917625 ILJ917625:ILU917625 IVF917625:IVQ917625 JFB917625:JFM917625 JOX917625:JPI917625 JYT917625:JZE917625 KIP917625:KJA917625 KSL917625:KSW917625 LCH917625:LCS917625 LMD917625:LMO917625 LVZ917625:LWK917625 MFV917625:MGG917625 MPR917625:MQC917625 MZN917625:MZY917625 NJJ917625:NJU917625 NTF917625:NTQ917625 ODB917625:ODM917625 OMX917625:ONI917625 OWT917625:OXE917625 PGP917625:PHA917625 PQL917625:PQW917625 QAH917625:QAS917625 QKD917625:QKO917625 QTZ917625:QUK917625 RDV917625:REG917625 RNR917625:ROC917625 RXN917625:RXY917625 SHJ917625:SHU917625 SRF917625:SRQ917625 TBB917625:TBM917625 TKX917625:TLI917625 TUT917625:TVE917625 UEP917625:UFA917625 UOL917625:UOW917625 UYH917625:UYS917625 VID917625:VIO917625 VRZ917625:VSK917625 WBV917625:WCG917625 WLR917625:WMC917625 WVN917625:WVY917625 F983161:Q983161 JB983161:JM983161 SX983161:TI983161 ACT983161:ADE983161 AMP983161:ANA983161 AWL983161:AWW983161 BGH983161:BGS983161 BQD983161:BQO983161 BZZ983161:CAK983161 CJV983161:CKG983161 CTR983161:CUC983161 DDN983161:DDY983161 DNJ983161:DNU983161 DXF983161:DXQ983161 EHB983161:EHM983161 EQX983161:ERI983161 FAT983161:FBE983161 FKP983161:FLA983161 FUL983161:FUW983161 GEH983161:GES983161 GOD983161:GOO983161 GXZ983161:GYK983161 HHV983161:HIG983161 HRR983161:HSC983161 IBN983161:IBY983161 ILJ983161:ILU983161 IVF983161:IVQ983161 JFB983161:JFM983161 JOX983161:JPI983161 JYT983161:JZE983161 KIP983161:KJA983161 KSL983161:KSW983161 LCH983161:LCS983161 LMD983161:LMO983161 LVZ983161:LWK983161 MFV983161:MGG983161 MPR983161:MQC983161 MZN983161:MZY983161 NJJ983161:NJU983161 NTF983161:NTQ983161 ODB983161:ODM983161 OMX983161:ONI983161 OWT983161:OXE983161 PGP983161:PHA983161 PQL983161:PQW983161 QAH983161:QAS983161 QKD983161:QKO983161 QTZ983161:QUK983161 RDV983161:REG983161 RNR983161:ROC983161 RXN983161:RXY983161 SHJ983161:SHU983161 SRF983161:SRQ983161 TBB983161:TBM983161 TKX983161:TLI983161 TUT983161:TVE983161 UEP983161:UFA983161 UOL983161:UOW983161 UYH983161:UYS983161 VID983161:VIO983161 VRZ983161:VSK983161 WBV983161:WCG983161 WLR983161:WMC983161 WVN983161:WVY983161 F64:Q66 JB64:JM66 SX64:TI66 ACT64:ADE66 AMP64:ANA66 AWL64:AWW66 BGH64:BGS66 BQD64:BQO66 BZZ64:CAK66 CJV64:CKG66 CTR64:CUC66 DDN64:DDY66 DNJ64:DNU66 DXF64:DXQ66 EHB64:EHM66 EQX64:ERI66 FAT64:FBE66 FKP64:FLA66 FUL64:FUW66 GEH64:GES66 GOD64:GOO66 GXZ64:GYK66 HHV64:HIG66 HRR64:HSC66 IBN64:IBY66 ILJ64:ILU66 IVF64:IVQ66 JFB64:JFM66 JOX64:JPI66 JYT64:JZE66 KIP64:KJA66 KSL64:KSW66 LCH64:LCS66 LMD64:LMO66 LVZ64:LWK66 MFV64:MGG66 MPR64:MQC66 MZN64:MZY66 NJJ64:NJU66 NTF64:NTQ66 ODB64:ODM66 OMX64:ONI66 OWT64:OXE66 PGP64:PHA66 PQL64:PQW66 QAH64:QAS66 QKD64:QKO66 QTZ64:QUK66 RDV64:REG66 RNR64:ROC66 RXN64:RXY66 SHJ64:SHU66 SRF64:SRQ66 TBB64:TBM66 TKX64:TLI66 TUT64:TVE66 UEP64:UFA66 UOL64:UOW66 UYH64:UYS66 VID64:VIO66 VRZ64:VSK66 WBV64:WCG66 WLR64:WMC66 WVN64:WVY66 F65559:Q65561 JB65559:JM65561 SX65559:TI65561 ACT65559:ADE65561 AMP65559:ANA65561 AWL65559:AWW65561 BGH65559:BGS65561 BQD65559:BQO65561 BZZ65559:CAK65561 CJV65559:CKG65561 CTR65559:CUC65561 DDN65559:DDY65561 DNJ65559:DNU65561 DXF65559:DXQ65561 EHB65559:EHM65561 EQX65559:ERI65561 FAT65559:FBE65561 FKP65559:FLA65561 FUL65559:FUW65561 GEH65559:GES65561 GOD65559:GOO65561 GXZ65559:GYK65561 HHV65559:HIG65561 HRR65559:HSC65561 IBN65559:IBY65561 ILJ65559:ILU65561 IVF65559:IVQ65561 JFB65559:JFM65561 JOX65559:JPI65561 JYT65559:JZE65561 KIP65559:KJA65561 KSL65559:KSW65561 LCH65559:LCS65561 LMD65559:LMO65561 LVZ65559:LWK65561 MFV65559:MGG65561 MPR65559:MQC65561 MZN65559:MZY65561 NJJ65559:NJU65561 NTF65559:NTQ65561 ODB65559:ODM65561 OMX65559:ONI65561 OWT65559:OXE65561 PGP65559:PHA65561 PQL65559:PQW65561 QAH65559:QAS65561 QKD65559:QKO65561 QTZ65559:QUK65561 RDV65559:REG65561 RNR65559:ROC65561 RXN65559:RXY65561 SHJ65559:SHU65561 SRF65559:SRQ65561 TBB65559:TBM65561 TKX65559:TLI65561 TUT65559:TVE65561 UEP65559:UFA65561 UOL65559:UOW65561 UYH65559:UYS65561 VID65559:VIO65561 VRZ65559:VSK65561 WBV65559:WCG65561 WLR65559:WMC65561 WVN65559:WVY65561 F131095:Q131097 JB131095:JM131097 SX131095:TI131097 ACT131095:ADE131097 AMP131095:ANA131097 AWL131095:AWW131097 BGH131095:BGS131097 BQD131095:BQO131097 BZZ131095:CAK131097 CJV131095:CKG131097 CTR131095:CUC131097 DDN131095:DDY131097 DNJ131095:DNU131097 DXF131095:DXQ131097 EHB131095:EHM131097 EQX131095:ERI131097 FAT131095:FBE131097 FKP131095:FLA131097 FUL131095:FUW131097 GEH131095:GES131097 GOD131095:GOO131097 GXZ131095:GYK131097 HHV131095:HIG131097 HRR131095:HSC131097 IBN131095:IBY131097 ILJ131095:ILU131097 IVF131095:IVQ131097 JFB131095:JFM131097 JOX131095:JPI131097 JYT131095:JZE131097 KIP131095:KJA131097 KSL131095:KSW131097 LCH131095:LCS131097 LMD131095:LMO131097 LVZ131095:LWK131097 MFV131095:MGG131097 MPR131095:MQC131097 MZN131095:MZY131097 NJJ131095:NJU131097 NTF131095:NTQ131097 ODB131095:ODM131097 OMX131095:ONI131097 OWT131095:OXE131097 PGP131095:PHA131097 PQL131095:PQW131097 QAH131095:QAS131097 QKD131095:QKO131097 QTZ131095:QUK131097 RDV131095:REG131097 RNR131095:ROC131097 RXN131095:RXY131097 SHJ131095:SHU131097 SRF131095:SRQ131097 TBB131095:TBM131097 TKX131095:TLI131097 TUT131095:TVE131097 UEP131095:UFA131097 UOL131095:UOW131097 UYH131095:UYS131097 VID131095:VIO131097 VRZ131095:VSK131097 WBV131095:WCG131097 WLR131095:WMC131097 WVN131095:WVY131097 F196631:Q196633 JB196631:JM196633 SX196631:TI196633 ACT196631:ADE196633 AMP196631:ANA196633 AWL196631:AWW196633 BGH196631:BGS196633 BQD196631:BQO196633 BZZ196631:CAK196633 CJV196631:CKG196633 CTR196631:CUC196633 DDN196631:DDY196633 DNJ196631:DNU196633 DXF196631:DXQ196633 EHB196631:EHM196633 EQX196631:ERI196633 FAT196631:FBE196633 FKP196631:FLA196633 FUL196631:FUW196633 GEH196631:GES196633 GOD196631:GOO196633 GXZ196631:GYK196633 HHV196631:HIG196633 HRR196631:HSC196633 IBN196631:IBY196633 ILJ196631:ILU196633 IVF196631:IVQ196633 JFB196631:JFM196633 JOX196631:JPI196633 JYT196631:JZE196633 KIP196631:KJA196633 KSL196631:KSW196633 LCH196631:LCS196633 LMD196631:LMO196633 LVZ196631:LWK196633 MFV196631:MGG196633 MPR196631:MQC196633 MZN196631:MZY196633 NJJ196631:NJU196633 NTF196631:NTQ196633 ODB196631:ODM196633 OMX196631:ONI196633 OWT196631:OXE196633 PGP196631:PHA196633 PQL196631:PQW196633 QAH196631:QAS196633 QKD196631:QKO196633 QTZ196631:QUK196633 RDV196631:REG196633 RNR196631:ROC196633 RXN196631:RXY196633 SHJ196631:SHU196633 SRF196631:SRQ196633 TBB196631:TBM196633 TKX196631:TLI196633 TUT196631:TVE196633 UEP196631:UFA196633 UOL196631:UOW196633 UYH196631:UYS196633 VID196631:VIO196633 VRZ196631:VSK196633 WBV196631:WCG196633 WLR196631:WMC196633 WVN196631:WVY196633 F262167:Q262169 JB262167:JM262169 SX262167:TI262169 ACT262167:ADE262169 AMP262167:ANA262169 AWL262167:AWW262169 BGH262167:BGS262169 BQD262167:BQO262169 BZZ262167:CAK262169 CJV262167:CKG262169 CTR262167:CUC262169 DDN262167:DDY262169 DNJ262167:DNU262169 DXF262167:DXQ262169 EHB262167:EHM262169 EQX262167:ERI262169 FAT262167:FBE262169 FKP262167:FLA262169 FUL262167:FUW262169 GEH262167:GES262169 GOD262167:GOO262169 GXZ262167:GYK262169 HHV262167:HIG262169 HRR262167:HSC262169 IBN262167:IBY262169 ILJ262167:ILU262169 IVF262167:IVQ262169 JFB262167:JFM262169 JOX262167:JPI262169 JYT262167:JZE262169 KIP262167:KJA262169 KSL262167:KSW262169 LCH262167:LCS262169 LMD262167:LMO262169 LVZ262167:LWK262169 MFV262167:MGG262169 MPR262167:MQC262169 MZN262167:MZY262169 NJJ262167:NJU262169 NTF262167:NTQ262169 ODB262167:ODM262169 OMX262167:ONI262169 OWT262167:OXE262169 PGP262167:PHA262169 PQL262167:PQW262169 QAH262167:QAS262169 QKD262167:QKO262169 QTZ262167:QUK262169 RDV262167:REG262169 RNR262167:ROC262169 RXN262167:RXY262169 SHJ262167:SHU262169 SRF262167:SRQ262169 TBB262167:TBM262169 TKX262167:TLI262169 TUT262167:TVE262169 UEP262167:UFA262169 UOL262167:UOW262169 UYH262167:UYS262169 VID262167:VIO262169 VRZ262167:VSK262169 WBV262167:WCG262169 WLR262167:WMC262169 WVN262167:WVY262169 F327703:Q327705 JB327703:JM327705 SX327703:TI327705 ACT327703:ADE327705 AMP327703:ANA327705 AWL327703:AWW327705 BGH327703:BGS327705 BQD327703:BQO327705 BZZ327703:CAK327705 CJV327703:CKG327705 CTR327703:CUC327705 DDN327703:DDY327705 DNJ327703:DNU327705 DXF327703:DXQ327705 EHB327703:EHM327705 EQX327703:ERI327705 FAT327703:FBE327705 FKP327703:FLA327705 FUL327703:FUW327705 GEH327703:GES327705 GOD327703:GOO327705 GXZ327703:GYK327705 HHV327703:HIG327705 HRR327703:HSC327705 IBN327703:IBY327705 ILJ327703:ILU327705 IVF327703:IVQ327705 JFB327703:JFM327705 JOX327703:JPI327705 JYT327703:JZE327705 KIP327703:KJA327705 KSL327703:KSW327705 LCH327703:LCS327705 LMD327703:LMO327705 LVZ327703:LWK327705 MFV327703:MGG327705 MPR327703:MQC327705 MZN327703:MZY327705 NJJ327703:NJU327705 NTF327703:NTQ327705 ODB327703:ODM327705 OMX327703:ONI327705 OWT327703:OXE327705 PGP327703:PHA327705 PQL327703:PQW327705 QAH327703:QAS327705 QKD327703:QKO327705 QTZ327703:QUK327705 RDV327703:REG327705 RNR327703:ROC327705 RXN327703:RXY327705 SHJ327703:SHU327705 SRF327703:SRQ327705 TBB327703:TBM327705 TKX327703:TLI327705 TUT327703:TVE327705 UEP327703:UFA327705 UOL327703:UOW327705 UYH327703:UYS327705 VID327703:VIO327705 VRZ327703:VSK327705 WBV327703:WCG327705 WLR327703:WMC327705 WVN327703:WVY327705 F393239:Q393241 JB393239:JM393241 SX393239:TI393241 ACT393239:ADE393241 AMP393239:ANA393241 AWL393239:AWW393241 BGH393239:BGS393241 BQD393239:BQO393241 BZZ393239:CAK393241 CJV393239:CKG393241 CTR393239:CUC393241 DDN393239:DDY393241 DNJ393239:DNU393241 DXF393239:DXQ393241 EHB393239:EHM393241 EQX393239:ERI393241 FAT393239:FBE393241 FKP393239:FLA393241 FUL393239:FUW393241 GEH393239:GES393241 GOD393239:GOO393241 GXZ393239:GYK393241 HHV393239:HIG393241 HRR393239:HSC393241 IBN393239:IBY393241 ILJ393239:ILU393241 IVF393239:IVQ393241 JFB393239:JFM393241 JOX393239:JPI393241 JYT393239:JZE393241 KIP393239:KJA393241 KSL393239:KSW393241 LCH393239:LCS393241 LMD393239:LMO393241 LVZ393239:LWK393241 MFV393239:MGG393241 MPR393239:MQC393241 MZN393239:MZY393241 NJJ393239:NJU393241 NTF393239:NTQ393241 ODB393239:ODM393241 OMX393239:ONI393241 OWT393239:OXE393241 PGP393239:PHA393241 PQL393239:PQW393241 QAH393239:QAS393241 QKD393239:QKO393241 QTZ393239:QUK393241 RDV393239:REG393241 RNR393239:ROC393241 RXN393239:RXY393241 SHJ393239:SHU393241 SRF393239:SRQ393241 TBB393239:TBM393241 TKX393239:TLI393241 TUT393239:TVE393241 UEP393239:UFA393241 UOL393239:UOW393241 UYH393239:UYS393241 VID393239:VIO393241 VRZ393239:VSK393241 WBV393239:WCG393241 WLR393239:WMC393241 WVN393239:WVY393241 F458775:Q458777 JB458775:JM458777 SX458775:TI458777 ACT458775:ADE458777 AMP458775:ANA458777 AWL458775:AWW458777 BGH458775:BGS458777 BQD458775:BQO458777 BZZ458775:CAK458777 CJV458775:CKG458777 CTR458775:CUC458777 DDN458775:DDY458777 DNJ458775:DNU458777 DXF458775:DXQ458777 EHB458775:EHM458777 EQX458775:ERI458777 FAT458775:FBE458777 FKP458775:FLA458777 FUL458775:FUW458777 GEH458775:GES458777 GOD458775:GOO458777 GXZ458775:GYK458777 HHV458775:HIG458777 HRR458775:HSC458777 IBN458775:IBY458777 ILJ458775:ILU458777 IVF458775:IVQ458777 JFB458775:JFM458777 JOX458775:JPI458777 JYT458775:JZE458777 KIP458775:KJA458777 KSL458775:KSW458777 LCH458775:LCS458777 LMD458775:LMO458777 LVZ458775:LWK458777 MFV458775:MGG458777 MPR458775:MQC458777 MZN458775:MZY458777 NJJ458775:NJU458777 NTF458775:NTQ458777 ODB458775:ODM458777 OMX458775:ONI458777 OWT458775:OXE458777 PGP458775:PHA458777 PQL458775:PQW458777 QAH458775:QAS458777 QKD458775:QKO458777 QTZ458775:QUK458777 RDV458775:REG458777 RNR458775:ROC458777 RXN458775:RXY458777 SHJ458775:SHU458777 SRF458775:SRQ458777 TBB458775:TBM458777 TKX458775:TLI458777 TUT458775:TVE458777 UEP458775:UFA458777 UOL458775:UOW458777 UYH458775:UYS458777 VID458775:VIO458777 VRZ458775:VSK458777 WBV458775:WCG458777 WLR458775:WMC458777 WVN458775:WVY458777 F524311:Q524313 JB524311:JM524313 SX524311:TI524313 ACT524311:ADE524313 AMP524311:ANA524313 AWL524311:AWW524313 BGH524311:BGS524313 BQD524311:BQO524313 BZZ524311:CAK524313 CJV524311:CKG524313 CTR524311:CUC524313 DDN524311:DDY524313 DNJ524311:DNU524313 DXF524311:DXQ524313 EHB524311:EHM524313 EQX524311:ERI524313 FAT524311:FBE524313 FKP524311:FLA524313 FUL524311:FUW524313 GEH524311:GES524313 GOD524311:GOO524313 GXZ524311:GYK524313 HHV524311:HIG524313 HRR524311:HSC524313 IBN524311:IBY524313 ILJ524311:ILU524313 IVF524311:IVQ524313 JFB524311:JFM524313 JOX524311:JPI524313 JYT524311:JZE524313 KIP524311:KJA524313 KSL524311:KSW524313 LCH524311:LCS524313 LMD524311:LMO524313 LVZ524311:LWK524313 MFV524311:MGG524313 MPR524311:MQC524313 MZN524311:MZY524313 NJJ524311:NJU524313 NTF524311:NTQ524313 ODB524311:ODM524313 OMX524311:ONI524313 OWT524311:OXE524313 PGP524311:PHA524313 PQL524311:PQW524313 QAH524311:QAS524313 QKD524311:QKO524313 QTZ524311:QUK524313 RDV524311:REG524313 RNR524311:ROC524313 RXN524311:RXY524313 SHJ524311:SHU524313 SRF524311:SRQ524313 TBB524311:TBM524313 TKX524311:TLI524313 TUT524311:TVE524313 UEP524311:UFA524313 UOL524311:UOW524313 UYH524311:UYS524313 VID524311:VIO524313 VRZ524311:VSK524313 WBV524311:WCG524313 WLR524311:WMC524313 WVN524311:WVY524313 F589847:Q589849 JB589847:JM589849 SX589847:TI589849 ACT589847:ADE589849 AMP589847:ANA589849 AWL589847:AWW589849 BGH589847:BGS589849 BQD589847:BQO589849 BZZ589847:CAK589849 CJV589847:CKG589849 CTR589847:CUC589849 DDN589847:DDY589849 DNJ589847:DNU589849 DXF589847:DXQ589849 EHB589847:EHM589849 EQX589847:ERI589849 FAT589847:FBE589849 FKP589847:FLA589849 FUL589847:FUW589849 GEH589847:GES589849 GOD589847:GOO589849 GXZ589847:GYK589849 HHV589847:HIG589849 HRR589847:HSC589849 IBN589847:IBY589849 ILJ589847:ILU589849 IVF589847:IVQ589849 JFB589847:JFM589849 JOX589847:JPI589849 JYT589847:JZE589849 KIP589847:KJA589849 KSL589847:KSW589849 LCH589847:LCS589849 LMD589847:LMO589849 LVZ589847:LWK589849 MFV589847:MGG589849 MPR589847:MQC589849 MZN589847:MZY589849 NJJ589847:NJU589849 NTF589847:NTQ589849 ODB589847:ODM589849 OMX589847:ONI589849 OWT589847:OXE589849 PGP589847:PHA589849 PQL589847:PQW589849 QAH589847:QAS589849 QKD589847:QKO589849 QTZ589847:QUK589849 RDV589847:REG589849 RNR589847:ROC589849 RXN589847:RXY589849 SHJ589847:SHU589849 SRF589847:SRQ589849 TBB589847:TBM589849 TKX589847:TLI589849 TUT589847:TVE589849 UEP589847:UFA589849 UOL589847:UOW589849 UYH589847:UYS589849 VID589847:VIO589849 VRZ589847:VSK589849 WBV589847:WCG589849 WLR589847:WMC589849 WVN589847:WVY589849 F655383:Q655385 JB655383:JM655385 SX655383:TI655385 ACT655383:ADE655385 AMP655383:ANA655385 AWL655383:AWW655385 BGH655383:BGS655385 BQD655383:BQO655385 BZZ655383:CAK655385 CJV655383:CKG655385 CTR655383:CUC655385 DDN655383:DDY655385 DNJ655383:DNU655385 DXF655383:DXQ655385 EHB655383:EHM655385 EQX655383:ERI655385 FAT655383:FBE655385 FKP655383:FLA655385 FUL655383:FUW655385 GEH655383:GES655385 GOD655383:GOO655385 GXZ655383:GYK655385 HHV655383:HIG655385 HRR655383:HSC655385 IBN655383:IBY655385 ILJ655383:ILU655385 IVF655383:IVQ655385 JFB655383:JFM655385 JOX655383:JPI655385 JYT655383:JZE655385 KIP655383:KJA655385 KSL655383:KSW655385 LCH655383:LCS655385 LMD655383:LMO655385 LVZ655383:LWK655385 MFV655383:MGG655385 MPR655383:MQC655385 MZN655383:MZY655385 NJJ655383:NJU655385 NTF655383:NTQ655385 ODB655383:ODM655385 OMX655383:ONI655385 OWT655383:OXE655385 PGP655383:PHA655385 PQL655383:PQW655385 QAH655383:QAS655385 QKD655383:QKO655385 QTZ655383:QUK655385 RDV655383:REG655385 RNR655383:ROC655385 RXN655383:RXY655385 SHJ655383:SHU655385 SRF655383:SRQ655385 TBB655383:TBM655385 TKX655383:TLI655385 TUT655383:TVE655385 UEP655383:UFA655385 UOL655383:UOW655385 UYH655383:UYS655385 VID655383:VIO655385 VRZ655383:VSK655385 WBV655383:WCG655385 WLR655383:WMC655385 WVN655383:WVY655385 F720919:Q720921 JB720919:JM720921 SX720919:TI720921 ACT720919:ADE720921 AMP720919:ANA720921 AWL720919:AWW720921 BGH720919:BGS720921 BQD720919:BQO720921 BZZ720919:CAK720921 CJV720919:CKG720921 CTR720919:CUC720921 DDN720919:DDY720921 DNJ720919:DNU720921 DXF720919:DXQ720921 EHB720919:EHM720921 EQX720919:ERI720921 FAT720919:FBE720921 FKP720919:FLA720921 FUL720919:FUW720921 GEH720919:GES720921 GOD720919:GOO720921 GXZ720919:GYK720921 HHV720919:HIG720921 HRR720919:HSC720921 IBN720919:IBY720921 ILJ720919:ILU720921 IVF720919:IVQ720921 JFB720919:JFM720921 JOX720919:JPI720921 JYT720919:JZE720921 KIP720919:KJA720921 KSL720919:KSW720921 LCH720919:LCS720921 LMD720919:LMO720921 LVZ720919:LWK720921 MFV720919:MGG720921 MPR720919:MQC720921 MZN720919:MZY720921 NJJ720919:NJU720921 NTF720919:NTQ720921 ODB720919:ODM720921 OMX720919:ONI720921 OWT720919:OXE720921 PGP720919:PHA720921 PQL720919:PQW720921 QAH720919:QAS720921 QKD720919:QKO720921 QTZ720919:QUK720921 RDV720919:REG720921 RNR720919:ROC720921 RXN720919:RXY720921 SHJ720919:SHU720921 SRF720919:SRQ720921 TBB720919:TBM720921 TKX720919:TLI720921 TUT720919:TVE720921 UEP720919:UFA720921 UOL720919:UOW720921 UYH720919:UYS720921 VID720919:VIO720921 VRZ720919:VSK720921 WBV720919:WCG720921 WLR720919:WMC720921 WVN720919:WVY720921 F786455:Q786457 JB786455:JM786457 SX786455:TI786457 ACT786455:ADE786457 AMP786455:ANA786457 AWL786455:AWW786457 BGH786455:BGS786457 BQD786455:BQO786457 BZZ786455:CAK786457 CJV786455:CKG786457 CTR786455:CUC786457 DDN786455:DDY786457 DNJ786455:DNU786457 DXF786455:DXQ786457 EHB786455:EHM786457 EQX786455:ERI786457 FAT786455:FBE786457 FKP786455:FLA786457 FUL786455:FUW786457 GEH786455:GES786457 GOD786455:GOO786457 GXZ786455:GYK786457 HHV786455:HIG786457 HRR786455:HSC786457 IBN786455:IBY786457 ILJ786455:ILU786457 IVF786455:IVQ786457 JFB786455:JFM786457 JOX786455:JPI786457 JYT786455:JZE786457 KIP786455:KJA786457 KSL786455:KSW786457 LCH786455:LCS786457 LMD786455:LMO786457 LVZ786455:LWK786457 MFV786455:MGG786457 MPR786455:MQC786457 MZN786455:MZY786457 NJJ786455:NJU786457 NTF786455:NTQ786457 ODB786455:ODM786457 OMX786455:ONI786457 OWT786455:OXE786457 PGP786455:PHA786457 PQL786455:PQW786457 QAH786455:QAS786457 QKD786455:QKO786457 QTZ786455:QUK786457 RDV786455:REG786457 RNR786455:ROC786457 RXN786455:RXY786457 SHJ786455:SHU786457 SRF786455:SRQ786457 TBB786455:TBM786457 TKX786455:TLI786457 TUT786455:TVE786457 UEP786455:UFA786457 UOL786455:UOW786457 UYH786455:UYS786457 VID786455:VIO786457 VRZ786455:VSK786457 WBV786455:WCG786457 WLR786455:WMC786457 WVN786455:WVY786457 F851991:Q851993 JB851991:JM851993 SX851991:TI851993 ACT851991:ADE851993 AMP851991:ANA851993 AWL851991:AWW851993 BGH851991:BGS851993 BQD851991:BQO851993 BZZ851991:CAK851993 CJV851991:CKG851993 CTR851991:CUC851993 DDN851991:DDY851993 DNJ851991:DNU851993 DXF851991:DXQ851993 EHB851991:EHM851993 EQX851991:ERI851993 FAT851991:FBE851993 FKP851991:FLA851993 FUL851991:FUW851993 GEH851991:GES851993 GOD851991:GOO851993 GXZ851991:GYK851993 HHV851991:HIG851993 HRR851991:HSC851993 IBN851991:IBY851993 ILJ851991:ILU851993 IVF851991:IVQ851993 JFB851991:JFM851993 JOX851991:JPI851993 JYT851991:JZE851993 KIP851991:KJA851993 KSL851991:KSW851993 LCH851991:LCS851993 LMD851991:LMO851993 LVZ851991:LWK851993 MFV851991:MGG851993 MPR851991:MQC851993 MZN851991:MZY851993 NJJ851991:NJU851993 NTF851991:NTQ851993 ODB851991:ODM851993 OMX851991:ONI851993 OWT851991:OXE851993 PGP851991:PHA851993 PQL851991:PQW851993 QAH851991:QAS851993 QKD851991:QKO851993 QTZ851991:QUK851993 RDV851991:REG851993 RNR851991:ROC851993 RXN851991:RXY851993 SHJ851991:SHU851993 SRF851991:SRQ851993 TBB851991:TBM851993 TKX851991:TLI851993 TUT851991:TVE851993 UEP851991:UFA851993 UOL851991:UOW851993 UYH851991:UYS851993 VID851991:VIO851993 VRZ851991:VSK851993 WBV851991:WCG851993 WLR851991:WMC851993 WVN851991:WVY851993 F917527:Q917529 JB917527:JM917529 SX917527:TI917529 ACT917527:ADE917529 AMP917527:ANA917529 AWL917527:AWW917529 BGH917527:BGS917529 BQD917527:BQO917529 BZZ917527:CAK917529 CJV917527:CKG917529 CTR917527:CUC917529 DDN917527:DDY917529 DNJ917527:DNU917529 DXF917527:DXQ917529 EHB917527:EHM917529 EQX917527:ERI917529 FAT917527:FBE917529 FKP917527:FLA917529 FUL917527:FUW917529 GEH917527:GES917529 GOD917527:GOO917529 GXZ917527:GYK917529 HHV917527:HIG917529 HRR917527:HSC917529 IBN917527:IBY917529 ILJ917527:ILU917529 IVF917527:IVQ917529 JFB917527:JFM917529 JOX917527:JPI917529 JYT917527:JZE917529 KIP917527:KJA917529 KSL917527:KSW917529 LCH917527:LCS917529 LMD917527:LMO917529 LVZ917527:LWK917529 MFV917527:MGG917529 MPR917527:MQC917529 MZN917527:MZY917529 NJJ917527:NJU917529 NTF917527:NTQ917529 ODB917527:ODM917529 OMX917527:ONI917529 OWT917527:OXE917529 PGP917527:PHA917529 PQL917527:PQW917529 QAH917527:QAS917529 QKD917527:QKO917529 QTZ917527:QUK917529 RDV917527:REG917529 RNR917527:ROC917529 RXN917527:RXY917529 SHJ917527:SHU917529 SRF917527:SRQ917529 TBB917527:TBM917529 TKX917527:TLI917529 TUT917527:TVE917529 UEP917527:UFA917529 UOL917527:UOW917529 UYH917527:UYS917529 VID917527:VIO917529 VRZ917527:VSK917529 WBV917527:WCG917529 WLR917527:WMC917529 WVN917527:WVY917529 F983063:Q983065 JB983063:JM983065 SX983063:TI983065 ACT983063:ADE983065 AMP983063:ANA983065 AWL983063:AWW983065 BGH983063:BGS983065 BQD983063:BQO983065 BZZ983063:CAK983065 CJV983063:CKG983065 CTR983063:CUC983065 DDN983063:DDY983065 DNJ983063:DNU983065 DXF983063:DXQ983065 EHB983063:EHM983065 EQX983063:ERI983065 FAT983063:FBE983065 FKP983063:FLA983065 FUL983063:FUW983065 GEH983063:GES983065 GOD983063:GOO983065 GXZ983063:GYK983065 HHV983063:HIG983065 HRR983063:HSC983065 IBN983063:IBY983065 ILJ983063:ILU983065 IVF983063:IVQ983065 JFB983063:JFM983065 JOX983063:JPI983065 JYT983063:JZE983065 KIP983063:KJA983065 KSL983063:KSW983065 LCH983063:LCS983065 LMD983063:LMO983065 LVZ983063:LWK983065 MFV983063:MGG983065 MPR983063:MQC983065 MZN983063:MZY983065 NJJ983063:NJU983065 NTF983063:NTQ983065 ODB983063:ODM983065 OMX983063:ONI983065 OWT983063:OXE983065 PGP983063:PHA983065 PQL983063:PQW983065 QAH983063:QAS983065 QKD983063:QKO983065 QTZ983063:QUK983065 RDV983063:REG983065 RNR983063:ROC983065 RXN983063:RXY983065 SHJ983063:SHU983065 SRF983063:SRQ983065 TBB983063:TBM983065 TKX983063:TLI983065 TUT983063:TVE983065 UEP983063:UFA983065 UOL983063:UOW983065 UYH983063:UYS983065 VID983063:VIO983065 VRZ983063:VSK983065 WBV983063:WCG983065 WLR983063:WMC983065 WVN983063:WVY983065 F115:Q119 JB115:JM119 SX115:TI119 ACT115:ADE119 AMP115:ANA119 AWL115:AWW119 BGH115:BGS119 BQD115:BQO119 BZZ115:CAK119 CJV115:CKG119 CTR115:CUC119 DDN115:DDY119 DNJ115:DNU119 DXF115:DXQ119 EHB115:EHM119 EQX115:ERI119 FAT115:FBE119 FKP115:FLA119 FUL115:FUW119 GEH115:GES119 GOD115:GOO119 GXZ115:GYK119 HHV115:HIG119 HRR115:HSC119 IBN115:IBY119 ILJ115:ILU119 IVF115:IVQ119 JFB115:JFM119 JOX115:JPI119 JYT115:JZE119 KIP115:KJA119 KSL115:KSW119 LCH115:LCS119 LMD115:LMO119 LVZ115:LWK119 MFV115:MGG119 MPR115:MQC119 MZN115:MZY119 NJJ115:NJU119 NTF115:NTQ119 ODB115:ODM119 OMX115:ONI119 OWT115:OXE119 PGP115:PHA119 PQL115:PQW119 QAH115:QAS119 QKD115:QKO119 QTZ115:QUK119 RDV115:REG119 RNR115:ROC119 RXN115:RXY119 SHJ115:SHU119 SRF115:SRQ119 TBB115:TBM119 TKX115:TLI119 TUT115:TVE119 UEP115:UFA119 UOL115:UOW119 UYH115:UYS119 VID115:VIO119 VRZ115:VSK119 WBV115:WCG119 WLR115:WMC119 WVN115:WVY119 F65610:Q65614 JB65610:JM65614 SX65610:TI65614 ACT65610:ADE65614 AMP65610:ANA65614 AWL65610:AWW65614 BGH65610:BGS65614 BQD65610:BQO65614 BZZ65610:CAK65614 CJV65610:CKG65614 CTR65610:CUC65614 DDN65610:DDY65614 DNJ65610:DNU65614 DXF65610:DXQ65614 EHB65610:EHM65614 EQX65610:ERI65614 FAT65610:FBE65614 FKP65610:FLA65614 FUL65610:FUW65614 GEH65610:GES65614 GOD65610:GOO65614 GXZ65610:GYK65614 HHV65610:HIG65614 HRR65610:HSC65614 IBN65610:IBY65614 ILJ65610:ILU65614 IVF65610:IVQ65614 JFB65610:JFM65614 JOX65610:JPI65614 JYT65610:JZE65614 KIP65610:KJA65614 KSL65610:KSW65614 LCH65610:LCS65614 LMD65610:LMO65614 LVZ65610:LWK65614 MFV65610:MGG65614 MPR65610:MQC65614 MZN65610:MZY65614 NJJ65610:NJU65614 NTF65610:NTQ65614 ODB65610:ODM65614 OMX65610:ONI65614 OWT65610:OXE65614 PGP65610:PHA65614 PQL65610:PQW65614 QAH65610:QAS65614 QKD65610:QKO65614 QTZ65610:QUK65614 RDV65610:REG65614 RNR65610:ROC65614 RXN65610:RXY65614 SHJ65610:SHU65614 SRF65610:SRQ65614 TBB65610:TBM65614 TKX65610:TLI65614 TUT65610:TVE65614 UEP65610:UFA65614 UOL65610:UOW65614 UYH65610:UYS65614 VID65610:VIO65614 VRZ65610:VSK65614 WBV65610:WCG65614 WLR65610:WMC65614 WVN65610:WVY65614 F131146:Q131150 JB131146:JM131150 SX131146:TI131150 ACT131146:ADE131150 AMP131146:ANA131150 AWL131146:AWW131150 BGH131146:BGS131150 BQD131146:BQO131150 BZZ131146:CAK131150 CJV131146:CKG131150 CTR131146:CUC131150 DDN131146:DDY131150 DNJ131146:DNU131150 DXF131146:DXQ131150 EHB131146:EHM131150 EQX131146:ERI131150 FAT131146:FBE131150 FKP131146:FLA131150 FUL131146:FUW131150 GEH131146:GES131150 GOD131146:GOO131150 GXZ131146:GYK131150 HHV131146:HIG131150 HRR131146:HSC131150 IBN131146:IBY131150 ILJ131146:ILU131150 IVF131146:IVQ131150 JFB131146:JFM131150 JOX131146:JPI131150 JYT131146:JZE131150 KIP131146:KJA131150 KSL131146:KSW131150 LCH131146:LCS131150 LMD131146:LMO131150 LVZ131146:LWK131150 MFV131146:MGG131150 MPR131146:MQC131150 MZN131146:MZY131150 NJJ131146:NJU131150 NTF131146:NTQ131150 ODB131146:ODM131150 OMX131146:ONI131150 OWT131146:OXE131150 PGP131146:PHA131150 PQL131146:PQW131150 QAH131146:QAS131150 QKD131146:QKO131150 QTZ131146:QUK131150 RDV131146:REG131150 RNR131146:ROC131150 RXN131146:RXY131150 SHJ131146:SHU131150 SRF131146:SRQ131150 TBB131146:TBM131150 TKX131146:TLI131150 TUT131146:TVE131150 UEP131146:UFA131150 UOL131146:UOW131150 UYH131146:UYS131150 VID131146:VIO131150 VRZ131146:VSK131150 WBV131146:WCG131150 WLR131146:WMC131150 WVN131146:WVY131150 F196682:Q196686 JB196682:JM196686 SX196682:TI196686 ACT196682:ADE196686 AMP196682:ANA196686 AWL196682:AWW196686 BGH196682:BGS196686 BQD196682:BQO196686 BZZ196682:CAK196686 CJV196682:CKG196686 CTR196682:CUC196686 DDN196682:DDY196686 DNJ196682:DNU196686 DXF196682:DXQ196686 EHB196682:EHM196686 EQX196682:ERI196686 FAT196682:FBE196686 FKP196682:FLA196686 FUL196682:FUW196686 GEH196682:GES196686 GOD196682:GOO196686 GXZ196682:GYK196686 HHV196682:HIG196686 HRR196682:HSC196686 IBN196682:IBY196686 ILJ196682:ILU196686 IVF196682:IVQ196686 JFB196682:JFM196686 JOX196682:JPI196686 JYT196682:JZE196686 KIP196682:KJA196686 KSL196682:KSW196686 LCH196682:LCS196686 LMD196682:LMO196686 LVZ196682:LWK196686 MFV196682:MGG196686 MPR196682:MQC196686 MZN196682:MZY196686 NJJ196682:NJU196686 NTF196682:NTQ196686 ODB196682:ODM196686 OMX196682:ONI196686 OWT196682:OXE196686 PGP196682:PHA196686 PQL196682:PQW196686 QAH196682:QAS196686 QKD196682:QKO196686 QTZ196682:QUK196686 RDV196682:REG196686 RNR196682:ROC196686 RXN196682:RXY196686 SHJ196682:SHU196686 SRF196682:SRQ196686 TBB196682:TBM196686 TKX196682:TLI196686 TUT196682:TVE196686 UEP196682:UFA196686 UOL196682:UOW196686 UYH196682:UYS196686 VID196682:VIO196686 VRZ196682:VSK196686 WBV196682:WCG196686 WLR196682:WMC196686 WVN196682:WVY196686 F262218:Q262222 JB262218:JM262222 SX262218:TI262222 ACT262218:ADE262222 AMP262218:ANA262222 AWL262218:AWW262222 BGH262218:BGS262222 BQD262218:BQO262222 BZZ262218:CAK262222 CJV262218:CKG262222 CTR262218:CUC262222 DDN262218:DDY262222 DNJ262218:DNU262222 DXF262218:DXQ262222 EHB262218:EHM262222 EQX262218:ERI262222 FAT262218:FBE262222 FKP262218:FLA262222 FUL262218:FUW262222 GEH262218:GES262222 GOD262218:GOO262222 GXZ262218:GYK262222 HHV262218:HIG262222 HRR262218:HSC262222 IBN262218:IBY262222 ILJ262218:ILU262222 IVF262218:IVQ262222 JFB262218:JFM262222 JOX262218:JPI262222 JYT262218:JZE262222 KIP262218:KJA262222 KSL262218:KSW262222 LCH262218:LCS262222 LMD262218:LMO262222 LVZ262218:LWK262222 MFV262218:MGG262222 MPR262218:MQC262222 MZN262218:MZY262222 NJJ262218:NJU262222 NTF262218:NTQ262222 ODB262218:ODM262222 OMX262218:ONI262222 OWT262218:OXE262222 PGP262218:PHA262222 PQL262218:PQW262222 QAH262218:QAS262222 QKD262218:QKO262222 QTZ262218:QUK262222 RDV262218:REG262222 RNR262218:ROC262222 RXN262218:RXY262222 SHJ262218:SHU262222 SRF262218:SRQ262222 TBB262218:TBM262222 TKX262218:TLI262222 TUT262218:TVE262222 UEP262218:UFA262222 UOL262218:UOW262222 UYH262218:UYS262222 VID262218:VIO262222 VRZ262218:VSK262222 WBV262218:WCG262222 WLR262218:WMC262222 WVN262218:WVY262222 F327754:Q327758 JB327754:JM327758 SX327754:TI327758 ACT327754:ADE327758 AMP327754:ANA327758 AWL327754:AWW327758 BGH327754:BGS327758 BQD327754:BQO327758 BZZ327754:CAK327758 CJV327754:CKG327758 CTR327754:CUC327758 DDN327754:DDY327758 DNJ327754:DNU327758 DXF327754:DXQ327758 EHB327754:EHM327758 EQX327754:ERI327758 FAT327754:FBE327758 FKP327754:FLA327758 FUL327754:FUW327758 GEH327754:GES327758 GOD327754:GOO327758 GXZ327754:GYK327758 HHV327754:HIG327758 HRR327754:HSC327758 IBN327754:IBY327758 ILJ327754:ILU327758 IVF327754:IVQ327758 JFB327754:JFM327758 JOX327754:JPI327758 JYT327754:JZE327758 KIP327754:KJA327758 KSL327754:KSW327758 LCH327754:LCS327758 LMD327754:LMO327758 LVZ327754:LWK327758 MFV327754:MGG327758 MPR327754:MQC327758 MZN327754:MZY327758 NJJ327754:NJU327758 NTF327754:NTQ327758 ODB327754:ODM327758 OMX327754:ONI327758 OWT327754:OXE327758 PGP327754:PHA327758 PQL327754:PQW327758 QAH327754:QAS327758 QKD327754:QKO327758 QTZ327754:QUK327758 RDV327754:REG327758 RNR327754:ROC327758 RXN327754:RXY327758 SHJ327754:SHU327758 SRF327754:SRQ327758 TBB327754:TBM327758 TKX327754:TLI327758 TUT327754:TVE327758 UEP327754:UFA327758 UOL327754:UOW327758 UYH327754:UYS327758 VID327754:VIO327758 VRZ327754:VSK327758 WBV327754:WCG327758 WLR327754:WMC327758 WVN327754:WVY327758 F393290:Q393294 JB393290:JM393294 SX393290:TI393294 ACT393290:ADE393294 AMP393290:ANA393294 AWL393290:AWW393294 BGH393290:BGS393294 BQD393290:BQO393294 BZZ393290:CAK393294 CJV393290:CKG393294 CTR393290:CUC393294 DDN393290:DDY393294 DNJ393290:DNU393294 DXF393290:DXQ393294 EHB393290:EHM393294 EQX393290:ERI393294 FAT393290:FBE393294 FKP393290:FLA393294 FUL393290:FUW393294 GEH393290:GES393294 GOD393290:GOO393294 GXZ393290:GYK393294 HHV393290:HIG393294 HRR393290:HSC393294 IBN393290:IBY393294 ILJ393290:ILU393294 IVF393290:IVQ393294 JFB393290:JFM393294 JOX393290:JPI393294 JYT393290:JZE393294 KIP393290:KJA393294 KSL393290:KSW393294 LCH393290:LCS393294 LMD393290:LMO393294 LVZ393290:LWK393294 MFV393290:MGG393294 MPR393290:MQC393294 MZN393290:MZY393294 NJJ393290:NJU393294 NTF393290:NTQ393294 ODB393290:ODM393294 OMX393290:ONI393294 OWT393290:OXE393294 PGP393290:PHA393294 PQL393290:PQW393294 QAH393290:QAS393294 QKD393290:QKO393294 QTZ393290:QUK393294 RDV393290:REG393294 RNR393290:ROC393294 RXN393290:RXY393294 SHJ393290:SHU393294 SRF393290:SRQ393294 TBB393290:TBM393294 TKX393290:TLI393294 TUT393290:TVE393294 UEP393290:UFA393294 UOL393290:UOW393294 UYH393290:UYS393294 VID393290:VIO393294 VRZ393290:VSK393294 WBV393290:WCG393294 WLR393290:WMC393294 WVN393290:WVY393294 F458826:Q458830 JB458826:JM458830 SX458826:TI458830 ACT458826:ADE458830 AMP458826:ANA458830 AWL458826:AWW458830 BGH458826:BGS458830 BQD458826:BQO458830 BZZ458826:CAK458830 CJV458826:CKG458830 CTR458826:CUC458830 DDN458826:DDY458830 DNJ458826:DNU458830 DXF458826:DXQ458830 EHB458826:EHM458830 EQX458826:ERI458830 FAT458826:FBE458830 FKP458826:FLA458830 FUL458826:FUW458830 GEH458826:GES458830 GOD458826:GOO458830 GXZ458826:GYK458830 HHV458826:HIG458830 HRR458826:HSC458830 IBN458826:IBY458830 ILJ458826:ILU458830 IVF458826:IVQ458830 JFB458826:JFM458830 JOX458826:JPI458830 JYT458826:JZE458830 KIP458826:KJA458830 KSL458826:KSW458830 LCH458826:LCS458830 LMD458826:LMO458830 LVZ458826:LWK458830 MFV458826:MGG458830 MPR458826:MQC458830 MZN458826:MZY458830 NJJ458826:NJU458830 NTF458826:NTQ458830 ODB458826:ODM458830 OMX458826:ONI458830 OWT458826:OXE458830 PGP458826:PHA458830 PQL458826:PQW458830 QAH458826:QAS458830 QKD458826:QKO458830 QTZ458826:QUK458830 RDV458826:REG458830 RNR458826:ROC458830 RXN458826:RXY458830 SHJ458826:SHU458830 SRF458826:SRQ458830 TBB458826:TBM458830 TKX458826:TLI458830 TUT458826:TVE458830 UEP458826:UFA458830 UOL458826:UOW458830 UYH458826:UYS458830 VID458826:VIO458830 VRZ458826:VSK458830 WBV458826:WCG458830 WLR458826:WMC458830 WVN458826:WVY458830 F524362:Q524366 JB524362:JM524366 SX524362:TI524366 ACT524362:ADE524366 AMP524362:ANA524366 AWL524362:AWW524366 BGH524362:BGS524366 BQD524362:BQO524366 BZZ524362:CAK524366 CJV524362:CKG524366 CTR524362:CUC524366 DDN524362:DDY524366 DNJ524362:DNU524366 DXF524362:DXQ524366 EHB524362:EHM524366 EQX524362:ERI524366 FAT524362:FBE524366 FKP524362:FLA524366 FUL524362:FUW524366 GEH524362:GES524366 GOD524362:GOO524366 GXZ524362:GYK524366 HHV524362:HIG524366 HRR524362:HSC524366 IBN524362:IBY524366 ILJ524362:ILU524366 IVF524362:IVQ524366 JFB524362:JFM524366 JOX524362:JPI524366 JYT524362:JZE524366 KIP524362:KJA524366 KSL524362:KSW524366 LCH524362:LCS524366 LMD524362:LMO524366 LVZ524362:LWK524366 MFV524362:MGG524366 MPR524362:MQC524366 MZN524362:MZY524366 NJJ524362:NJU524366 NTF524362:NTQ524366 ODB524362:ODM524366 OMX524362:ONI524366 OWT524362:OXE524366 PGP524362:PHA524366 PQL524362:PQW524366 QAH524362:QAS524366 QKD524362:QKO524366 QTZ524362:QUK524366 RDV524362:REG524366 RNR524362:ROC524366 RXN524362:RXY524366 SHJ524362:SHU524366 SRF524362:SRQ524366 TBB524362:TBM524366 TKX524362:TLI524366 TUT524362:TVE524366 UEP524362:UFA524366 UOL524362:UOW524366 UYH524362:UYS524366 VID524362:VIO524366 VRZ524362:VSK524366 WBV524362:WCG524366 WLR524362:WMC524366 WVN524362:WVY524366 F589898:Q589902 JB589898:JM589902 SX589898:TI589902 ACT589898:ADE589902 AMP589898:ANA589902 AWL589898:AWW589902 BGH589898:BGS589902 BQD589898:BQO589902 BZZ589898:CAK589902 CJV589898:CKG589902 CTR589898:CUC589902 DDN589898:DDY589902 DNJ589898:DNU589902 DXF589898:DXQ589902 EHB589898:EHM589902 EQX589898:ERI589902 FAT589898:FBE589902 FKP589898:FLA589902 FUL589898:FUW589902 GEH589898:GES589902 GOD589898:GOO589902 GXZ589898:GYK589902 HHV589898:HIG589902 HRR589898:HSC589902 IBN589898:IBY589902 ILJ589898:ILU589902 IVF589898:IVQ589902 JFB589898:JFM589902 JOX589898:JPI589902 JYT589898:JZE589902 KIP589898:KJA589902 KSL589898:KSW589902 LCH589898:LCS589902 LMD589898:LMO589902 LVZ589898:LWK589902 MFV589898:MGG589902 MPR589898:MQC589902 MZN589898:MZY589902 NJJ589898:NJU589902 NTF589898:NTQ589902 ODB589898:ODM589902 OMX589898:ONI589902 OWT589898:OXE589902 PGP589898:PHA589902 PQL589898:PQW589902 QAH589898:QAS589902 QKD589898:QKO589902 QTZ589898:QUK589902 RDV589898:REG589902 RNR589898:ROC589902 RXN589898:RXY589902 SHJ589898:SHU589902 SRF589898:SRQ589902 TBB589898:TBM589902 TKX589898:TLI589902 TUT589898:TVE589902 UEP589898:UFA589902 UOL589898:UOW589902 UYH589898:UYS589902 VID589898:VIO589902 VRZ589898:VSK589902 WBV589898:WCG589902 WLR589898:WMC589902 WVN589898:WVY589902 F655434:Q655438 JB655434:JM655438 SX655434:TI655438 ACT655434:ADE655438 AMP655434:ANA655438 AWL655434:AWW655438 BGH655434:BGS655438 BQD655434:BQO655438 BZZ655434:CAK655438 CJV655434:CKG655438 CTR655434:CUC655438 DDN655434:DDY655438 DNJ655434:DNU655438 DXF655434:DXQ655438 EHB655434:EHM655438 EQX655434:ERI655438 FAT655434:FBE655438 FKP655434:FLA655438 FUL655434:FUW655438 GEH655434:GES655438 GOD655434:GOO655438 GXZ655434:GYK655438 HHV655434:HIG655438 HRR655434:HSC655438 IBN655434:IBY655438 ILJ655434:ILU655438 IVF655434:IVQ655438 JFB655434:JFM655438 JOX655434:JPI655438 JYT655434:JZE655438 KIP655434:KJA655438 KSL655434:KSW655438 LCH655434:LCS655438 LMD655434:LMO655438 LVZ655434:LWK655438 MFV655434:MGG655438 MPR655434:MQC655438 MZN655434:MZY655438 NJJ655434:NJU655438 NTF655434:NTQ655438 ODB655434:ODM655438 OMX655434:ONI655438 OWT655434:OXE655438 PGP655434:PHA655438 PQL655434:PQW655438 QAH655434:QAS655438 QKD655434:QKO655438 QTZ655434:QUK655438 RDV655434:REG655438 RNR655434:ROC655438 RXN655434:RXY655438 SHJ655434:SHU655438 SRF655434:SRQ655438 TBB655434:TBM655438 TKX655434:TLI655438 TUT655434:TVE655438 UEP655434:UFA655438 UOL655434:UOW655438 UYH655434:UYS655438 VID655434:VIO655438 VRZ655434:VSK655438 WBV655434:WCG655438 WLR655434:WMC655438 WVN655434:WVY655438 F720970:Q720974 JB720970:JM720974 SX720970:TI720974 ACT720970:ADE720974 AMP720970:ANA720974 AWL720970:AWW720974 BGH720970:BGS720974 BQD720970:BQO720974 BZZ720970:CAK720974 CJV720970:CKG720974 CTR720970:CUC720974 DDN720970:DDY720974 DNJ720970:DNU720974 DXF720970:DXQ720974 EHB720970:EHM720974 EQX720970:ERI720974 FAT720970:FBE720974 FKP720970:FLA720974 FUL720970:FUW720974 GEH720970:GES720974 GOD720970:GOO720974 GXZ720970:GYK720974 HHV720970:HIG720974 HRR720970:HSC720974 IBN720970:IBY720974 ILJ720970:ILU720974 IVF720970:IVQ720974 JFB720970:JFM720974 JOX720970:JPI720974 JYT720970:JZE720974 KIP720970:KJA720974 KSL720970:KSW720974 LCH720970:LCS720974 LMD720970:LMO720974 LVZ720970:LWK720974 MFV720970:MGG720974 MPR720970:MQC720974 MZN720970:MZY720974 NJJ720970:NJU720974 NTF720970:NTQ720974 ODB720970:ODM720974 OMX720970:ONI720974 OWT720970:OXE720974 PGP720970:PHA720974 PQL720970:PQW720974 QAH720970:QAS720974 QKD720970:QKO720974 QTZ720970:QUK720974 RDV720970:REG720974 RNR720970:ROC720974 RXN720970:RXY720974 SHJ720970:SHU720974 SRF720970:SRQ720974 TBB720970:TBM720974 TKX720970:TLI720974 TUT720970:TVE720974 UEP720970:UFA720974 UOL720970:UOW720974 UYH720970:UYS720974 VID720970:VIO720974 VRZ720970:VSK720974 WBV720970:WCG720974 WLR720970:WMC720974 WVN720970:WVY720974 F786506:Q786510 JB786506:JM786510 SX786506:TI786510 ACT786506:ADE786510 AMP786506:ANA786510 AWL786506:AWW786510 BGH786506:BGS786510 BQD786506:BQO786510 BZZ786506:CAK786510 CJV786506:CKG786510 CTR786506:CUC786510 DDN786506:DDY786510 DNJ786506:DNU786510 DXF786506:DXQ786510 EHB786506:EHM786510 EQX786506:ERI786510 FAT786506:FBE786510 FKP786506:FLA786510 FUL786506:FUW786510 GEH786506:GES786510 GOD786506:GOO786510 GXZ786506:GYK786510 HHV786506:HIG786510 HRR786506:HSC786510 IBN786506:IBY786510 ILJ786506:ILU786510 IVF786506:IVQ786510 JFB786506:JFM786510 JOX786506:JPI786510 JYT786506:JZE786510 KIP786506:KJA786510 KSL786506:KSW786510 LCH786506:LCS786510 LMD786506:LMO786510 LVZ786506:LWK786510 MFV786506:MGG786510 MPR786506:MQC786510 MZN786506:MZY786510 NJJ786506:NJU786510 NTF786506:NTQ786510 ODB786506:ODM786510 OMX786506:ONI786510 OWT786506:OXE786510 PGP786506:PHA786510 PQL786506:PQW786510 QAH786506:QAS786510 QKD786506:QKO786510 QTZ786506:QUK786510 RDV786506:REG786510 RNR786506:ROC786510 RXN786506:RXY786510 SHJ786506:SHU786510 SRF786506:SRQ786510 TBB786506:TBM786510 TKX786506:TLI786510 TUT786506:TVE786510 UEP786506:UFA786510 UOL786506:UOW786510 UYH786506:UYS786510 VID786506:VIO786510 VRZ786506:VSK786510 WBV786506:WCG786510 WLR786506:WMC786510 WVN786506:WVY786510 F852042:Q852046 JB852042:JM852046 SX852042:TI852046 ACT852042:ADE852046 AMP852042:ANA852046 AWL852042:AWW852046 BGH852042:BGS852046 BQD852042:BQO852046 BZZ852042:CAK852046 CJV852042:CKG852046 CTR852042:CUC852046 DDN852042:DDY852046 DNJ852042:DNU852046 DXF852042:DXQ852046 EHB852042:EHM852046 EQX852042:ERI852046 FAT852042:FBE852046 FKP852042:FLA852046 FUL852042:FUW852046 GEH852042:GES852046 GOD852042:GOO852046 GXZ852042:GYK852046 HHV852042:HIG852046 HRR852042:HSC852046 IBN852042:IBY852046 ILJ852042:ILU852046 IVF852042:IVQ852046 JFB852042:JFM852046 JOX852042:JPI852046 JYT852042:JZE852046 KIP852042:KJA852046 KSL852042:KSW852046 LCH852042:LCS852046 LMD852042:LMO852046 LVZ852042:LWK852046 MFV852042:MGG852046 MPR852042:MQC852046 MZN852042:MZY852046 NJJ852042:NJU852046 NTF852042:NTQ852046 ODB852042:ODM852046 OMX852042:ONI852046 OWT852042:OXE852046 PGP852042:PHA852046 PQL852042:PQW852046 QAH852042:QAS852046 QKD852042:QKO852046 QTZ852042:QUK852046 RDV852042:REG852046 RNR852042:ROC852046 RXN852042:RXY852046 SHJ852042:SHU852046 SRF852042:SRQ852046 TBB852042:TBM852046 TKX852042:TLI852046 TUT852042:TVE852046 UEP852042:UFA852046 UOL852042:UOW852046 UYH852042:UYS852046 VID852042:VIO852046 VRZ852042:VSK852046 WBV852042:WCG852046 WLR852042:WMC852046 WVN852042:WVY852046 F917578:Q917582 JB917578:JM917582 SX917578:TI917582 ACT917578:ADE917582 AMP917578:ANA917582 AWL917578:AWW917582 BGH917578:BGS917582 BQD917578:BQO917582 BZZ917578:CAK917582 CJV917578:CKG917582 CTR917578:CUC917582 DDN917578:DDY917582 DNJ917578:DNU917582 DXF917578:DXQ917582 EHB917578:EHM917582 EQX917578:ERI917582 FAT917578:FBE917582 FKP917578:FLA917582 FUL917578:FUW917582 GEH917578:GES917582 GOD917578:GOO917582 GXZ917578:GYK917582 HHV917578:HIG917582 HRR917578:HSC917582 IBN917578:IBY917582 ILJ917578:ILU917582 IVF917578:IVQ917582 JFB917578:JFM917582 JOX917578:JPI917582 JYT917578:JZE917582 KIP917578:KJA917582 KSL917578:KSW917582 LCH917578:LCS917582 LMD917578:LMO917582 LVZ917578:LWK917582 MFV917578:MGG917582 MPR917578:MQC917582 MZN917578:MZY917582 NJJ917578:NJU917582 NTF917578:NTQ917582 ODB917578:ODM917582 OMX917578:ONI917582 OWT917578:OXE917582 PGP917578:PHA917582 PQL917578:PQW917582 QAH917578:QAS917582 QKD917578:QKO917582 QTZ917578:QUK917582 RDV917578:REG917582 RNR917578:ROC917582 RXN917578:RXY917582 SHJ917578:SHU917582 SRF917578:SRQ917582 TBB917578:TBM917582 TKX917578:TLI917582 TUT917578:TVE917582 UEP917578:UFA917582 UOL917578:UOW917582 UYH917578:UYS917582 VID917578:VIO917582 VRZ917578:VSK917582 WBV917578:WCG917582 WLR917578:WMC917582 WVN917578:WVY917582 F983114:Q983118 JB983114:JM983118 SX983114:TI983118 ACT983114:ADE983118 AMP983114:ANA983118 AWL983114:AWW983118 BGH983114:BGS983118 BQD983114:BQO983118 BZZ983114:CAK983118 CJV983114:CKG983118 CTR983114:CUC983118 DDN983114:DDY983118 DNJ983114:DNU983118 DXF983114:DXQ983118 EHB983114:EHM983118 EQX983114:ERI983118 FAT983114:FBE983118 FKP983114:FLA983118 FUL983114:FUW983118 GEH983114:GES983118 GOD983114:GOO983118 GXZ983114:GYK983118 HHV983114:HIG983118 HRR983114:HSC983118 IBN983114:IBY983118 ILJ983114:ILU983118 IVF983114:IVQ983118 JFB983114:JFM983118 JOX983114:JPI983118 JYT983114:JZE983118 KIP983114:KJA983118 KSL983114:KSW983118 LCH983114:LCS983118 LMD983114:LMO983118 LVZ983114:LWK983118 MFV983114:MGG983118 MPR983114:MQC983118 MZN983114:MZY983118 NJJ983114:NJU983118 NTF983114:NTQ983118 ODB983114:ODM983118 OMX983114:ONI983118 OWT983114:OXE983118 PGP983114:PHA983118 PQL983114:PQW983118 QAH983114:QAS983118 QKD983114:QKO983118 QTZ983114:QUK983118 RDV983114:REG983118 RNR983114:ROC983118 RXN983114:RXY983118 SHJ983114:SHU983118 SRF983114:SRQ983118 TBB983114:TBM983118 TKX983114:TLI983118 TUT983114:TVE983118 UEP983114:UFA983118 UOL983114:UOW983118 UYH983114:UYS983118 VID983114:VIO983118 VRZ983114:VSK983118 WBV983114:WCG983118 WLR983114:WMC983118 WVN983114:WVY983118 F9:Q31 JB9:JM31 SX9:TI31 ACT9:ADE31 AMP9:ANA31 AWL9:AWW31 BGH9:BGS31 BQD9:BQO31 BZZ9:CAK31 CJV9:CKG31 CTR9:CUC31 DDN9:DDY31 DNJ9:DNU31 DXF9:DXQ31 EHB9:EHM31 EQX9:ERI31 FAT9:FBE31 FKP9:FLA31 FUL9:FUW31 GEH9:GES31 GOD9:GOO31 GXZ9:GYK31 HHV9:HIG31 HRR9:HSC31 IBN9:IBY31 ILJ9:ILU31 IVF9:IVQ31 JFB9:JFM31 JOX9:JPI31 JYT9:JZE31 KIP9:KJA31 KSL9:KSW31 LCH9:LCS31 LMD9:LMO31 LVZ9:LWK31 MFV9:MGG31 MPR9:MQC31 MZN9:MZY31 NJJ9:NJU31 NTF9:NTQ31 ODB9:ODM31 OMX9:ONI31 OWT9:OXE31 PGP9:PHA31 PQL9:PQW31 QAH9:QAS31 QKD9:QKO31 QTZ9:QUK31 RDV9:REG31 RNR9:ROC31 RXN9:RXY31 SHJ9:SHU31 SRF9:SRQ31 TBB9:TBM31 TKX9:TLI31 TUT9:TVE31 UEP9:UFA31 UOL9:UOW31 UYH9:UYS31 VID9:VIO31 VRZ9:VSK31 WBV9:WCG31 WLR9:WMC31 WVN9:WVY31 F65517:Q65539 JB65517:JM65539 SX65517:TI65539 ACT65517:ADE65539 AMP65517:ANA65539 AWL65517:AWW65539 BGH65517:BGS65539 BQD65517:BQO65539 BZZ65517:CAK65539 CJV65517:CKG65539 CTR65517:CUC65539 DDN65517:DDY65539 DNJ65517:DNU65539 DXF65517:DXQ65539 EHB65517:EHM65539 EQX65517:ERI65539 FAT65517:FBE65539 FKP65517:FLA65539 FUL65517:FUW65539 GEH65517:GES65539 GOD65517:GOO65539 GXZ65517:GYK65539 HHV65517:HIG65539 HRR65517:HSC65539 IBN65517:IBY65539 ILJ65517:ILU65539 IVF65517:IVQ65539 JFB65517:JFM65539 JOX65517:JPI65539 JYT65517:JZE65539 KIP65517:KJA65539 KSL65517:KSW65539 LCH65517:LCS65539 LMD65517:LMO65539 LVZ65517:LWK65539 MFV65517:MGG65539 MPR65517:MQC65539 MZN65517:MZY65539 NJJ65517:NJU65539 NTF65517:NTQ65539 ODB65517:ODM65539 OMX65517:ONI65539 OWT65517:OXE65539 PGP65517:PHA65539 PQL65517:PQW65539 QAH65517:QAS65539 QKD65517:QKO65539 QTZ65517:QUK65539 RDV65517:REG65539 RNR65517:ROC65539 RXN65517:RXY65539 SHJ65517:SHU65539 SRF65517:SRQ65539 TBB65517:TBM65539 TKX65517:TLI65539 TUT65517:TVE65539 UEP65517:UFA65539 UOL65517:UOW65539 UYH65517:UYS65539 VID65517:VIO65539 VRZ65517:VSK65539 WBV65517:WCG65539 WLR65517:WMC65539 WVN65517:WVY65539 F131053:Q131075 JB131053:JM131075 SX131053:TI131075 ACT131053:ADE131075 AMP131053:ANA131075 AWL131053:AWW131075 BGH131053:BGS131075 BQD131053:BQO131075 BZZ131053:CAK131075 CJV131053:CKG131075 CTR131053:CUC131075 DDN131053:DDY131075 DNJ131053:DNU131075 DXF131053:DXQ131075 EHB131053:EHM131075 EQX131053:ERI131075 FAT131053:FBE131075 FKP131053:FLA131075 FUL131053:FUW131075 GEH131053:GES131075 GOD131053:GOO131075 GXZ131053:GYK131075 HHV131053:HIG131075 HRR131053:HSC131075 IBN131053:IBY131075 ILJ131053:ILU131075 IVF131053:IVQ131075 JFB131053:JFM131075 JOX131053:JPI131075 JYT131053:JZE131075 KIP131053:KJA131075 KSL131053:KSW131075 LCH131053:LCS131075 LMD131053:LMO131075 LVZ131053:LWK131075 MFV131053:MGG131075 MPR131053:MQC131075 MZN131053:MZY131075 NJJ131053:NJU131075 NTF131053:NTQ131075 ODB131053:ODM131075 OMX131053:ONI131075 OWT131053:OXE131075 PGP131053:PHA131075 PQL131053:PQW131075 QAH131053:QAS131075 QKD131053:QKO131075 QTZ131053:QUK131075 RDV131053:REG131075 RNR131053:ROC131075 RXN131053:RXY131075 SHJ131053:SHU131075 SRF131053:SRQ131075 TBB131053:TBM131075 TKX131053:TLI131075 TUT131053:TVE131075 UEP131053:UFA131075 UOL131053:UOW131075 UYH131053:UYS131075 VID131053:VIO131075 VRZ131053:VSK131075 WBV131053:WCG131075 WLR131053:WMC131075 WVN131053:WVY131075 F196589:Q196611 JB196589:JM196611 SX196589:TI196611 ACT196589:ADE196611 AMP196589:ANA196611 AWL196589:AWW196611 BGH196589:BGS196611 BQD196589:BQO196611 BZZ196589:CAK196611 CJV196589:CKG196611 CTR196589:CUC196611 DDN196589:DDY196611 DNJ196589:DNU196611 DXF196589:DXQ196611 EHB196589:EHM196611 EQX196589:ERI196611 FAT196589:FBE196611 FKP196589:FLA196611 FUL196589:FUW196611 GEH196589:GES196611 GOD196589:GOO196611 GXZ196589:GYK196611 HHV196589:HIG196611 HRR196589:HSC196611 IBN196589:IBY196611 ILJ196589:ILU196611 IVF196589:IVQ196611 JFB196589:JFM196611 JOX196589:JPI196611 JYT196589:JZE196611 KIP196589:KJA196611 KSL196589:KSW196611 LCH196589:LCS196611 LMD196589:LMO196611 LVZ196589:LWK196611 MFV196589:MGG196611 MPR196589:MQC196611 MZN196589:MZY196611 NJJ196589:NJU196611 NTF196589:NTQ196611 ODB196589:ODM196611 OMX196589:ONI196611 OWT196589:OXE196611 PGP196589:PHA196611 PQL196589:PQW196611 QAH196589:QAS196611 QKD196589:QKO196611 QTZ196589:QUK196611 RDV196589:REG196611 RNR196589:ROC196611 RXN196589:RXY196611 SHJ196589:SHU196611 SRF196589:SRQ196611 TBB196589:TBM196611 TKX196589:TLI196611 TUT196589:TVE196611 UEP196589:UFA196611 UOL196589:UOW196611 UYH196589:UYS196611 VID196589:VIO196611 VRZ196589:VSK196611 WBV196589:WCG196611 WLR196589:WMC196611 WVN196589:WVY196611 F262125:Q262147 JB262125:JM262147 SX262125:TI262147 ACT262125:ADE262147 AMP262125:ANA262147 AWL262125:AWW262147 BGH262125:BGS262147 BQD262125:BQO262147 BZZ262125:CAK262147 CJV262125:CKG262147 CTR262125:CUC262147 DDN262125:DDY262147 DNJ262125:DNU262147 DXF262125:DXQ262147 EHB262125:EHM262147 EQX262125:ERI262147 FAT262125:FBE262147 FKP262125:FLA262147 FUL262125:FUW262147 GEH262125:GES262147 GOD262125:GOO262147 GXZ262125:GYK262147 HHV262125:HIG262147 HRR262125:HSC262147 IBN262125:IBY262147 ILJ262125:ILU262147 IVF262125:IVQ262147 JFB262125:JFM262147 JOX262125:JPI262147 JYT262125:JZE262147 KIP262125:KJA262147 KSL262125:KSW262147 LCH262125:LCS262147 LMD262125:LMO262147 LVZ262125:LWK262147 MFV262125:MGG262147 MPR262125:MQC262147 MZN262125:MZY262147 NJJ262125:NJU262147 NTF262125:NTQ262147 ODB262125:ODM262147 OMX262125:ONI262147 OWT262125:OXE262147 PGP262125:PHA262147 PQL262125:PQW262147 QAH262125:QAS262147 QKD262125:QKO262147 QTZ262125:QUK262147 RDV262125:REG262147 RNR262125:ROC262147 RXN262125:RXY262147 SHJ262125:SHU262147 SRF262125:SRQ262147 TBB262125:TBM262147 TKX262125:TLI262147 TUT262125:TVE262147 UEP262125:UFA262147 UOL262125:UOW262147 UYH262125:UYS262147 VID262125:VIO262147 VRZ262125:VSK262147 WBV262125:WCG262147 WLR262125:WMC262147 WVN262125:WVY262147 F327661:Q327683 JB327661:JM327683 SX327661:TI327683 ACT327661:ADE327683 AMP327661:ANA327683 AWL327661:AWW327683 BGH327661:BGS327683 BQD327661:BQO327683 BZZ327661:CAK327683 CJV327661:CKG327683 CTR327661:CUC327683 DDN327661:DDY327683 DNJ327661:DNU327683 DXF327661:DXQ327683 EHB327661:EHM327683 EQX327661:ERI327683 FAT327661:FBE327683 FKP327661:FLA327683 FUL327661:FUW327683 GEH327661:GES327683 GOD327661:GOO327683 GXZ327661:GYK327683 HHV327661:HIG327683 HRR327661:HSC327683 IBN327661:IBY327683 ILJ327661:ILU327683 IVF327661:IVQ327683 JFB327661:JFM327683 JOX327661:JPI327683 JYT327661:JZE327683 KIP327661:KJA327683 KSL327661:KSW327683 LCH327661:LCS327683 LMD327661:LMO327683 LVZ327661:LWK327683 MFV327661:MGG327683 MPR327661:MQC327683 MZN327661:MZY327683 NJJ327661:NJU327683 NTF327661:NTQ327683 ODB327661:ODM327683 OMX327661:ONI327683 OWT327661:OXE327683 PGP327661:PHA327683 PQL327661:PQW327683 QAH327661:QAS327683 QKD327661:QKO327683 QTZ327661:QUK327683 RDV327661:REG327683 RNR327661:ROC327683 RXN327661:RXY327683 SHJ327661:SHU327683 SRF327661:SRQ327683 TBB327661:TBM327683 TKX327661:TLI327683 TUT327661:TVE327683 UEP327661:UFA327683 UOL327661:UOW327683 UYH327661:UYS327683 VID327661:VIO327683 VRZ327661:VSK327683 WBV327661:WCG327683 WLR327661:WMC327683 WVN327661:WVY327683 F393197:Q393219 JB393197:JM393219 SX393197:TI393219 ACT393197:ADE393219 AMP393197:ANA393219 AWL393197:AWW393219 BGH393197:BGS393219 BQD393197:BQO393219 BZZ393197:CAK393219 CJV393197:CKG393219 CTR393197:CUC393219 DDN393197:DDY393219 DNJ393197:DNU393219 DXF393197:DXQ393219 EHB393197:EHM393219 EQX393197:ERI393219 FAT393197:FBE393219 FKP393197:FLA393219 FUL393197:FUW393219 GEH393197:GES393219 GOD393197:GOO393219 GXZ393197:GYK393219 HHV393197:HIG393219 HRR393197:HSC393219 IBN393197:IBY393219 ILJ393197:ILU393219 IVF393197:IVQ393219 JFB393197:JFM393219 JOX393197:JPI393219 JYT393197:JZE393219 KIP393197:KJA393219 KSL393197:KSW393219 LCH393197:LCS393219 LMD393197:LMO393219 LVZ393197:LWK393219 MFV393197:MGG393219 MPR393197:MQC393219 MZN393197:MZY393219 NJJ393197:NJU393219 NTF393197:NTQ393219 ODB393197:ODM393219 OMX393197:ONI393219 OWT393197:OXE393219 PGP393197:PHA393219 PQL393197:PQW393219 QAH393197:QAS393219 QKD393197:QKO393219 QTZ393197:QUK393219 RDV393197:REG393219 RNR393197:ROC393219 RXN393197:RXY393219 SHJ393197:SHU393219 SRF393197:SRQ393219 TBB393197:TBM393219 TKX393197:TLI393219 TUT393197:TVE393219 UEP393197:UFA393219 UOL393197:UOW393219 UYH393197:UYS393219 VID393197:VIO393219 VRZ393197:VSK393219 WBV393197:WCG393219 WLR393197:WMC393219 WVN393197:WVY393219 F458733:Q458755 JB458733:JM458755 SX458733:TI458755 ACT458733:ADE458755 AMP458733:ANA458755 AWL458733:AWW458755 BGH458733:BGS458755 BQD458733:BQO458755 BZZ458733:CAK458755 CJV458733:CKG458755 CTR458733:CUC458755 DDN458733:DDY458755 DNJ458733:DNU458755 DXF458733:DXQ458755 EHB458733:EHM458755 EQX458733:ERI458755 FAT458733:FBE458755 FKP458733:FLA458755 FUL458733:FUW458755 GEH458733:GES458755 GOD458733:GOO458755 GXZ458733:GYK458755 HHV458733:HIG458755 HRR458733:HSC458755 IBN458733:IBY458755 ILJ458733:ILU458755 IVF458733:IVQ458755 JFB458733:JFM458755 JOX458733:JPI458755 JYT458733:JZE458755 KIP458733:KJA458755 KSL458733:KSW458755 LCH458733:LCS458755 LMD458733:LMO458755 LVZ458733:LWK458755 MFV458733:MGG458755 MPR458733:MQC458755 MZN458733:MZY458755 NJJ458733:NJU458755 NTF458733:NTQ458755 ODB458733:ODM458755 OMX458733:ONI458755 OWT458733:OXE458755 PGP458733:PHA458755 PQL458733:PQW458755 QAH458733:QAS458755 QKD458733:QKO458755 QTZ458733:QUK458755 RDV458733:REG458755 RNR458733:ROC458755 RXN458733:RXY458755 SHJ458733:SHU458755 SRF458733:SRQ458755 TBB458733:TBM458755 TKX458733:TLI458755 TUT458733:TVE458755 UEP458733:UFA458755 UOL458733:UOW458755 UYH458733:UYS458755 VID458733:VIO458755 VRZ458733:VSK458755 WBV458733:WCG458755 WLR458733:WMC458755 WVN458733:WVY458755 F524269:Q524291 JB524269:JM524291 SX524269:TI524291 ACT524269:ADE524291 AMP524269:ANA524291 AWL524269:AWW524291 BGH524269:BGS524291 BQD524269:BQO524291 BZZ524269:CAK524291 CJV524269:CKG524291 CTR524269:CUC524291 DDN524269:DDY524291 DNJ524269:DNU524291 DXF524269:DXQ524291 EHB524269:EHM524291 EQX524269:ERI524291 FAT524269:FBE524291 FKP524269:FLA524291 FUL524269:FUW524291 GEH524269:GES524291 GOD524269:GOO524291 GXZ524269:GYK524291 HHV524269:HIG524291 HRR524269:HSC524291 IBN524269:IBY524291 ILJ524269:ILU524291 IVF524269:IVQ524291 JFB524269:JFM524291 JOX524269:JPI524291 JYT524269:JZE524291 KIP524269:KJA524291 KSL524269:KSW524291 LCH524269:LCS524291 LMD524269:LMO524291 LVZ524269:LWK524291 MFV524269:MGG524291 MPR524269:MQC524291 MZN524269:MZY524291 NJJ524269:NJU524291 NTF524269:NTQ524291 ODB524269:ODM524291 OMX524269:ONI524291 OWT524269:OXE524291 PGP524269:PHA524291 PQL524269:PQW524291 QAH524269:QAS524291 QKD524269:QKO524291 QTZ524269:QUK524291 RDV524269:REG524291 RNR524269:ROC524291 RXN524269:RXY524291 SHJ524269:SHU524291 SRF524269:SRQ524291 TBB524269:TBM524291 TKX524269:TLI524291 TUT524269:TVE524291 UEP524269:UFA524291 UOL524269:UOW524291 UYH524269:UYS524291 VID524269:VIO524291 VRZ524269:VSK524291 WBV524269:WCG524291 WLR524269:WMC524291 WVN524269:WVY524291 F589805:Q589827 JB589805:JM589827 SX589805:TI589827 ACT589805:ADE589827 AMP589805:ANA589827 AWL589805:AWW589827 BGH589805:BGS589827 BQD589805:BQO589827 BZZ589805:CAK589827 CJV589805:CKG589827 CTR589805:CUC589827 DDN589805:DDY589827 DNJ589805:DNU589827 DXF589805:DXQ589827 EHB589805:EHM589827 EQX589805:ERI589827 FAT589805:FBE589827 FKP589805:FLA589827 FUL589805:FUW589827 GEH589805:GES589827 GOD589805:GOO589827 GXZ589805:GYK589827 HHV589805:HIG589827 HRR589805:HSC589827 IBN589805:IBY589827 ILJ589805:ILU589827 IVF589805:IVQ589827 JFB589805:JFM589827 JOX589805:JPI589827 JYT589805:JZE589827 KIP589805:KJA589827 KSL589805:KSW589827 LCH589805:LCS589827 LMD589805:LMO589827 LVZ589805:LWK589827 MFV589805:MGG589827 MPR589805:MQC589827 MZN589805:MZY589827 NJJ589805:NJU589827 NTF589805:NTQ589827 ODB589805:ODM589827 OMX589805:ONI589827 OWT589805:OXE589827 PGP589805:PHA589827 PQL589805:PQW589827 QAH589805:QAS589827 QKD589805:QKO589827 QTZ589805:QUK589827 RDV589805:REG589827 RNR589805:ROC589827 RXN589805:RXY589827 SHJ589805:SHU589827 SRF589805:SRQ589827 TBB589805:TBM589827 TKX589805:TLI589827 TUT589805:TVE589827 UEP589805:UFA589827 UOL589805:UOW589827 UYH589805:UYS589827 VID589805:VIO589827 VRZ589805:VSK589827 WBV589805:WCG589827 WLR589805:WMC589827 WVN589805:WVY589827 F655341:Q655363 JB655341:JM655363 SX655341:TI655363 ACT655341:ADE655363 AMP655341:ANA655363 AWL655341:AWW655363 BGH655341:BGS655363 BQD655341:BQO655363 BZZ655341:CAK655363 CJV655341:CKG655363 CTR655341:CUC655363 DDN655341:DDY655363 DNJ655341:DNU655363 DXF655341:DXQ655363 EHB655341:EHM655363 EQX655341:ERI655363 FAT655341:FBE655363 FKP655341:FLA655363 FUL655341:FUW655363 GEH655341:GES655363 GOD655341:GOO655363 GXZ655341:GYK655363 HHV655341:HIG655363 HRR655341:HSC655363 IBN655341:IBY655363 ILJ655341:ILU655363 IVF655341:IVQ655363 JFB655341:JFM655363 JOX655341:JPI655363 JYT655341:JZE655363 KIP655341:KJA655363 KSL655341:KSW655363 LCH655341:LCS655363 LMD655341:LMO655363 LVZ655341:LWK655363 MFV655341:MGG655363 MPR655341:MQC655363 MZN655341:MZY655363 NJJ655341:NJU655363 NTF655341:NTQ655363 ODB655341:ODM655363 OMX655341:ONI655363 OWT655341:OXE655363 PGP655341:PHA655363 PQL655341:PQW655363 QAH655341:QAS655363 QKD655341:QKO655363 QTZ655341:QUK655363 RDV655341:REG655363 RNR655341:ROC655363 RXN655341:RXY655363 SHJ655341:SHU655363 SRF655341:SRQ655363 TBB655341:TBM655363 TKX655341:TLI655363 TUT655341:TVE655363 UEP655341:UFA655363 UOL655341:UOW655363 UYH655341:UYS655363 VID655341:VIO655363 VRZ655341:VSK655363 WBV655341:WCG655363 WLR655341:WMC655363 WVN655341:WVY655363 F720877:Q720899 JB720877:JM720899 SX720877:TI720899 ACT720877:ADE720899 AMP720877:ANA720899 AWL720877:AWW720899 BGH720877:BGS720899 BQD720877:BQO720899 BZZ720877:CAK720899 CJV720877:CKG720899 CTR720877:CUC720899 DDN720877:DDY720899 DNJ720877:DNU720899 DXF720877:DXQ720899 EHB720877:EHM720899 EQX720877:ERI720899 FAT720877:FBE720899 FKP720877:FLA720899 FUL720877:FUW720899 GEH720877:GES720899 GOD720877:GOO720899 GXZ720877:GYK720899 HHV720877:HIG720899 HRR720877:HSC720899 IBN720877:IBY720899 ILJ720877:ILU720899 IVF720877:IVQ720899 JFB720877:JFM720899 JOX720877:JPI720899 JYT720877:JZE720899 KIP720877:KJA720899 KSL720877:KSW720899 LCH720877:LCS720899 LMD720877:LMO720899 LVZ720877:LWK720899 MFV720877:MGG720899 MPR720877:MQC720899 MZN720877:MZY720899 NJJ720877:NJU720899 NTF720877:NTQ720899 ODB720877:ODM720899 OMX720877:ONI720899 OWT720877:OXE720899 PGP720877:PHA720899 PQL720877:PQW720899 QAH720877:QAS720899 QKD720877:QKO720899 QTZ720877:QUK720899 RDV720877:REG720899 RNR720877:ROC720899 RXN720877:RXY720899 SHJ720877:SHU720899 SRF720877:SRQ720899 TBB720877:TBM720899 TKX720877:TLI720899 TUT720877:TVE720899 UEP720877:UFA720899 UOL720877:UOW720899 UYH720877:UYS720899 VID720877:VIO720899 VRZ720877:VSK720899 WBV720877:WCG720899 WLR720877:WMC720899 WVN720877:WVY720899 F786413:Q786435 JB786413:JM786435 SX786413:TI786435 ACT786413:ADE786435 AMP786413:ANA786435 AWL786413:AWW786435 BGH786413:BGS786435 BQD786413:BQO786435 BZZ786413:CAK786435 CJV786413:CKG786435 CTR786413:CUC786435 DDN786413:DDY786435 DNJ786413:DNU786435 DXF786413:DXQ786435 EHB786413:EHM786435 EQX786413:ERI786435 FAT786413:FBE786435 FKP786413:FLA786435 FUL786413:FUW786435 GEH786413:GES786435 GOD786413:GOO786435 GXZ786413:GYK786435 HHV786413:HIG786435 HRR786413:HSC786435 IBN786413:IBY786435 ILJ786413:ILU786435 IVF786413:IVQ786435 JFB786413:JFM786435 JOX786413:JPI786435 JYT786413:JZE786435 KIP786413:KJA786435 KSL786413:KSW786435 LCH786413:LCS786435 LMD786413:LMO786435 LVZ786413:LWK786435 MFV786413:MGG786435 MPR786413:MQC786435 MZN786413:MZY786435 NJJ786413:NJU786435 NTF786413:NTQ786435 ODB786413:ODM786435 OMX786413:ONI786435 OWT786413:OXE786435 PGP786413:PHA786435 PQL786413:PQW786435 QAH786413:QAS786435 QKD786413:QKO786435 QTZ786413:QUK786435 RDV786413:REG786435 RNR786413:ROC786435 RXN786413:RXY786435 SHJ786413:SHU786435 SRF786413:SRQ786435 TBB786413:TBM786435 TKX786413:TLI786435 TUT786413:TVE786435 UEP786413:UFA786435 UOL786413:UOW786435 UYH786413:UYS786435 VID786413:VIO786435 VRZ786413:VSK786435 WBV786413:WCG786435 WLR786413:WMC786435 WVN786413:WVY786435 F851949:Q851971 JB851949:JM851971 SX851949:TI851971 ACT851949:ADE851971 AMP851949:ANA851971 AWL851949:AWW851971 BGH851949:BGS851971 BQD851949:BQO851971 BZZ851949:CAK851971 CJV851949:CKG851971 CTR851949:CUC851971 DDN851949:DDY851971 DNJ851949:DNU851971 DXF851949:DXQ851971 EHB851949:EHM851971 EQX851949:ERI851971 FAT851949:FBE851971 FKP851949:FLA851971 FUL851949:FUW851971 GEH851949:GES851971 GOD851949:GOO851971 GXZ851949:GYK851971 HHV851949:HIG851971 HRR851949:HSC851971 IBN851949:IBY851971 ILJ851949:ILU851971 IVF851949:IVQ851971 JFB851949:JFM851971 JOX851949:JPI851971 JYT851949:JZE851971 KIP851949:KJA851971 KSL851949:KSW851971 LCH851949:LCS851971 LMD851949:LMO851971 LVZ851949:LWK851971 MFV851949:MGG851971 MPR851949:MQC851971 MZN851949:MZY851971 NJJ851949:NJU851971 NTF851949:NTQ851971 ODB851949:ODM851971 OMX851949:ONI851971 OWT851949:OXE851971 PGP851949:PHA851971 PQL851949:PQW851971 QAH851949:QAS851971 QKD851949:QKO851971 QTZ851949:QUK851971 RDV851949:REG851971 RNR851949:ROC851971 RXN851949:RXY851971 SHJ851949:SHU851971 SRF851949:SRQ851971 TBB851949:TBM851971 TKX851949:TLI851971 TUT851949:TVE851971 UEP851949:UFA851971 UOL851949:UOW851971 UYH851949:UYS851971 VID851949:VIO851971 VRZ851949:VSK851971 WBV851949:WCG851971 WLR851949:WMC851971 WVN851949:WVY851971 F917485:Q917507 JB917485:JM917507 SX917485:TI917507 ACT917485:ADE917507 AMP917485:ANA917507 AWL917485:AWW917507 BGH917485:BGS917507 BQD917485:BQO917507 BZZ917485:CAK917507 CJV917485:CKG917507 CTR917485:CUC917507 DDN917485:DDY917507 DNJ917485:DNU917507 DXF917485:DXQ917507 EHB917485:EHM917507 EQX917485:ERI917507 FAT917485:FBE917507 FKP917485:FLA917507 FUL917485:FUW917507 GEH917485:GES917507 GOD917485:GOO917507 GXZ917485:GYK917507 HHV917485:HIG917507 HRR917485:HSC917507 IBN917485:IBY917507 ILJ917485:ILU917507 IVF917485:IVQ917507 JFB917485:JFM917507 JOX917485:JPI917507 JYT917485:JZE917507 KIP917485:KJA917507 KSL917485:KSW917507 LCH917485:LCS917507 LMD917485:LMO917507 LVZ917485:LWK917507 MFV917485:MGG917507 MPR917485:MQC917507 MZN917485:MZY917507 NJJ917485:NJU917507 NTF917485:NTQ917507 ODB917485:ODM917507 OMX917485:ONI917507 OWT917485:OXE917507 PGP917485:PHA917507 PQL917485:PQW917507 QAH917485:QAS917507 QKD917485:QKO917507 QTZ917485:QUK917507 RDV917485:REG917507 RNR917485:ROC917507 RXN917485:RXY917507 SHJ917485:SHU917507 SRF917485:SRQ917507 TBB917485:TBM917507 TKX917485:TLI917507 TUT917485:TVE917507 UEP917485:UFA917507 UOL917485:UOW917507 UYH917485:UYS917507 VID917485:VIO917507 VRZ917485:VSK917507 WBV917485:WCG917507 WLR917485:WMC917507 WVN917485:WVY917507 F983021:Q983043 JB983021:JM983043 SX983021:TI983043 ACT983021:ADE983043 AMP983021:ANA983043 AWL983021:AWW983043 BGH983021:BGS983043 BQD983021:BQO983043 BZZ983021:CAK983043 CJV983021:CKG983043 CTR983021:CUC983043 DDN983021:DDY983043 DNJ983021:DNU983043 DXF983021:DXQ983043 EHB983021:EHM983043 EQX983021:ERI983043 FAT983021:FBE983043 FKP983021:FLA983043 FUL983021:FUW983043 GEH983021:GES983043 GOD983021:GOO983043 GXZ983021:GYK983043 HHV983021:HIG983043 HRR983021:HSC983043 IBN983021:IBY983043 ILJ983021:ILU983043 IVF983021:IVQ983043 JFB983021:JFM983043 JOX983021:JPI983043 JYT983021:JZE983043 KIP983021:KJA983043 KSL983021:KSW983043 LCH983021:LCS983043 LMD983021:LMO983043 LVZ983021:LWK983043 MFV983021:MGG983043 MPR983021:MQC983043 MZN983021:MZY983043 NJJ983021:NJU983043 NTF983021:NTQ983043 ODB983021:ODM983043 OMX983021:ONI983043 OWT983021:OXE983043 PGP983021:PHA983043 PQL983021:PQW983043 QAH983021:QAS983043 QKD983021:QKO983043 QTZ983021:QUK983043 RDV983021:REG983043 RNR983021:ROC983043 RXN983021:RXY983043 SHJ983021:SHU983043 SRF983021:SRQ983043 TBB983021:TBM983043 TKX983021:TLI983043 TUT983021:TVE983043 UEP983021:UFA983043 UOL983021:UOW983043 UYH983021:UYS983043 VID983021:VIO983043 VRZ983021:VSK983043 WBV983021:WCG983043 WLR983021:WMC983043 WVN983021:WVY983043 F139:Q139 JB139:JM139 SX139:TI139 ACT139:ADE139 AMP139:ANA139 AWL139:AWW139 BGH139:BGS139 BQD139:BQO139 BZZ139:CAK139 CJV139:CKG139 CTR139:CUC139 DDN139:DDY139 DNJ139:DNU139 DXF139:DXQ139 EHB139:EHM139 EQX139:ERI139 FAT139:FBE139 FKP139:FLA139 FUL139:FUW139 GEH139:GES139 GOD139:GOO139 GXZ139:GYK139 HHV139:HIG139 HRR139:HSC139 IBN139:IBY139 ILJ139:ILU139 IVF139:IVQ139 JFB139:JFM139 JOX139:JPI139 JYT139:JZE139 KIP139:KJA139 KSL139:KSW139 LCH139:LCS139 LMD139:LMO139 LVZ139:LWK139 MFV139:MGG139 MPR139:MQC139 MZN139:MZY139 NJJ139:NJU139 NTF139:NTQ139 ODB139:ODM139 OMX139:ONI139 OWT139:OXE139 PGP139:PHA139 PQL139:PQW139 QAH139:QAS139 QKD139:QKO139 QTZ139:QUK139 RDV139:REG139 RNR139:ROC139 RXN139:RXY139 SHJ139:SHU139 SRF139:SRQ139 TBB139:TBM139 TKX139:TLI139 TUT139:TVE139 UEP139:UFA139 UOL139:UOW139 UYH139:UYS139 VID139:VIO139 VRZ139:VSK139 WBV139:WCG139 WLR139:WMC139 WVN139:WVY139 F65634:Q65634 JB65634:JM65634 SX65634:TI65634 ACT65634:ADE65634 AMP65634:ANA65634 AWL65634:AWW65634 BGH65634:BGS65634 BQD65634:BQO65634 BZZ65634:CAK65634 CJV65634:CKG65634 CTR65634:CUC65634 DDN65634:DDY65634 DNJ65634:DNU65634 DXF65634:DXQ65634 EHB65634:EHM65634 EQX65634:ERI65634 FAT65634:FBE65634 FKP65634:FLA65634 FUL65634:FUW65634 GEH65634:GES65634 GOD65634:GOO65634 GXZ65634:GYK65634 HHV65634:HIG65634 HRR65634:HSC65634 IBN65634:IBY65634 ILJ65634:ILU65634 IVF65634:IVQ65634 JFB65634:JFM65634 JOX65634:JPI65634 JYT65634:JZE65634 KIP65634:KJA65634 KSL65634:KSW65634 LCH65634:LCS65634 LMD65634:LMO65634 LVZ65634:LWK65634 MFV65634:MGG65634 MPR65634:MQC65634 MZN65634:MZY65634 NJJ65634:NJU65634 NTF65634:NTQ65634 ODB65634:ODM65634 OMX65634:ONI65634 OWT65634:OXE65634 PGP65634:PHA65634 PQL65634:PQW65634 QAH65634:QAS65634 QKD65634:QKO65634 QTZ65634:QUK65634 RDV65634:REG65634 RNR65634:ROC65634 RXN65634:RXY65634 SHJ65634:SHU65634 SRF65634:SRQ65634 TBB65634:TBM65634 TKX65634:TLI65634 TUT65634:TVE65634 UEP65634:UFA65634 UOL65634:UOW65634 UYH65634:UYS65634 VID65634:VIO65634 VRZ65634:VSK65634 WBV65634:WCG65634 WLR65634:WMC65634 WVN65634:WVY65634 F131170:Q131170 JB131170:JM131170 SX131170:TI131170 ACT131170:ADE131170 AMP131170:ANA131170 AWL131170:AWW131170 BGH131170:BGS131170 BQD131170:BQO131170 BZZ131170:CAK131170 CJV131170:CKG131170 CTR131170:CUC131170 DDN131170:DDY131170 DNJ131170:DNU131170 DXF131170:DXQ131170 EHB131170:EHM131170 EQX131170:ERI131170 FAT131170:FBE131170 FKP131170:FLA131170 FUL131170:FUW131170 GEH131170:GES131170 GOD131170:GOO131170 GXZ131170:GYK131170 HHV131170:HIG131170 HRR131170:HSC131170 IBN131170:IBY131170 ILJ131170:ILU131170 IVF131170:IVQ131170 JFB131170:JFM131170 JOX131170:JPI131170 JYT131170:JZE131170 KIP131170:KJA131170 KSL131170:KSW131170 LCH131170:LCS131170 LMD131170:LMO131170 LVZ131170:LWK131170 MFV131170:MGG131170 MPR131170:MQC131170 MZN131170:MZY131170 NJJ131170:NJU131170 NTF131170:NTQ131170 ODB131170:ODM131170 OMX131170:ONI131170 OWT131170:OXE131170 PGP131170:PHA131170 PQL131170:PQW131170 QAH131170:QAS131170 QKD131170:QKO131170 QTZ131170:QUK131170 RDV131170:REG131170 RNR131170:ROC131170 RXN131170:RXY131170 SHJ131170:SHU131170 SRF131170:SRQ131170 TBB131170:TBM131170 TKX131170:TLI131170 TUT131170:TVE131170 UEP131170:UFA131170 UOL131170:UOW131170 UYH131170:UYS131170 VID131170:VIO131170 VRZ131170:VSK131170 WBV131170:WCG131170 WLR131170:WMC131170 WVN131170:WVY131170 F196706:Q196706 JB196706:JM196706 SX196706:TI196706 ACT196706:ADE196706 AMP196706:ANA196706 AWL196706:AWW196706 BGH196706:BGS196706 BQD196706:BQO196706 BZZ196706:CAK196706 CJV196706:CKG196706 CTR196706:CUC196706 DDN196706:DDY196706 DNJ196706:DNU196706 DXF196706:DXQ196706 EHB196706:EHM196706 EQX196706:ERI196706 FAT196706:FBE196706 FKP196706:FLA196706 FUL196706:FUW196706 GEH196706:GES196706 GOD196706:GOO196706 GXZ196706:GYK196706 HHV196706:HIG196706 HRR196706:HSC196706 IBN196706:IBY196706 ILJ196706:ILU196706 IVF196706:IVQ196706 JFB196706:JFM196706 JOX196706:JPI196706 JYT196706:JZE196706 KIP196706:KJA196706 KSL196706:KSW196706 LCH196706:LCS196706 LMD196706:LMO196706 LVZ196706:LWK196706 MFV196706:MGG196706 MPR196706:MQC196706 MZN196706:MZY196706 NJJ196706:NJU196706 NTF196706:NTQ196706 ODB196706:ODM196706 OMX196706:ONI196706 OWT196706:OXE196706 PGP196706:PHA196706 PQL196706:PQW196706 QAH196706:QAS196706 QKD196706:QKO196706 QTZ196706:QUK196706 RDV196706:REG196706 RNR196706:ROC196706 RXN196706:RXY196706 SHJ196706:SHU196706 SRF196706:SRQ196706 TBB196706:TBM196706 TKX196706:TLI196706 TUT196706:TVE196706 UEP196706:UFA196706 UOL196706:UOW196706 UYH196706:UYS196706 VID196706:VIO196706 VRZ196706:VSK196706 WBV196706:WCG196706 WLR196706:WMC196706 WVN196706:WVY196706 F262242:Q262242 JB262242:JM262242 SX262242:TI262242 ACT262242:ADE262242 AMP262242:ANA262242 AWL262242:AWW262242 BGH262242:BGS262242 BQD262242:BQO262242 BZZ262242:CAK262242 CJV262242:CKG262242 CTR262242:CUC262242 DDN262242:DDY262242 DNJ262242:DNU262242 DXF262242:DXQ262242 EHB262242:EHM262242 EQX262242:ERI262242 FAT262242:FBE262242 FKP262242:FLA262242 FUL262242:FUW262242 GEH262242:GES262242 GOD262242:GOO262242 GXZ262242:GYK262242 HHV262242:HIG262242 HRR262242:HSC262242 IBN262242:IBY262242 ILJ262242:ILU262242 IVF262242:IVQ262242 JFB262242:JFM262242 JOX262242:JPI262242 JYT262242:JZE262242 KIP262242:KJA262242 KSL262242:KSW262242 LCH262242:LCS262242 LMD262242:LMO262242 LVZ262242:LWK262242 MFV262242:MGG262242 MPR262242:MQC262242 MZN262242:MZY262242 NJJ262242:NJU262242 NTF262242:NTQ262242 ODB262242:ODM262242 OMX262242:ONI262242 OWT262242:OXE262242 PGP262242:PHA262242 PQL262242:PQW262242 QAH262242:QAS262242 QKD262242:QKO262242 QTZ262242:QUK262242 RDV262242:REG262242 RNR262242:ROC262242 RXN262242:RXY262242 SHJ262242:SHU262242 SRF262242:SRQ262242 TBB262242:TBM262242 TKX262242:TLI262242 TUT262242:TVE262242 UEP262242:UFA262242 UOL262242:UOW262242 UYH262242:UYS262242 VID262242:VIO262242 VRZ262242:VSK262242 WBV262242:WCG262242 WLR262242:WMC262242 WVN262242:WVY262242 F327778:Q327778 JB327778:JM327778 SX327778:TI327778 ACT327778:ADE327778 AMP327778:ANA327778 AWL327778:AWW327778 BGH327778:BGS327778 BQD327778:BQO327778 BZZ327778:CAK327778 CJV327778:CKG327778 CTR327778:CUC327778 DDN327778:DDY327778 DNJ327778:DNU327778 DXF327778:DXQ327778 EHB327778:EHM327778 EQX327778:ERI327778 FAT327778:FBE327778 FKP327778:FLA327778 FUL327778:FUW327778 GEH327778:GES327778 GOD327778:GOO327778 GXZ327778:GYK327778 HHV327778:HIG327778 HRR327778:HSC327778 IBN327778:IBY327778 ILJ327778:ILU327778 IVF327778:IVQ327778 JFB327778:JFM327778 JOX327778:JPI327778 JYT327778:JZE327778 KIP327778:KJA327778 KSL327778:KSW327778 LCH327778:LCS327778 LMD327778:LMO327778 LVZ327778:LWK327778 MFV327778:MGG327778 MPR327778:MQC327778 MZN327778:MZY327778 NJJ327778:NJU327778 NTF327778:NTQ327778 ODB327778:ODM327778 OMX327778:ONI327778 OWT327778:OXE327778 PGP327778:PHA327778 PQL327778:PQW327778 QAH327778:QAS327778 QKD327778:QKO327778 QTZ327778:QUK327778 RDV327778:REG327778 RNR327778:ROC327778 RXN327778:RXY327778 SHJ327778:SHU327778 SRF327778:SRQ327778 TBB327778:TBM327778 TKX327778:TLI327778 TUT327778:TVE327778 UEP327778:UFA327778 UOL327778:UOW327778 UYH327778:UYS327778 VID327778:VIO327778 VRZ327778:VSK327778 WBV327778:WCG327778 WLR327778:WMC327778 WVN327778:WVY327778 F393314:Q393314 JB393314:JM393314 SX393314:TI393314 ACT393314:ADE393314 AMP393314:ANA393314 AWL393314:AWW393314 BGH393314:BGS393314 BQD393314:BQO393314 BZZ393314:CAK393314 CJV393314:CKG393314 CTR393314:CUC393314 DDN393314:DDY393314 DNJ393314:DNU393314 DXF393314:DXQ393314 EHB393314:EHM393314 EQX393314:ERI393314 FAT393314:FBE393314 FKP393314:FLA393314 FUL393314:FUW393314 GEH393314:GES393314 GOD393314:GOO393314 GXZ393314:GYK393314 HHV393314:HIG393314 HRR393314:HSC393314 IBN393314:IBY393314 ILJ393314:ILU393314 IVF393314:IVQ393314 JFB393314:JFM393314 JOX393314:JPI393314 JYT393314:JZE393314 KIP393314:KJA393314 KSL393314:KSW393314 LCH393314:LCS393314 LMD393314:LMO393314 LVZ393314:LWK393314 MFV393314:MGG393314 MPR393314:MQC393314 MZN393314:MZY393314 NJJ393314:NJU393314 NTF393314:NTQ393314 ODB393314:ODM393314 OMX393314:ONI393314 OWT393314:OXE393314 PGP393314:PHA393314 PQL393314:PQW393314 QAH393314:QAS393314 QKD393314:QKO393314 QTZ393314:QUK393314 RDV393314:REG393314 RNR393314:ROC393314 RXN393314:RXY393314 SHJ393314:SHU393314 SRF393314:SRQ393314 TBB393314:TBM393314 TKX393314:TLI393314 TUT393314:TVE393314 UEP393314:UFA393314 UOL393314:UOW393314 UYH393314:UYS393314 VID393314:VIO393314 VRZ393314:VSK393314 WBV393314:WCG393314 WLR393314:WMC393314 WVN393314:WVY393314 F458850:Q458850 JB458850:JM458850 SX458850:TI458850 ACT458850:ADE458850 AMP458850:ANA458850 AWL458850:AWW458850 BGH458850:BGS458850 BQD458850:BQO458850 BZZ458850:CAK458850 CJV458850:CKG458850 CTR458850:CUC458850 DDN458850:DDY458850 DNJ458850:DNU458850 DXF458850:DXQ458850 EHB458850:EHM458850 EQX458850:ERI458850 FAT458850:FBE458850 FKP458850:FLA458850 FUL458850:FUW458850 GEH458850:GES458850 GOD458850:GOO458850 GXZ458850:GYK458850 HHV458850:HIG458850 HRR458850:HSC458850 IBN458850:IBY458850 ILJ458850:ILU458850 IVF458850:IVQ458850 JFB458850:JFM458850 JOX458850:JPI458850 JYT458850:JZE458850 KIP458850:KJA458850 KSL458850:KSW458850 LCH458850:LCS458850 LMD458850:LMO458850 LVZ458850:LWK458850 MFV458850:MGG458850 MPR458850:MQC458850 MZN458850:MZY458850 NJJ458850:NJU458850 NTF458850:NTQ458850 ODB458850:ODM458850 OMX458850:ONI458850 OWT458850:OXE458850 PGP458850:PHA458850 PQL458850:PQW458850 QAH458850:QAS458850 QKD458850:QKO458850 QTZ458850:QUK458850 RDV458850:REG458850 RNR458850:ROC458850 RXN458850:RXY458850 SHJ458850:SHU458850 SRF458850:SRQ458850 TBB458850:TBM458850 TKX458850:TLI458850 TUT458850:TVE458850 UEP458850:UFA458850 UOL458850:UOW458850 UYH458850:UYS458850 VID458850:VIO458850 VRZ458850:VSK458850 WBV458850:WCG458850 WLR458850:WMC458850 WVN458850:WVY458850 F524386:Q524386 JB524386:JM524386 SX524386:TI524386 ACT524386:ADE524386 AMP524386:ANA524386 AWL524386:AWW524386 BGH524386:BGS524386 BQD524386:BQO524386 BZZ524386:CAK524386 CJV524386:CKG524386 CTR524386:CUC524386 DDN524386:DDY524386 DNJ524386:DNU524386 DXF524386:DXQ524386 EHB524386:EHM524386 EQX524386:ERI524386 FAT524386:FBE524386 FKP524386:FLA524386 FUL524386:FUW524386 GEH524386:GES524386 GOD524386:GOO524386 GXZ524386:GYK524386 HHV524386:HIG524386 HRR524386:HSC524386 IBN524386:IBY524386 ILJ524386:ILU524386 IVF524386:IVQ524386 JFB524386:JFM524386 JOX524386:JPI524386 JYT524386:JZE524386 KIP524386:KJA524386 KSL524386:KSW524386 LCH524386:LCS524386 LMD524386:LMO524386 LVZ524386:LWK524386 MFV524386:MGG524386 MPR524386:MQC524386 MZN524386:MZY524386 NJJ524386:NJU524386 NTF524386:NTQ524386 ODB524386:ODM524386 OMX524386:ONI524386 OWT524386:OXE524386 PGP524386:PHA524386 PQL524386:PQW524386 QAH524386:QAS524386 QKD524386:QKO524386 QTZ524386:QUK524386 RDV524386:REG524386 RNR524386:ROC524386 RXN524386:RXY524386 SHJ524386:SHU524386 SRF524386:SRQ524386 TBB524386:TBM524386 TKX524386:TLI524386 TUT524386:TVE524386 UEP524386:UFA524386 UOL524386:UOW524386 UYH524386:UYS524386 VID524386:VIO524386 VRZ524386:VSK524386 WBV524386:WCG524386 WLR524386:WMC524386 WVN524386:WVY524386 F589922:Q589922 JB589922:JM589922 SX589922:TI589922 ACT589922:ADE589922 AMP589922:ANA589922 AWL589922:AWW589922 BGH589922:BGS589922 BQD589922:BQO589922 BZZ589922:CAK589922 CJV589922:CKG589922 CTR589922:CUC589922 DDN589922:DDY589922 DNJ589922:DNU589922 DXF589922:DXQ589922 EHB589922:EHM589922 EQX589922:ERI589922 FAT589922:FBE589922 FKP589922:FLA589922 FUL589922:FUW589922 GEH589922:GES589922 GOD589922:GOO589922 GXZ589922:GYK589922 HHV589922:HIG589922 HRR589922:HSC589922 IBN589922:IBY589922 ILJ589922:ILU589922 IVF589922:IVQ589922 JFB589922:JFM589922 JOX589922:JPI589922 JYT589922:JZE589922 KIP589922:KJA589922 KSL589922:KSW589922 LCH589922:LCS589922 LMD589922:LMO589922 LVZ589922:LWK589922 MFV589922:MGG589922 MPR589922:MQC589922 MZN589922:MZY589922 NJJ589922:NJU589922 NTF589922:NTQ589922 ODB589922:ODM589922 OMX589922:ONI589922 OWT589922:OXE589922 PGP589922:PHA589922 PQL589922:PQW589922 QAH589922:QAS589922 QKD589922:QKO589922 QTZ589922:QUK589922 RDV589922:REG589922 RNR589922:ROC589922 RXN589922:RXY589922 SHJ589922:SHU589922 SRF589922:SRQ589922 TBB589922:TBM589922 TKX589922:TLI589922 TUT589922:TVE589922 UEP589922:UFA589922 UOL589922:UOW589922 UYH589922:UYS589922 VID589922:VIO589922 VRZ589922:VSK589922 WBV589922:WCG589922 WLR589922:WMC589922 WVN589922:WVY589922 F655458:Q655458 JB655458:JM655458 SX655458:TI655458 ACT655458:ADE655458 AMP655458:ANA655458 AWL655458:AWW655458 BGH655458:BGS655458 BQD655458:BQO655458 BZZ655458:CAK655458 CJV655458:CKG655458 CTR655458:CUC655458 DDN655458:DDY655458 DNJ655458:DNU655458 DXF655458:DXQ655458 EHB655458:EHM655458 EQX655458:ERI655458 FAT655458:FBE655458 FKP655458:FLA655458 FUL655458:FUW655458 GEH655458:GES655458 GOD655458:GOO655458 GXZ655458:GYK655458 HHV655458:HIG655458 HRR655458:HSC655458 IBN655458:IBY655458 ILJ655458:ILU655458 IVF655458:IVQ655458 JFB655458:JFM655458 JOX655458:JPI655458 JYT655458:JZE655458 KIP655458:KJA655458 KSL655458:KSW655458 LCH655458:LCS655458 LMD655458:LMO655458 LVZ655458:LWK655458 MFV655458:MGG655458 MPR655458:MQC655458 MZN655458:MZY655458 NJJ655458:NJU655458 NTF655458:NTQ655458 ODB655458:ODM655458 OMX655458:ONI655458 OWT655458:OXE655458 PGP655458:PHA655458 PQL655458:PQW655458 QAH655458:QAS655458 QKD655458:QKO655458 QTZ655458:QUK655458 RDV655458:REG655458 RNR655458:ROC655458 RXN655458:RXY655458 SHJ655458:SHU655458 SRF655458:SRQ655458 TBB655458:TBM655458 TKX655458:TLI655458 TUT655458:TVE655458 UEP655458:UFA655458 UOL655458:UOW655458 UYH655458:UYS655458 VID655458:VIO655458 VRZ655458:VSK655458 WBV655458:WCG655458 WLR655458:WMC655458 WVN655458:WVY655458 F720994:Q720994 JB720994:JM720994 SX720994:TI720994 ACT720994:ADE720994 AMP720994:ANA720994 AWL720994:AWW720994 BGH720994:BGS720994 BQD720994:BQO720994 BZZ720994:CAK720994 CJV720994:CKG720994 CTR720994:CUC720994 DDN720994:DDY720994 DNJ720994:DNU720994 DXF720994:DXQ720994 EHB720994:EHM720994 EQX720994:ERI720994 FAT720994:FBE720994 FKP720994:FLA720994 FUL720994:FUW720994 GEH720994:GES720994 GOD720994:GOO720994 GXZ720994:GYK720994 HHV720994:HIG720994 HRR720994:HSC720994 IBN720994:IBY720994 ILJ720994:ILU720994 IVF720994:IVQ720994 JFB720994:JFM720994 JOX720994:JPI720994 JYT720994:JZE720994 KIP720994:KJA720994 KSL720994:KSW720994 LCH720994:LCS720994 LMD720994:LMO720994 LVZ720994:LWK720994 MFV720994:MGG720994 MPR720994:MQC720994 MZN720994:MZY720994 NJJ720994:NJU720994 NTF720994:NTQ720994 ODB720994:ODM720994 OMX720994:ONI720994 OWT720994:OXE720994 PGP720994:PHA720994 PQL720994:PQW720994 QAH720994:QAS720994 QKD720994:QKO720994 QTZ720994:QUK720994 RDV720994:REG720994 RNR720994:ROC720994 RXN720994:RXY720994 SHJ720994:SHU720994 SRF720994:SRQ720994 TBB720994:TBM720994 TKX720994:TLI720994 TUT720994:TVE720994 UEP720994:UFA720994 UOL720994:UOW720994 UYH720994:UYS720994 VID720994:VIO720994 VRZ720994:VSK720994 WBV720994:WCG720994 WLR720994:WMC720994 WVN720994:WVY720994 F786530:Q786530 JB786530:JM786530 SX786530:TI786530 ACT786530:ADE786530 AMP786530:ANA786530 AWL786530:AWW786530 BGH786530:BGS786530 BQD786530:BQO786530 BZZ786530:CAK786530 CJV786530:CKG786530 CTR786530:CUC786530 DDN786530:DDY786530 DNJ786530:DNU786530 DXF786530:DXQ786530 EHB786530:EHM786530 EQX786530:ERI786530 FAT786530:FBE786530 FKP786530:FLA786530 FUL786530:FUW786530 GEH786530:GES786530 GOD786530:GOO786530 GXZ786530:GYK786530 HHV786530:HIG786530 HRR786530:HSC786530 IBN786530:IBY786530 ILJ786530:ILU786530 IVF786530:IVQ786530 JFB786530:JFM786530 JOX786530:JPI786530 JYT786530:JZE786530 KIP786530:KJA786530 KSL786530:KSW786530 LCH786530:LCS786530 LMD786530:LMO786530 LVZ786530:LWK786530 MFV786530:MGG786530 MPR786530:MQC786530 MZN786530:MZY786530 NJJ786530:NJU786530 NTF786530:NTQ786530 ODB786530:ODM786530 OMX786530:ONI786530 OWT786530:OXE786530 PGP786530:PHA786530 PQL786530:PQW786530 QAH786530:QAS786530 QKD786530:QKO786530 QTZ786530:QUK786530 RDV786530:REG786530 RNR786530:ROC786530 RXN786530:RXY786530 SHJ786530:SHU786530 SRF786530:SRQ786530 TBB786530:TBM786530 TKX786530:TLI786530 TUT786530:TVE786530 UEP786530:UFA786530 UOL786530:UOW786530 UYH786530:UYS786530 VID786530:VIO786530 VRZ786530:VSK786530 WBV786530:WCG786530 WLR786530:WMC786530 WVN786530:WVY786530 F852066:Q852066 JB852066:JM852066 SX852066:TI852066 ACT852066:ADE852066 AMP852066:ANA852066 AWL852066:AWW852066 BGH852066:BGS852066 BQD852066:BQO852066 BZZ852066:CAK852066 CJV852066:CKG852066 CTR852066:CUC852066 DDN852066:DDY852066 DNJ852066:DNU852066 DXF852066:DXQ852066 EHB852066:EHM852066 EQX852066:ERI852066 FAT852066:FBE852066 FKP852066:FLA852066 FUL852066:FUW852066 GEH852066:GES852066 GOD852066:GOO852066 GXZ852066:GYK852066 HHV852066:HIG852066 HRR852066:HSC852066 IBN852066:IBY852066 ILJ852066:ILU852066 IVF852066:IVQ852066 JFB852066:JFM852066 JOX852066:JPI852066 JYT852066:JZE852066 KIP852066:KJA852066 KSL852066:KSW852066 LCH852066:LCS852066 LMD852066:LMO852066 LVZ852066:LWK852066 MFV852066:MGG852066 MPR852066:MQC852066 MZN852066:MZY852066 NJJ852066:NJU852066 NTF852066:NTQ852066 ODB852066:ODM852066 OMX852066:ONI852066 OWT852066:OXE852066 PGP852066:PHA852066 PQL852066:PQW852066 QAH852066:QAS852066 QKD852066:QKO852066 QTZ852066:QUK852066 RDV852066:REG852066 RNR852066:ROC852066 RXN852066:RXY852066 SHJ852066:SHU852066 SRF852066:SRQ852066 TBB852066:TBM852066 TKX852066:TLI852066 TUT852066:TVE852066 UEP852066:UFA852066 UOL852066:UOW852066 UYH852066:UYS852066 VID852066:VIO852066 VRZ852066:VSK852066 WBV852066:WCG852066 WLR852066:WMC852066 WVN852066:WVY852066 F917602:Q917602 JB917602:JM917602 SX917602:TI917602 ACT917602:ADE917602 AMP917602:ANA917602 AWL917602:AWW917602 BGH917602:BGS917602 BQD917602:BQO917602 BZZ917602:CAK917602 CJV917602:CKG917602 CTR917602:CUC917602 DDN917602:DDY917602 DNJ917602:DNU917602 DXF917602:DXQ917602 EHB917602:EHM917602 EQX917602:ERI917602 FAT917602:FBE917602 FKP917602:FLA917602 FUL917602:FUW917602 GEH917602:GES917602 GOD917602:GOO917602 GXZ917602:GYK917602 HHV917602:HIG917602 HRR917602:HSC917602 IBN917602:IBY917602 ILJ917602:ILU917602 IVF917602:IVQ917602 JFB917602:JFM917602 JOX917602:JPI917602 JYT917602:JZE917602 KIP917602:KJA917602 KSL917602:KSW917602 LCH917602:LCS917602 LMD917602:LMO917602 LVZ917602:LWK917602 MFV917602:MGG917602 MPR917602:MQC917602 MZN917602:MZY917602 NJJ917602:NJU917602 NTF917602:NTQ917602 ODB917602:ODM917602 OMX917602:ONI917602 OWT917602:OXE917602 PGP917602:PHA917602 PQL917602:PQW917602 QAH917602:QAS917602 QKD917602:QKO917602 QTZ917602:QUK917602 RDV917602:REG917602 RNR917602:ROC917602 RXN917602:RXY917602 SHJ917602:SHU917602 SRF917602:SRQ917602 TBB917602:TBM917602 TKX917602:TLI917602 TUT917602:TVE917602 UEP917602:UFA917602 UOL917602:UOW917602 UYH917602:UYS917602 VID917602:VIO917602 VRZ917602:VSK917602 WBV917602:WCG917602 WLR917602:WMC917602 WVN917602:WVY917602 F983138:Q983138 JB983138:JM983138 SX983138:TI983138 ACT983138:ADE983138 AMP983138:ANA983138 AWL983138:AWW983138 BGH983138:BGS983138 BQD983138:BQO983138 BZZ983138:CAK983138 CJV983138:CKG983138 CTR983138:CUC983138 DDN983138:DDY983138 DNJ983138:DNU983138 DXF983138:DXQ983138 EHB983138:EHM983138 EQX983138:ERI983138 FAT983138:FBE983138 FKP983138:FLA983138 FUL983138:FUW983138 GEH983138:GES983138 GOD983138:GOO983138 GXZ983138:GYK983138 HHV983138:HIG983138 HRR983138:HSC983138 IBN983138:IBY983138 ILJ983138:ILU983138 IVF983138:IVQ983138 JFB983138:JFM983138 JOX983138:JPI983138 JYT983138:JZE983138 KIP983138:KJA983138 KSL983138:KSW983138 LCH983138:LCS983138 LMD983138:LMO983138 LVZ983138:LWK983138 MFV983138:MGG983138 MPR983138:MQC983138 MZN983138:MZY983138 NJJ983138:NJU983138 NTF983138:NTQ983138 ODB983138:ODM983138 OMX983138:ONI983138 OWT983138:OXE983138 PGP983138:PHA983138 PQL983138:PQW983138 QAH983138:QAS983138 QKD983138:QKO983138 QTZ983138:QUK983138 RDV983138:REG983138 RNR983138:ROC983138 RXN983138:RXY983138 SHJ983138:SHU983138 SRF983138:SRQ983138 TBB983138:TBM983138 TKX983138:TLI983138 TUT983138:TVE983138 UEP983138:UFA983138 UOL983138:UOW983138 UYH983138:UYS983138 VID983138:VIO983138 VRZ983138:VSK983138 WBV983138:WCG983138 WLR983138:WMC983138 WVN983138:WVY983138 F98:Q106 JB98:JM106 SX98:TI106 ACT98:ADE106 AMP98:ANA106 AWL98:AWW106 BGH98:BGS106 BQD98:BQO106 BZZ98:CAK106 CJV98:CKG106 CTR98:CUC106 DDN98:DDY106 DNJ98:DNU106 DXF98:DXQ106 EHB98:EHM106 EQX98:ERI106 FAT98:FBE106 FKP98:FLA106 FUL98:FUW106 GEH98:GES106 GOD98:GOO106 GXZ98:GYK106 HHV98:HIG106 HRR98:HSC106 IBN98:IBY106 ILJ98:ILU106 IVF98:IVQ106 JFB98:JFM106 JOX98:JPI106 JYT98:JZE106 KIP98:KJA106 KSL98:KSW106 LCH98:LCS106 LMD98:LMO106 LVZ98:LWK106 MFV98:MGG106 MPR98:MQC106 MZN98:MZY106 NJJ98:NJU106 NTF98:NTQ106 ODB98:ODM106 OMX98:ONI106 OWT98:OXE106 PGP98:PHA106 PQL98:PQW106 QAH98:QAS106 QKD98:QKO106 QTZ98:QUK106 RDV98:REG106 RNR98:ROC106 RXN98:RXY106 SHJ98:SHU106 SRF98:SRQ106 TBB98:TBM106 TKX98:TLI106 TUT98:TVE106 UEP98:UFA106 UOL98:UOW106 UYH98:UYS106 VID98:VIO106 VRZ98:VSK106 WBV98:WCG106 WLR98:WMC106 WVN98:WVY106 F65593:Q65601 JB65593:JM65601 SX65593:TI65601 ACT65593:ADE65601 AMP65593:ANA65601 AWL65593:AWW65601 BGH65593:BGS65601 BQD65593:BQO65601 BZZ65593:CAK65601 CJV65593:CKG65601 CTR65593:CUC65601 DDN65593:DDY65601 DNJ65593:DNU65601 DXF65593:DXQ65601 EHB65593:EHM65601 EQX65593:ERI65601 FAT65593:FBE65601 FKP65593:FLA65601 FUL65593:FUW65601 GEH65593:GES65601 GOD65593:GOO65601 GXZ65593:GYK65601 HHV65593:HIG65601 HRR65593:HSC65601 IBN65593:IBY65601 ILJ65593:ILU65601 IVF65593:IVQ65601 JFB65593:JFM65601 JOX65593:JPI65601 JYT65593:JZE65601 KIP65593:KJA65601 KSL65593:KSW65601 LCH65593:LCS65601 LMD65593:LMO65601 LVZ65593:LWK65601 MFV65593:MGG65601 MPR65593:MQC65601 MZN65593:MZY65601 NJJ65593:NJU65601 NTF65593:NTQ65601 ODB65593:ODM65601 OMX65593:ONI65601 OWT65593:OXE65601 PGP65593:PHA65601 PQL65593:PQW65601 QAH65593:QAS65601 QKD65593:QKO65601 QTZ65593:QUK65601 RDV65593:REG65601 RNR65593:ROC65601 RXN65593:RXY65601 SHJ65593:SHU65601 SRF65593:SRQ65601 TBB65593:TBM65601 TKX65593:TLI65601 TUT65593:TVE65601 UEP65593:UFA65601 UOL65593:UOW65601 UYH65593:UYS65601 VID65593:VIO65601 VRZ65593:VSK65601 WBV65593:WCG65601 WLR65593:WMC65601 WVN65593:WVY65601 F131129:Q131137 JB131129:JM131137 SX131129:TI131137 ACT131129:ADE131137 AMP131129:ANA131137 AWL131129:AWW131137 BGH131129:BGS131137 BQD131129:BQO131137 BZZ131129:CAK131137 CJV131129:CKG131137 CTR131129:CUC131137 DDN131129:DDY131137 DNJ131129:DNU131137 DXF131129:DXQ131137 EHB131129:EHM131137 EQX131129:ERI131137 FAT131129:FBE131137 FKP131129:FLA131137 FUL131129:FUW131137 GEH131129:GES131137 GOD131129:GOO131137 GXZ131129:GYK131137 HHV131129:HIG131137 HRR131129:HSC131137 IBN131129:IBY131137 ILJ131129:ILU131137 IVF131129:IVQ131137 JFB131129:JFM131137 JOX131129:JPI131137 JYT131129:JZE131137 KIP131129:KJA131137 KSL131129:KSW131137 LCH131129:LCS131137 LMD131129:LMO131137 LVZ131129:LWK131137 MFV131129:MGG131137 MPR131129:MQC131137 MZN131129:MZY131137 NJJ131129:NJU131137 NTF131129:NTQ131137 ODB131129:ODM131137 OMX131129:ONI131137 OWT131129:OXE131137 PGP131129:PHA131137 PQL131129:PQW131137 QAH131129:QAS131137 QKD131129:QKO131137 QTZ131129:QUK131137 RDV131129:REG131137 RNR131129:ROC131137 RXN131129:RXY131137 SHJ131129:SHU131137 SRF131129:SRQ131137 TBB131129:TBM131137 TKX131129:TLI131137 TUT131129:TVE131137 UEP131129:UFA131137 UOL131129:UOW131137 UYH131129:UYS131137 VID131129:VIO131137 VRZ131129:VSK131137 WBV131129:WCG131137 WLR131129:WMC131137 WVN131129:WVY131137 F196665:Q196673 JB196665:JM196673 SX196665:TI196673 ACT196665:ADE196673 AMP196665:ANA196673 AWL196665:AWW196673 BGH196665:BGS196673 BQD196665:BQO196673 BZZ196665:CAK196673 CJV196665:CKG196673 CTR196665:CUC196673 DDN196665:DDY196673 DNJ196665:DNU196673 DXF196665:DXQ196673 EHB196665:EHM196673 EQX196665:ERI196673 FAT196665:FBE196673 FKP196665:FLA196673 FUL196665:FUW196673 GEH196665:GES196673 GOD196665:GOO196673 GXZ196665:GYK196673 HHV196665:HIG196673 HRR196665:HSC196673 IBN196665:IBY196673 ILJ196665:ILU196673 IVF196665:IVQ196673 JFB196665:JFM196673 JOX196665:JPI196673 JYT196665:JZE196673 KIP196665:KJA196673 KSL196665:KSW196673 LCH196665:LCS196673 LMD196665:LMO196673 LVZ196665:LWK196673 MFV196665:MGG196673 MPR196665:MQC196673 MZN196665:MZY196673 NJJ196665:NJU196673 NTF196665:NTQ196673 ODB196665:ODM196673 OMX196665:ONI196673 OWT196665:OXE196673 PGP196665:PHA196673 PQL196665:PQW196673 QAH196665:QAS196673 QKD196665:QKO196673 QTZ196665:QUK196673 RDV196665:REG196673 RNR196665:ROC196673 RXN196665:RXY196673 SHJ196665:SHU196673 SRF196665:SRQ196673 TBB196665:TBM196673 TKX196665:TLI196673 TUT196665:TVE196673 UEP196665:UFA196673 UOL196665:UOW196673 UYH196665:UYS196673 VID196665:VIO196673 VRZ196665:VSK196673 WBV196665:WCG196673 WLR196665:WMC196673 WVN196665:WVY196673 F262201:Q262209 JB262201:JM262209 SX262201:TI262209 ACT262201:ADE262209 AMP262201:ANA262209 AWL262201:AWW262209 BGH262201:BGS262209 BQD262201:BQO262209 BZZ262201:CAK262209 CJV262201:CKG262209 CTR262201:CUC262209 DDN262201:DDY262209 DNJ262201:DNU262209 DXF262201:DXQ262209 EHB262201:EHM262209 EQX262201:ERI262209 FAT262201:FBE262209 FKP262201:FLA262209 FUL262201:FUW262209 GEH262201:GES262209 GOD262201:GOO262209 GXZ262201:GYK262209 HHV262201:HIG262209 HRR262201:HSC262209 IBN262201:IBY262209 ILJ262201:ILU262209 IVF262201:IVQ262209 JFB262201:JFM262209 JOX262201:JPI262209 JYT262201:JZE262209 KIP262201:KJA262209 KSL262201:KSW262209 LCH262201:LCS262209 LMD262201:LMO262209 LVZ262201:LWK262209 MFV262201:MGG262209 MPR262201:MQC262209 MZN262201:MZY262209 NJJ262201:NJU262209 NTF262201:NTQ262209 ODB262201:ODM262209 OMX262201:ONI262209 OWT262201:OXE262209 PGP262201:PHA262209 PQL262201:PQW262209 QAH262201:QAS262209 QKD262201:QKO262209 QTZ262201:QUK262209 RDV262201:REG262209 RNR262201:ROC262209 RXN262201:RXY262209 SHJ262201:SHU262209 SRF262201:SRQ262209 TBB262201:TBM262209 TKX262201:TLI262209 TUT262201:TVE262209 UEP262201:UFA262209 UOL262201:UOW262209 UYH262201:UYS262209 VID262201:VIO262209 VRZ262201:VSK262209 WBV262201:WCG262209 WLR262201:WMC262209 WVN262201:WVY262209 F327737:Q327745 JB327737:JM327745 SX327737:TI327745 ACT327737:ADE327745 AMP327737:ANA327745 AWL327737:AWW327745 BGH327737:BGS327745 BQD327737:BQO327745 BZZ327737:CAK327745 CJV327737:CKG327745 CTR327737:CUC327745 DDN327737:DDY327745 DNJ327737:DNU327745 DXF327737:DXQ327745 EHB327737:EHM327745 EQX327737:ERI327745 FAT327737:FBE327745 FKP327737:FLA327745 FUL327737:FUW327745 GEH327737:GES327745 GOD327737:GOO327745 GXZ327737:GYK327745 HHV327737:HIG327745 HRR327737:HSC327745 IBN327737:IBY327745 ILJ327737:ILU327745 IVF327737:IVQ327745 JFB327737:JFM327745 JOX327737:JPI327745 JYT327737:JZE327745 KIP327737:KJA327745 KSL327737:KSW327745 LCH327737:LCS327745 LMD327737:LMO327745 LVZ327737:LWK327745 MFV327737:MGG327745 MPR327737:MQC327745 MZN327737:MZY327745 NJJ327737:NJU327745 NTF327737:NTQ327745 ODB327737:ODM327745 OMX327737:ONI327745 OWT327737:OXE327745 PGP327737:PHA327745 PQL327737:PQW327745 QAH327737:QAS327745 QKD327737:QKO327745 QTZ327737:QUK327745 RDV327737:REG327745 RNR327737:ROC327745 RXN327737:RXY327745 SHJ327737:SHU327745 SRF327737:SRQ327745 TBB327737:TBM327745 TKX327737:TLI327745 TUT327737:TVE327745 UEP327737:UFA327745 UOL327737:UOW327745 UYH327737:UYS327745 VID327737:VIO327745 VRZ327737:VSK327745 WBV327737:WCG327745 WLR327737:WMC327745 WVN327737:WVY327745 F393273:Q393281 JB393273:JM393281 SX393273:TI393281 ACT393273:ADE393281 AMP393273:ANA393281 AWL393273:AWW393281 BGH393273:BGS393281 BQD393273:BQO393281 BZZ393273:CAK393281 CJV393273:CKG393281 CTR393273:CUC393281 DDN393273:DDY393281 DNJ393273:DNU393281 DXF393273:DXQ393281 EHB393273:EHM393281 EQX393273:ERI393281 FAT393273:FBE393281 FKP393273:FLA393281 FUL393273:FUW393281 GEH393273:GES393281 GOD393273:GOO393281 GXZ393273:GYK393281 HHV393273:HIG393281 HRR393273:HSC393281 IBN393273:IBY393281 ILJ393273:ILU393281 IVF393273:IVQ393281 JFB393273:JFM393281 JOX393273:JPI393281 JYT393273:JZE393281 KIP393273:KJA393281 KSL393273:KSW393281 LCH393273:LCS393281 LMD393273:LMO393281 LVZ393273:LWK393281 MFV393273:MGG393281 MPR393273:MQC393281 MZN393273:MZY393281 NJJ393273:NJU393281 NTF393273:NTQ393281 ODB393273:ODM393281 OMX393273:ONI393281 OWT393273:OXE393281 PGP393273:PHA393281 PQL393273:PQW393281 QAH393273:QAS393281 QKD393273:QKO393281 QTZ393273:QUK393281 RDV393273:REG393281 RNR393273:ROC393281 RXN393273:RXY393281 SHJ393273:SHU393281 SRF393273:SRQ393281 TBB393273:TBM393281 TKX393273:TLI393281 TUT393273:TVE393281 UEP393273:UFA393281 UOL393273:UOW393281 UYH393273:UYS393281 VID393273:VIO393281 VRZ393273:VSK393281 WBV393273:WCG393281 WLR393273:WMC393281 WVN393273:WVY393281 F458809:Q458817 JB458809:JM458817 SX458809:TI458817 ACT458809:ADE458817 AMP458809:ANA458817 AWL458809:AWW458817 BGH458809:BGS458817 BQD458809:BQO458817 BZZ458809:CAK458817 CJV458809:CKG458817 CTR458809:CUC458817 DDN458809:DDY458817 DNJ458809:DNU458817 DXF458809:DXQ458817 EHB458809:EHM458817 EQX458809:ERI458817 FAT458809:FBE458817 FKP458809:FLA458817 FUL458809:FUW458817 GEH458809:GES458817 GOD458809:GOO458817 GXZ458809:GYK458817 HHV458809:HIG458817 HRR458809:HSC458817 IBN458809:IBY458817 ILJ458809:ILU458817 IVF458809:IVQ458817 JFB458809:JFM458817 JOX458809:JPI458817 JYT458809:JZE458817 KIP458809:KJA458817 KSL458809:KSW458817 LCH458809:LCS458817 LMD458809:LMO458817 LVZ458809:LWK458817 MFV458809:MGG458817 MPR458809:MQC458817 MZN458809:MZY458817 NJJ458809:NJU458817 NTF458809:NTQ458817 ODB458809:ODM458817 OMX458809:ONI458817 OWT458809:OXE458817 PGP458809:PHA458817 PQL458809:PQW458817 QAH458809:QAS458817 QKD458809:QKO458817 QTZ458809:QUK458817 RDV458809:REG458817 RNR458809:ROC458817 RXN458809:RXY458817 SHJ458809:SHU458817 SRF458809:SRQ458817 TBB458809:TBM458817 TKX458809:TLI458817 TUT458809:TVE458817 UEP458809:UFA458817 UOL458809:UOW458817 UYH458809:UYS458817 VID458809:VIO458817 VRZ458809:VSK458817 WBV458809:WCG458817 WLR458809:WMC458817 WVN458809:WVY458817 F524345:Q524353 JB524345:JM524353 SX524345:TI524353 ACT524345:ADE524353 AMP524345:ANA524353 AWL524345:AWW524353 BGH524345:BGS524353 BQD524345:BQO524353 BZZ524345:CAK524353 CJV524345:CKG524353 CTR524345:CUC524353 DDN524345:DDY524353 DNJ524345:DNU524353 DXF524345:DXQ524353 EHB524345:EHM524353 EQX524345:ERI524353 FAT524345:FBE524353 FKP524345:FLA524353 FUL524345:FUW524353 GEH524345:GES524353 GOD524345:GOO524353 GXZ524345:GYK524353 HHV524345:HIG524353 HRR524345:HSC524353 IBN524345:IBY524353 ILJ524345:ILU524353 IVF524345:IVQ524353 JFB524345:JFM524353 JOX524345:JPI524353 JYT524345:JZE524353 KIP524345:KJA524353 KSL524345:KSW524353 LCH524345:LCS524353 LMD524345:LMO524353 LVZ524345:LWK524353 MFV524345:MGG524353 MPR524345:MQC524353 MZN524345:MZY524353 NJJ524345:NJU524353 NTF524345:NTQ524353 ODB524345:ODM524353 OMX524345:ONI524353 OWT524345:OXE524353 PGP524345:PHA524353 PQL524345:PQW524353 QAH524345:QAS524353 QKD524345:QKO524353 QTZ524345:QUK524353 RDV524345:REG524353 RNR524345:ROC524353 RXN524345:RXY524353 SHJ524345:SHU524353 SRF524345:SRQ524353 TBB524345:TBM524353 TKX524345:TLI524353 TUT524345:TVE524353 UEP524345:UFA524353 UOL524345:UOW524353 UYH524345:UYS524353 VID524345:VIO524353 VRZ524345:VSK524353 WBV524345:WCG524353 WLR524345:WMC524353 WVN524345:WVY524353 F589881:Q589889 JB589881:JM589889 SX589881:TI589889 ACT589881:ADE589889 AMP589881:ANA589889 AWL589881:AWW589889 BGH589881:BGS589889 BQD589881:BQO589889 BZZ589881:CAK589889 CJV589881:CKG589889 CTR589881:CUC589889 DDN589881:DDY589889 DNJ589881:DNU589889 DXF589881:DXQ589889 EHB589881:EHM589889 EQX589881:ERI589889 FAT589881:FBE589889 FKP589881:FLA589889 FUL589881:FUW589889 GEH589881:GES589889 GOD589881:GOO589889 GXZ589881:GYK589889 HHV589881:HIG589889 HRR589881:HSC589889 IBN589881:IBY589889 ILJ589881:ILU589889 IVF589881:IVQ589889 JFB589881:JFM589889 JOX589881:JPI589889 JYT589881:JZE589889 KIP589881:KJA589889 KSL589881:KSW589889 LCH589881:LCS589889 LMD589881:LMO589889 LVZ589881:LWK589889 MFV589881:MGG589889 MPR589881:MQC589889 MZN589881:MZY589889 NJJ589881:NJU589889 NTF589881:NTQ589889 ODB589881:ODM589889 OMX589881:ONI589889 OWT589881:OXE589889 PGP589881:PHA589889 PQL589881:PQW589889 QAH589881:QAS589889 QKD589881:QKO589889 QTZ589881:QUK589889 RDV589881:REG589889 RNR589881:ROC589889 RXN589881:RXY589889 SHJ589881:SHU589889 SRF589881:SRQ589889 TBB589881:TBM589889 TKX589881:TLI589889 TUT589881:TVE589889 UEP589881:UFA589889 UOL589881:UOW589889 UYH589881:UYS589889 VID589881:VIO589889 VRZ589881:VSK589889 WBV589881:WCG589889 WLR589881:WMC589889 WVN589881:WVY589889 F655417:Q655425 JB655417:JM655425 SX655417:TI655425 ACT655417:ADE655425 AMP655417:ANA655425 AWL655417:AWW655425 BGH655417:BGS655425 BQD655417:BQO655425 BZZ655417:CAK655425 CJV655417:CKG655425 CTR655417:CUC655425 DDN655417:DDY655425 DNJ655417:DNU655425 DXF655417:DXQ655425 EHB655417:EHM655425 EQX655417:ERI655425 FAT655417:FBE655425 FKP655417:FLA655425 FUL655417:FUW655425 GEH655417:GES655425 GOD655417:GOO655425 GXZ655417:GYK655425 HHV655417:HIG655425 HRR655417:HSC655425 IBN655417:IBY655425 ILJ655417:ILU655425 IVF655417:IVQ655425 JFB655417:JFM655425 JOX655417:JPI655425 JYT655417:JZE655425 KIP655417:KJA655425 KSL655417:KSW655425 LCH655417:LCS655425 LMD655417:LMO655425 LVZ655417:LWK655425 MFV655417:MGG655425 MPR655417:MQC655425 MZN655417:MZY655425 NJJ655417:NJU655425 NTF655417:NTQ655425 ODB655417:ODM655425 OMX655417:ONI655425 OWT655417:OXE655425 PGP655417:PHA655425 PQL655417:PQW655425 QAH655417:QAS655425 QKD655417:QKO655425 QTZ655417:QUK655425 RDV655417:REG655425 RNR655417:ROC655425 RXN655417:RXY655425 SHJ655417:SHU655425 SRF655417:SRQ655425 TBB655417:TBM655425 TKX655417:TLI655425 TUT655417:TVE655425 UEP655417:UFA655425 UOL655417:UOW655425 UYH655417:UYS655425 VID655417:VIO655425 VRZ655417:VSK655425 WBV655417:WCG655425 WLR655417:WMC655425 WVN655417:WVY655425 F720953:Q720961 JB720953:JM720961 SX720953:TI720961 ACT720953:ADE720961 AMP720953:ANA720961 AWL720953:AWW720961 BGH720953:BGS720961 BQD720953:BQO720961 BZZ720953:CAK720961 CJV720953:CKG720961 CTR720953:CUC720961 DDN720953:DDY720961 DNJ720953:DNU720961 DXF720953:DXQ720961 EHB720953:EHM720961 EQX720953:ERI720961 FAT720953:FBE720961 FKP720953:FLA720961 FUL720953:FUW720961 GEH720953:GES720961 GOD720953:GOO720961 GXZ720953:GYK720961 HHV720953:HIG720961 HRR720953:HSC720961 IBN720953:IBY720961 ILJ720953:ILU720961 IVF720953:IVQ720961 JFB720953:JFM720961 JOX720953:JPI720961 JYT720953:JZE720961 KIP720953:KJA720961 KSL720953:KSW720961 LCH720953:LCS720961 LMD720953:LMO720961 LVZ720953:LWK720961 MFV720953:MGG720961 MPR720953:MQC720961 MZN720953:MZY720961 NJJ720953:NJU720961 NTF720953:NTQ720961 ODB720953:ODM720961 OMX720953:ONI720961 OWT720953:OXE720961 PGP720953:PHA720961 PQL720953:PQW720961 QAH720953:QAS720961 QKD720953:QKO720961 QTZ720953:QUK720961 RDV720953:REG720961 RNR720953:ROC720961 RXN720953:RXY720961 SHJ720953:SHU720961 SRF720953:SRQ720961 TBB720953:TBM720961 TKX720953:TLI720961 TUT720953:TVE720961 UEP720953:UFA720961 UOL720953:UOW720961 UYH720953:UYS720961 VID720953:VIO720961 VRZ720953:VSK720961 WBV720953:WCG720961 WLR720953:WMC720961 WVN720953:WVY720961 F786489:Q786497 JB786489:JM786497 SX786489:TI786497 ACT786489:ADE786497 AMP786489:ANA786497 AWL786489:AWW786497 BGH786489:BGS786497 BQD786489:BQO786497 BZZ786489:CAK786497 CJV786489:CKG786497 CTR786489:CUC786497 DDN786489:DDY786497 DNJ786489:DNU786497 DXF786489:DXQ786497 EHB786489:EHM786497 EQX786489:ERI786497 FAT786489:FBE786497 FKP786489:FLA786497 FUL786489:FUW786497 GEH786489:GES786497 GOD786489:GOO786497 GXZ786489:GYK786497 HHV786489:HIG786497 HRR786489:HSC786497 IBN786489:IBY786497 ILJ786489:ILU786497 IVF786489:IVQ786497 JFB786489:JFM786497 JOX786489:JPI786497 JYT786489:JZE786497 KIP786489:KJA786497 KSL786489:KSW786497 LCH786489:LCS786497 LMD786489:LMO786497 LVZ786489:LWK786497 MFV786489:MGG786497 MPR786489:MQC786497 MZN786489:MZY786497 NJJ786489:NJU786497 NTF786489:NTQ786497 ODB786489:ODM786497 OMX786489:ONI786497 OWT786489:OXE786497 PGP786489:PHA786497 PQL786489:PQW786497 QAH786489:QAS786497 QKD786489:QKO786497 QTZ786489:QUK786497 RDV786489:REG786497 RNR786489:ROC786497 RXN786489:RXY786497 SHJ786489:SHU786497 SRF786489:SRQ786497 TBB786489:TBM786497 TKX786489:TLI786497 TUT786489:TVE786497 UEP786489:UFA786497 UOL786489:UOW786497 UYH786489:UYS786497 VID786489:VIO786497 VRZ786489:VSK786497 WBV786489:WCG786497 WLR786489:WMC786497 WVN786489:WVY786497 F852025:Q852033 JB852025:JM852033 SX852025:TI852033 ACT852025:ADE852033 AMP852025:ANA852033 AWL852025:AWW852033 BGH852025:BGS852033 BQD852025:BQO852033 BZZ852025:CAK852033 CJV852025:CKG852033 CTR852025:CUC852033 DDN852025:DDY852033 DNJ852025:DNU852033 DXF852025:DXQ852033 EHB852025:EHM852033 EQX852025:ERI852033 FAT852025:FBE852033 FKP852025:FLA852033 FUL852025:FUW852033 GEH852025:GES852033 GOD852025:GOO852033 GXZ852025:GYK852033 HHV852025:HIG852033 HRR852025:HSC852033 IBN852025:IBY852033 ILJ852025:ILU852033 IVF852025:IVQ852033 JFB852025:JFM852033 JOX852025:JPI852033 JYT852025:JZE852033 KIP852025:KJA852033 KSL852025:KSW852033 LCH852025:LCS852033 LMD852025:LMO852033 LVZ852025:LWK852033 MFV852025:MGG852033 MPR852025:MQC852033 MZN852025:MZY852033 NJJ852025:NJU852033 NTF852025:NTQ852033 ODB852025:ODM852033 OMX852025:ONI852033 OWT852025:OXE852033 PGP852025:PHA852033 PQL852025:PQW852033 QAH852025:QAS852033 QKD852025:QKO852033 QTZ852025:QUK852033 RDV852025:REG852033 RNR852025:ROC852033 RXN852025:RXY852033 SHJ852025:SHU852033 SRF852025:SRQ852033 TBB852025:TBM852033 TKX852025:TLI852033 TUT852025:TVE852033 UEP852025:UFA852033 UOL852025:UOW852033 UYH852025:UYS852033 VID852025:VIO852033 VRZ852025:VSK852033 WBV852025:WCG852033 WLR852025:WMC852033 WVN852025:WVY852033 F917561:Q917569 JB917561:JM917569 SX917561:TI917569 ACT917561:ADE917569 AMP917561:ANA917569 AWL917561:AWW917569 BGH917561:BGS917569 BQD917561:BQO917569 BZZ917561:CAK917569 CJV917561:CKG917569 CTR917561:CUC917569 DDN917561:DDY917569 DNJ917561:DNU917569 DXF917561:DXQ917569 EHB917561:EHM917569 EQX917561:ERI917569 FAT917561:FBE917569 FKP917561:FLA917569 FUL917561:FUW917569 GEH917561:GES917569 GOD917561:GOO917569 GXZ917561:GYK917569 HHV917561:HIG917569 HRR917561:HSC917569 IBN917561:IBY917569 ILJ917561:ILU917569 IVF917561:IVQ917569 JFB917561:JFM917569 JOX917561:JPI917569 JYT917561:JZE917569 KIP917561:KJA917569 KSL917561:KSW917569 LCH917561:LCS917569 LMD917561:LMO917569 LVZ917561:LWK917569 MFV917561:MGG917569 MPR917561:MQC917569 MZN917561:MZY917569 NJJ917561:NJU917569 NTF917561:NTQ917569 ODB917561:ODM917569 OMX917561:ONI917569 OWT917561:OXE917569 PGP917561:PHA917569 PQL917561:PQW917569 QAH917561:QAS917569 QKD917561:QKO917569 QTZ917561:QUK917569 RDV917561:REG917569 RNR917561:ROC917569 RXN917561:RXY917569 SHJ917561:SHU917569 SRF917561:SRQ917569 TBB917561:TBM917569 TKX917561:TLI917569 TUT917561:TVE917569 UEP917561:UFA917569 UOL917561:UOW917569 UYH917561:UYS917569 VID917561:VIO917569 VRZ917561:VSK917569 WBV917561:WCG917569 WLR917561:WMC917569 WVN917561:WVY917569 F983097:Q983105 JB983097:JM983105 SX983097:TI983105 ACT983097:ADE983105 AMP983097:ANA983105 AWL983097:AWW983105 BGH983097:BGS983105 BQD983097:BQO983105 BZZ983097:CAK983105 CJV983097:CKG983105 CTR983097:CUC983105 DDN983097:DDY983105 DNJ983097:DNU983105 DXF983097:DXQ983105 EHB983097:EHM983105 EQX983097:ERI983105 FAT983097:FBE983105 FKP983097:FLA983105 FUL983097:FUW983105 GEH983097:GES983105 GOD983097:GOO983105 GXZ983097:GYK983105 HHV983097:HIG983105 HRR983097:HSC983105 IBN983097:IBY983105 ILJ983097:ILU983105 IVF983097:IVQ983105 JFB983097:JFM983105 JOX983097:JPI983105 JYT983097:JZE983105 KIP983097:KJA983105 KSL983097:KSW983105 LCH983097:LCS983105 LMD983097:LMO983105 LVZ983097:LWK983105 MFV983097:MGG983105 MPR983097:MQC983105 MZN983097:MZY983105 NJJ983097:NJU983105 NTF983097:NTQ983105 ODB983097:ODM983105 OMX983097:ONI983105 OWT983097:OXE983105 PGP983097:PHA983105 PQL983097:PQW983105 QAH983097:QAS983105 QKD983097:QKO983105 QTZ983097:QUK983105 RDV983097:REG983105 RNR983097:ROC983105 RXN983097:RXY983105 SHJ983097:SHU983105 SRF983097:SRQ983105 TBB983097:TBM983105 TKX983097:TLI983105 TUT983097:TVE983105 UEP983097:UFA983105 UOL983097:UOW983105 UYH983097:UYS983105 VID983097:VIO983105 VRZ983097:VSK983105 WBV983097:WCG983105 WLR983097:WMC983105 WVN983097:WVY983105 WVN983050:WVY983051 JB38:JM52 SX38:TI52 ACT38:ADE52 AMP38:ANA52 AWL38:AWW52 BGH38:BGS52 BQD38:BQO52 BZZ38:CAK52 CJV38:CKG52 CTR38:CUC52 DDN38:DDY52 DNJ38:DNU52 DXF38:DXQ52 EHB38:EHM52 EQX38:ERI52 FAT38:FBE52 FKP38:FLA52 FUL38:FUW52 GEH38:GES52 GOD38:GOO52 GXZ38:GYK52 HHV38:HIG52 HRR38:HSC52 IBN38:IBY52 ILJ38:ILU52 IVF38:IVQ52 JFB38:JFM52 JOX38:JPI52 JYT38:JZE52 KIP38:KJA52 KSL38:KSW52 LCH38:LCS52 LMD38:LMO52 LVZ38:LWK52 MFV38:MGG52 MPR38:MQC52 MZN38:MZY52 NJJ38:NJU52 NTF38:NTQ52 ODB38:ODM52 OMX38:ONI52 OWT38:OXE52 PGP38:PHA52 PQL38:PQW52 QAH38:QAS52 QKD38:QKO52 QTZ38:QUK52 RDV38:REG52 RNR38:ROC52 RXN38:RXY52 SHJ38:SHU52 SRF38:SRQ52 TBB38:TBM52 TKX38:TLI52 TUT38:TVE52 UEP38:UFA52 UOL38:UOW52 UYH38:UYS52 VID38:VIO52 VRZ38:VSK52 WBV38:WCG52 WLR38:WMC52 WVN38:WVY52 F65546:Q65547 JB65546:JM65547 SX65546:TI65547 ACT65546:ADE65547 AMP65546:ANA65547 AWL65546:AWW65547 BGH65546:BGS65547 BQD65546:BQO65547 BZZ65546:CAK65547 CJV65546:CKG65547 CTR65546:CUC65547 DDN65546:DDY65547 DNJ65546:DNU65547 DXF65546:DXQ65547 EHB65546:EHM65547 EQX65546:ERI65547 FAT65546:FBE65547 FKP65546:FLA65547 FUL65546:FUW65547 GEH65546:GES65547 GOD65546:GOO65547 GXZ65546:GYK65547 HHV65546:HIG65547 HRR65546:HSC65547 IBN65546:IBY65547 ILJ65546:ILU65547 IVF65546:IVQ65547 JFB65546:JFM65547 JOX65546:JPI65547 JYT65546:JZE65547 KIP65546:KJA65547 KSL65546:KSW65547 LCH65546:LCS65547 LMD65546:LMO65547 LVZ65546:LWK65547 MFV65546:MGG65547 MPR65546:MQC65547 MZN65546:MZY65547 NJJ65546:NJU65547 NTF65546:NTQ65547 ODB65546:ODM65547 OMX65546:ONI65547 OWT65546:OXE65547 PGP65546:PHA65547 PQL65546:PQW65547 QAH65546:QAS65547 QKD65546:QKO65547 QTZ65546:QUK65547 RDV65546:REG65547 RNR65546:ROC65547 RXN65546:RXY65547 SHJ65546:SHU65547 SRF65546:SRQ65547 TBB65546:TBM65547 TKX65546:TLI65547 TUT65546:TVE65547 UEP65546:UFA65547 UOL65546:UOW65547 UYH65546:UYS65547 VID65546:VIO65547 VRZ65546:VSK65547 WBV65546:WCG65547 WLR65546:WMC65547 WVN65546:WVY65547 F131082:Q131083 JB131082:JM131083 SX131082:TI131083 ACT131082:ADE131083 AMP131082:ANA131083 AWL131082:AWW131083 BGH131082:BGS131083 BQD131082:BQO131083 BZZ131082:CAK131083 CJV131082:CKG131083 CTR131082:CUC131083 DDN131082:DDY131083 DNJ131082:DNU131083 DXF131082:DXQ131083 EHB131082:EHM131083 EQX131082:ERI131083 FAT131082:FBE131083 FKP131082:FLA131083 FUL131082:FUW131083 GEH131082:GES131083 GOD131082:GOO131083 GXZ131082:GYK131083 HHV131082:HIG131083 HRR131082:HSC131083 IBN131082:IBY131083 ILJ131082:ILU131083 IVF131082:IVQ131083 JFB131082:JFM131083 JOX131082:JPI131083 JYT131082:JZE131083 KIP131082:KJA131083 KSL131082:KSW131083 LCH131082:LCS131083 LMD131082:LMO131083 LVZ131082:LWK131083 MFV131082:MGG131083 MPR131082:MQC131083 MZN131082:MZY131083 NJJ131082:NJU131083 NTF131082:NTQ131083 ODB131082:ODM131083 OMX131082:ONI131083 OWT131082:OXE131083 PGP131082:PHA131083 PQL131082:PQW131083 QAH131082:QAS131083 QKD131082:QKO131083 QTZ131082:QUK131083 RDV131082:REG131083 RNR131082:ROC131083 RXN131082:RXY131083 SHJ131082:SHU131083 SRF131082:SRQ131083 TBB131082:TBM131083 TKX131082:TLI131083 TUT131082:TVE131083 UEP131082:UFA131083 UOL131082:UOW131083 UYH131082:UYS131083 VID131082:VIO131083 VRZ131082:VSK131083 WBV131082:WCG131083 WLR131082:WMC131083 WVN131082:WVY131083 F196618:Q196619 JB196618:JM196619 SX196618:TI196619 ACT196618:ADE196619 AMP196618:ANA196619 AWL196618:AWW196619 BGH196618:BGS196619 BQD196618:BQO196619 BZZ196618:CAK196619 CJV196618:CKG196619 CTR196618:CUC196619 DDN196618:DDY196619 DNJ196618:DNU196619 DXF196618:DXQ196619 EHB196618:EHM196619 EQX196618:ERI196619 FAT196618:FBE196619 FKP196618:FLA196619 FUL196618:FUW196619 GEH196618:GES196619 GOD196618:GOO196619 GXZ196618:GYK196619 HHV196618:HIG196619 HRR196618:HSC196619 IBN196618:IBY196619 ILJ196618:ILU196619 IVF196618:IVQ196619 JFB196618:JFM196619 JOX196618:JPI196619 JYT196618:JZE196619 KIP196618:KJA196619 KSL196618:KSW196619 LCH196618:LCS196619 LMD196618:LMO196619 LVZ196618:LWK196619 MFV196618:MGG196619 MPR196618:MQC196619 MZN196618:MZY196619 NJJ196618:NJU196619 NTF196618:NTQ196619 ODB196618:ODM196619 OMX196618:ONI196619 OWT196618:OXE196619 PGP196618:PHA196619 PQL196618:PQW196619 QAH196618:QAS196619 QKD196618:QKO196619 QTZ196618:QUK196619 RDV196618:REG196619 RNR196618:ROC196619 RXN196618:RXY196619 SHJ196618:SHU196619 SRF196618:SRQ196619 TBB196618:TBM196619 TKX196618:TLI196619 TUT196618:TVE196619 UEP196618:UFA196619 UOL196618:UOW196619 UYH196618:UYS196619 VID196618:VIO196619 VRZ196618:VSK196619 WBV196618:WCG196619 WLR196618:WMC196619 WVN196618:WVY196619 F262154:Q262155 JB262154:JM262155 SX262154:TI262155 ACT262154:ADE262155 AMP262154:ANA262155 AWL262154:AWW262155 BGH262154:BGS262155 BQD262154:BQO262155 BZZ262154:CAK262155 CJV262154:CKG262155 CTR262154:CUC262155 DDN262154:DDY262155 DNJ262154:DNU262155 DXF262154:DXQ262155 EHB262154:EHM262155 EQX262154:ERI262155 FAT262154:FBE262155 FKP262154:FLA262155 FUL262154:FUW262155 GEH262154:GES262155 GOD262154:GOO262155 GXZ262154:GYK262155 HHV262154:HIG262155 HRR262154:HSC262155 IBN262154:IBY262155 ILJ262154:ILU262155 IVF262154:IVQ262155 JFB262154:JFM262155 JOX262154:JPI262155 JYT262154:JZE262155 KIP262154:KJA262155 KSL262154:KSW262155 LCH262154:LCS262155 LMD262154:LMO262155 LVZ262154:LWK262155 MFV262154:MGG262155 MPR262154:MQC262155 MZN262154:MZY262155 NJJ262154:NJU262155 NTF262154:NTQ262155 ODB262154:ODM262155 OMX262154:ONI262155 OWT262154:OXE262155 PGP262154:PHA262155 PQL262154:PQW262155 QAH262154:QAS262155 QKD262154:QKO262155 QTZ262154:QUK262155 RDV262154:REG262155 RNR262154:ROC262155 RXN262154:RXY262155 SHJ262154:SHU262155 SRF262154:SRQ262155 TBB262154:TBM262155 TKX262154:TLI262155 TUT262154:TVE262155 UEP262154:UFA262155 UOL262154:UOW262155 UYH262154:UYS262155 VID262154:VIO262155 VRZ262154:VSK262155 WBV262154:WCG262155 WLR262154:WMC262155 WVN262154:WVY262155 F327690:Q327691 JB327690:JM327691 SX327690:TI327691 ACT327690:ADE327691 AMP327690:ANA327691 AWL327690:AWW327691 BGH327690:BGS327691 BQD327690:BQO327691 BZZ327690:CAK327691 CJV327690:CKG327691 CTR327690:CUC327691 DDN327690:DDY327691 DNJ327690:DNU327691 DXF327690:DXQ327691 EHB327690:EHM327691 EQX327690:ERI327691 FAT327690:FBE327691 FKP327690:FLA327691 FUL327690:FUW327691 GEH327690:GES327691 GOD327690:GOO327691 GXZ327690:GYK327691 HHV327690:HIG327691 HRR327690:HSC327691 IBN327690:IBY327691 ILJ327690:ILU327691 IVF327690:IVQ327691 JFB327690:JFM327691 JOX327690:JPI327691 JYT327690:JZE327691 KIP327690:KJA327691 KSL327690:KSW327691 LCH327690:LCS327691 LMD327690:LMO327691 LVZ327690:LWK327691 MFV327690:MGG327691 MPR327690:MQC327691 MZN327690:MZY327691 NJJ327690:NJU327691 NTF327690:NTQ327691 ODB327690:ODM327691 OMX327690:ONI327691 OWT327690:OXE327691 PGP327690:PHA327691 PQL327690:PQW327691 QAH327690:QAS327691 QKD327690:QKO327691 QTZ327690:QUK327691 RDV327690:REG327691 RNR327690:ROC327691 RXN327690:RXY327691 SHJ327690:SHU327691 SRF327690:SRQ327691 TBB327690:TBM327691 TKX327690:TLI327691 TUT327690:TVE327691 UEP327690:UFA327691 UOL327690:UOW327691 UYH327690:UYS327691 VID327690:VIO327691 VRZ327690:VSK327691 WBV327690:WCG327691 WLR327690:WMC327691 WVN327690:WVY327691 F393226:Q393227 JB393226:JM393227 SX393226:TI393227 ACT393226:ADE393227 AMP393226:ANA393227 AWL393226:AWW393227 BGH393226:BGS393227 BQD393226:BQO393227 BZZ393226:CAK393227 CJV393226:CKG393227 CTR393226:CUC393227 DDN393226:DDY393227 DNJ393226:DNU393227 DXF393226:DXQ393227 EHB393226:EHM393227 EQX393226:ERI393227 FAT393226:FBE393227 FKP393226:FLA393227 FUL393226:FUW393227 GEH393226:GES393227 GOD393226:GOO393227 GXZ393226:GYK393227 HHV393226:HIG393227 HRR393226:HSC393227 IBN393226:IBY393227 ILJ393226:ILU393227 IVF393226:IVQ393227 JFB393226:JFM393227 JOX393226:JPI393227 JYT393226:JZE393227 KIP393226:KJA393227 KSL393226:KSW393227 LCH393226:LCS393227 LMD393226:LMO393227 LVZ393226:LWK393227 MFV393226:MGG393227 MPR393226:MQC393227 MZN393226:MZY393227 NJJ393226:NJU393227 NTF393226:NTQ393227 ODB393226:ODM393227 OMX393226:ONI393227 OWT393226:OXE393227 PGP393226:PHA393227 PQL393226:PQW393227 QAH393226:QAS393227 QKD393226:QKO393227 QTZ393226:QUK393227 RDV393226:REG393227 RNR393226:ROC393227 RXN393226:RXY393227 SHJ393226:SHU393227 SRF393226:SRQ393227 TBB393226:TBM393227 TKX393226:TLI393227 TUT393226:TVE393227 UEP393226:UFA393227 UOL393226:UOW393227 UYH393226:UYS393227 VID393226:VIO393227 VRZ393226:VSK393227 WBV393226:WCG393227 WLR393226:WMC393227 WVN393226:WVY393227 F458762:Q458763 JB458762:JM458763 SX458762:TI458763 ACT458762:ADE458763 AMP458762:ANA458763 AWL458762:AWW458763 BGH458762:BGS458763 BQD458762:BQO458763 BZZ458762:CAK458763 CJV458762:CKG458763 CTR458762:CUC458763 DDN458762:DDY458763 DNJ458762:DNU458763 DXF458762:DXQ458763 EHB458762:EHM458763 EQX458762:ERI458763 FAT458762:FBE458763 FKP458762:FLA458763 FUL458762:FUW458763 GEH458762:GES458763 GOD458762:GOO458763 GXZ458762:GYK458763 HHV458762:HIG458763 HRR458762:HSC458763 IBN458762:IBY458763 ILJ458762:ILU458763 IVF458762:IVQ458763 JFB458762:JFM458763 JOX458762:JPI458763 JYT458762:JZE458763 KIP458762:KJA458763 KSL458762:KSW458763 LCH458762:LCS458763 LMD458762:LMO458763 LVZ458762:LWK458763 MFV458762:MGG458763 MPR458762:MQC458763 MZN458762:MZY458763 NJJ458762:NJU458763 NTF458762:NTQ458763 ODB458762:ODM458763 OMX458762:ONI458763 OWT458762:OXE458763 PGP458762:PHA458763 PQL458762:PQW458763 QAH458762:QAS458763 QKD458762:QKO458763 QTZ458762:QUK458763 RDV458762:REG458763 RNR458762:ROC458763 RXN458762:RXY458763 SHJ458762:SHU458763 SRF458762:SRQ458763 TBB458762:TBM458763 TKX458762:TLI458763 TUT458762:TVE458763 UEP458762:UFA458763 UOL458762:UOW458763 UYH458762:UYS458763 VID458762:VIO458763 VRZ458762:VSK458763 WBV458762:WCG458763 WLR458762:WMC458763 WVN458762:WVY458763 F524298:Q524299 JB524298:JM524299 SX524298:TI524299 ACT524298:ADE524299 AMP524298:ANA524299 AWL524298:AWW524299 BGH524298:BGS524299 BQD524298:BQO524299 BZZ524298:CAK524299 CJV524298:CKG524299 CTR524298:CUC524299 DDN524298:DDY524299 DNJ524298:DNU524299 DXF524298:DXQ524299 EHB524298:EHM524299 EQX524298:ERI524299 FAT524298:FBE524299 FKP524298:FLA524299 FUL524298:FUW524299 GEH524298:GES524299 GOD524298:GOO524299 GXZ524298:GYK524299 HHV524298:HIG524299 HRR524298:HSC524299 IBN524298:IBY524299 ILJ524298:ILU524299 IVF524298:IVQ524299 JFB524298:JFM524299 JOX524298:JPI524299 JYT524298:JZE524299 KIP524298:KJA524299 KSL524298:KSW524299 LCH524298:LCS524299 LMD524298:LMO524299 LVZ524298:LWK524299 MFV524298:MGG524299 MPR524298:MQC524299 MZN524298:MZY524299 NJJ524298:NJU524299 NTF524298:NTQ524299 ODB524298:ODM524299 OMX524298:ONI524299 OWT524298:OXE524299 PGP524298:PHA524299 PQL524298:PQW524299 QAH524298:QAS524299 QKD524298:QKO524299 QTZ524298:QUK524299 RDV524298:REG524299 RNR524298:ROC524299 RXN524298:RXY524299 SHJ524298:SHU524299 SRF524298:SRQ524299 TBB524298:TBM524299 TKX524298:TLI524299 TUT524298:TVE524299 UEP524298:UFA524299 UOL524298:UOW524299 UYH524298:UYS524299 VID524298:VIO524299 VRZ524298:VSK524299 WBV524298:WCG524299 WLR524298:WMC524299 WVN524298:WVY524299 F589834:Q589835 JB589834:JM589835 SX589834:TI589835 ACT589834:ADE589835 AMP589834:ANA589835 AWL589834:AWW589835 BGH589834:BGS589835 BQD589834:BQO589835 BZZ589834:CAK589835 CJV589834:CKG589835 CTR589834:CUC589835 DDN589834:DDY589835 DNJ589834:DNU589835 DXF589834:DXQ589835 EHB589834:EHM589835 EQX589834:ERI589835 FAT589834:FBE589835 FKP589834:FLA589835 FUL589834:FUW589835 GEH589834:GES589835 GOD589834:GOO589835 GXZ589834:GYK589835 HHV589834:HIG589835 HRR589834:HSC589835 IBN589834:IBY589835 ILJ589834:ILU589835 IVF589834:IVQ589835 JFB589834:JFM589835 JOX589834:JPI589835 JYT589834:JZE589835 KIP589834:KJA589835 KSL589834:KSW589835 LCH589834:LCS589835 LMD589834:LMO589835 LVZ589834:LWK589835 MFV589834:MGG589835 MPR589834:MQC589835 MZN589834:MZY589835 NJJ589834:NJU589835 NTF589834:NTQ589835 ODB589834:ODM589835 OMX589834:ONI589835 OWT589834:OXE589835 PGP589834:PHA589835 PQL589834:PQW589835 QAH589834:QAS589835 QKD589834:QKO589835 QTZ589834:QUK589835 RDV589834:REG589835 RNR589834:ROC589835 RXN589834:RXY589835 SHJ589834:SHU589835 SRF589834:SRQ589835 TBB589834:TBM589835 TKX589834:TLI589835 TUT589834:TVE589835 UEP589834:UFA589835 UOL589834:UOW589835 UYH589834:UYS589835 VID589834:VIO589835 VRZ589834:VSK589835 WBV589834:WCG589835 WLR589834:WMC589835 WVN589834:WVY589835 F655370:Q655371 JB655370:JM655371 SX655370:TI655371 ACT655370:ADE655371 AMP655370:ANA655371 AWL655370:AWW655371 BGH655370:BGS655371 BQD655370:BQO655371 BZZ655370:CAK655371 CJV655370:CKG655371 CTR655370:CUC655371 DDN655370:DDY655371 DNJ655370:DNU655371 DXF655370:DXQ655371 EHB655370:EHM655371 EQX655370:ERI655371 FAT655370:FBE655371 FKP655370:FLA655371 FUL655370:FUW655371 GEH655370:GES655371 GOD655370:GOO655371 GXZ655370:GYK655371 HHV655370:HIG655371 HRR655370:HSC655371 IBN655370:IBY655371 ILJ655370:ILU655371 IVF655370:IVQ655371 JFB655370:JFM655371 JOX655370:JPI655371 JYT655370:JZE655371 KIP655370:KJA655371 KSL655370:KSW655371 LCH655370:LCS655371 LMD655370:LMO655371 LVZ655370:LWK655371 MFV655370:MGG655371 MPR655370:MQC655371 MZN655370:MZY655371 NJJ655370:NJU655371 NTF655370:NTQ655371 ODB655370:ODM655371 OMX655370:ONI655371 OWT655370:OXE655371 PGP655370:PHA655371 PQL655370:PQW655371 QAH655370:QAS655371 QKD655370:QKO655371 QTZ655370:QUK655371 RDV655370:REG655371 RNR655370:ROC655371 RXN655370:RXY655371 SHJ655370:SHU655371 SRF655370:SRQ655371 TBB655370:TBM655371 TKX655370:TLI655371 TUT655370:TVE655371 UEP655370:UFA655371 UOL655370:UOW655371 UYH655370:UYS655371 VID655370:VIO655371 VRZ655370:VSK655371 WBV655370:WCG655371 WLR655370:WMC655371 WVN655370:WVY655371 F720906:Q720907 JB720906:JM720907 SX720906:TI720907 ACT720906:ADE720907 AMP720906:ANA720907 AWL720906:AWW720907 BGH720906:BGS720907 BQD720906:BQO720907 BZZ720906:CAK720907 CJV720906:CKG720907 CTR720906:CUC720907 DDN720906:DDY720907 DNJ720906:DNU720907 DXF720906:DXQ720907 EHB720906:EHM720907 EQX720906:ERI720907 FAT720906:FBE720907 FKP720906:FLA720907 FUL720906:FUW720907 GEH720906:GES720907 GOD720906:GOO720907 GXZ720906:GYK720907 HHV720906:HIG720907 HRR720906:HSC720907 IBN720906:IBY720907 ILJ720906:ILU720907 IVF720906:IVQ720907 JFB720906:JFM720907 JOX720906:JPI720907 JYT720906:JZE720907 KIP720906:KJA720907 KSL720906:KSW720907 LCH720906:LCS720907 LMD720906:LMO720907 LVZ720906:LWK720907 MFV720906:MGG720907 MPR720906:MQC720907 MZN720906:MZY720907 NJJ720906:NJU720907 NTF720906:NTQ720907 ODB720906:ODM720907 OMX720906:ONI720907 OWT720906:OXE720907 PGP720906:PHA720907 PQL720906:PQW720907 QAH720906:QAS720907 QKD720906:QKO720907 QTZ720906:QUK720907 RDV720906:REG720907 RNR720906:ROC720907 RXN720906:RXY720907 SHJ720906:SHU720907 SRF720906:SRQ720907 TBB720906:TBM720907 TKX720906:TLI720907 TUT720906:TVE720907 UEP720906:UFA720907 UOL720906:UOW720907 UYH720906:UYS720907 VID720906:VIO720907 VRZ720906:VSK720907 WBV720906:WCG720907 WLR720906:WMC720907 WVN720906:WVY720907 F786442:Q786443 JB786442:JM786443 SX786442:TI786443 ACT786442:ADE786443 AMP786442:ANA786443 AWL786442:AWW786443 BGH786442:BGS786443 BQD786442:BQO786443 BZZ786442:CAK786443 CJV786442:CKG786443 CTR786442:CUC786443 DDN786442:DDY786443 DNJ786442:DNU786443 DXF786442:DXQ786443 EHB786442:EHM786443 EQX786442:ERI786443 FAT786442:FBE786443 FKP786442:FLA786443 FUL786442:FUW786443 GEH786442:GES786443 GOD786442:GOO786443 GXZ786442:GYK786443 HHV786442:HIG786443 HRR786442:HSC786443 IBN786442:IBY786443 ILJ786442:ILU786443 IVF786442:IVQ786443 JFB786442:JFM786443 JOX786442:JPI786443 JYT786442:JZE786443 KIP786442:KJA786443 KSL786442:KSW786443 LCH786442:LCS786443 LMD786442:LMO786443 LVZ786442:LWK786443 MFV786442:MGG786443 MPR786442:MQC786443 MZN786442:MZY786443 NJJ786442:NJU786443 NTF786442:NTQ786443 ODB786442:ODM786443 OMX786442:ONI786443 OWT786442:OXE786443 PGP786442:PHA786443 PQL786442:PQW786443 QAH786442:QAS786443 QKD786442:QKO786443 QTZ786442:QUK786443 RDV786442:REG786443 RNR786442:ROC786443 RXN786442:RXY786443 SHJ786442:SHU786443 SRF786442:SRQ786443 TBB786442:TBM786443 TKX786442:TLI786443 TUT786442:TVE786443 UEP786442:UFA786443 UOL786442:UOW786443 UYH786442:UYS786443 VID786442:VIO786443 VRZ786442:VSK786443 WBV786442:WCG786443 WLR786442:WMC786443 WVN786442:WVY786443 F851978:Q851979 JB851978:JM851979 SX851978:TI851979 ACT851978:ADE851979 AMP851978:ANA851979 AWL851978:AWW851979 BGH851978:BGS851979 BQD851978:BQO851979 BZZ851978:CAK851979 CJV851978:CKG851979 CTR851978:CUC851979 DDN851978:DDY851979 DNJ851978:DNU851979 DXF851978:DXQ851979 EHB851978:EHM851979 EQX851978:ERI851979 FAT851978:FBE851979 FKP851978:FLA851979 FUL851978:FUW851979 GEH851978:GES851979 GOD851978:GOO851979 GXZ851978:GYK851979 HHV851978:HIG851979 HRR851978:HSC851979 IBN851978:IBY851979 ILJ851978:ILU851979 IVF851978:IVQ851979 JFB851978:JFM851979 JOX851978:JPI851979 JYT851978:JZE851979 KIP851978:KJA851979 KSL851978:KSW851979 LCH851978:LCS851979 LMD851978:LMO851979 LVZ851978:LWK851979 MFV851978:MGG851979 MPR851978:MQC851979 MZN851978:MZY851979 NJJ851978:NJU851979 NTF851978:NTQ851979 ODB851978:ODM851979 OMX851978:ONI851979 OWT851978:OXE851979 PGP851978:PHA851979 PQL851978:PQW851979 QAH851978:QAS851979 QKD851978:QKO851979 QTZ851978:QUK851979 RDV851978:REG851979 RNR851978:ROC851979 RXN851978:RXY851979 SHJ851978:SHU851979 SRF851978:SRQ851979 TBB851978:TBM851979 TKX851978:TLI851979 TUT851978:TVE851979 UEP851978:UFA851979 UOL851978:UOW851979 UYH851978:UYS851979 VID851978:VIO851979 VRZ851978:VSK851979 WBV851978:WCG851979 WLR851978:WMC851979 WVN851978:WVY851979 F917514:Q917515 JB917514:JM917515 SX917514:TI917515 ACT917514:ADE917515 AMP917514:ANA917515 AWL917514:AWW917515 BGH917514:BGS917515 BQD917514:BQO917515 BZZ917514:CAK917515 CJV917514:CKG917515 CTR917514:CUC917515 DDN917514:DDY917515 DNJ917514:DNU917515 DXF917514:DXQ917515 EHB917514:EHM917515 EQX917514:ERI917515 FAT917514:FBE917515 FKP917514:FLA917515 FUL917514:FUW917515 GEH917514:GES917515 GOD917514:GOO917515 GXZ917514:GYK917515 HHV917514:HIG917515 HRR917514:HSC917515 IBN917514:IBY917515 ILJ917514:ILU917515 IVF917514:IVQ917515 JFB917514:JFM917515 JOX917514:JPI917515 JYT917514:JZE917515 KIP917514:KJA917515 KSL917514:KSW917515 LCH917514:LCS917515 LMD917514:LMO917515 LVZ917514:LWK917515 MFV917514:MGG917515 MPR917514:MQC917515 MZN917514:MZY917515 NJJ917514:NJU917515 NTF917514:NTQ917515 ODB917514:ODM917515 OMX917514:ONI917515 OWT917514:OXE917515 PGP917514:PHA917515 PQL917514:PQW917515 QAH917514:QAS917515 QKD917514:QKO917515 QTZ917514:QUK917515 RDV917514:REG917515 RNR917514:ROC917515 RXN917514:RXY917515 SHJ917514:SHU917515 SRF917514:SRQ917515 TBB917514:TBM917515 TKX917514:TLI917515 TUT917514:TVE917515 UEP917514:UFA917515 UOL917514:UOW917515 UYH917514:UYS917515 VID917514:VIO917515 VRZ917514:VSK917515 WBV917514:WCG917515 WLR917514:WMC917515 WVN917514:WVY917515 F983050:Q983051 JB983050:JM983051 SX983050:TI983051 ACT983050:ADE983051 AMP983050:ANA983051 AWL983050:AWW983051 BGH983050:BGS983051 BQD983050:BQO983051 BZZ983050:CAK983051 CJV983050:CKG983051 CTR983050:CUC983051 DDN983050:DDY983051 DNJ983050:DNU983051 DXF983050:DXQ983051 EHB983050:EHM983051 EQX983050:ERI983051 FAT983050:FBE983051 FKP983050:FLA983051 FUL983050:FUW983051 GEH983050:GES983051 GOD983050:GOO983051 GXZ983050:GYK983051 HHV983050:HIG983051 HRR983050:HSC983051 IBN983050:IBY983051 ILJ983050:ILU983051 IVF983050:IVQ983051 JFB983050:JFM983051 JOX983050:JPI983051 JYT983050:JZE983051 KIP983050:KJA983051 KSL983050:KSW983051 LCH983050:LCS983051 LMD983050:LMO983051 LVZ983050:LWK983051 MFV983050:MGG983051 MPR983050:MQC983051 MZN983050:MZY983051 NJJ983050:NJU983051 NTF983050:NTQ983051 ODB983050:ODM983051 OMX983050:ONI983051 OWT983050:OXE983051 PGP983050:PHA983051 PQL983050:PQW983051 QAH983050:QAS983051 QKD983050:QKO983051 QTZ983050:QUK983051 RDV983050:REG983051 RNR983050:ROC983051 RXN983050:RXY983051 SHJ983050:SHU983051 SRF983050:SRQ983051 TBB983050:TBM983051 TKX983050:TLI983051 TUT983050:TVE983051 UEP983050:UFA983051 UOL983050:UOW983051 UYH983050:UYS983051 VID983050:VIO983051 VRZ983050:VSK983051 WBV983050:WCG983051 WLR983050:WMC983051 F38:Q52">
      <formula1>0</formula1>
      <formula2>100</formula2>
    </dataValidation>
  </dataValidations>
  <pageMargins left="0.82677165354330717" right="0.15748031496062992" top="0.55118110236220474" bottom="0.74803149606299213" header="0.31496062992125984" footer="0.31496062992125984"/>
  <pageSetup paperSize="5" scale="65" fitToWidth="0"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INDIRECT($I9)</xm:f>
          </x14:formula1>
          <xm:sqref>B35:B36 IX35:IX36 ST35:ST36 ACP35:ACP36 AML35:AML36 AWH35:AWH36 BGD35:BGD36 BPZ35:BPZ36 BZV35:BZV36 CJR35:CJR36 CTN35:CTN36 DDJ35:DDJ36 DNF35:DNF36 DXB35:DXB36 EGX35:EGX36 EQT35:EQT36 FAP35:FAP36 FKL35:FKL36 FUH35:FUH36 GED35:GED36 GNZ35:GNZ36 GXV35:GXV36 HHR35:HHR36 HRN35:HRN36 IBJ35:IBJ36 ILF35:ILF36 IVB35:IVB36 JEX35:JEX36 JOT35:JOT36 JYP35:JYP36 KIL35:KIL36 KSH35:KSH36 LCD35:LCD36 LLZ35:LLZ36 LVV35:LVV36 MFR35:MFR36 MPN35:MPN36 MZJ35:MZJ36 NJF35:NJF36 NTB35:NTB36 OCX35:OCX36 OMT35:OMT36 OWP35:OWP36 PGL35:PGL36 PQH35:PQH36 QAD35:QAD36 QJZ35:QJZ36 QTV35:QTV36 RDR35:RDR36 RNN35:RNN36 RXJ35:RXJ36 SHF35:SHF36 SRB35:SRB36 TAX35:TAX36 TKT35:TKT36 TUP35:TUP36 UEL35:UEL36 UOH35:UOH36 UYD35:UYD36 VHZ35:VHZ36 VRV35:VRV36 WBR35:WBR36 WLN35:WLN36 WVJ35:WVJ36 B65543:B65544 IX65543:IX65544 ST65543:ST65544 ACP65543:ACP65544 AML65543:AML65544 AWH65543:AWH65544 BGD65543:BGD65544 BPZ65543:BPZ65544 BZV65543:BZV65544 CJR65543:CJR65544 CTN65543:CTN65544 DDJ65543:DDJ65544 DNF65543:DNF65544 DXB65543:DXB65544 EGX65543:EGX65544 EQT65543:EQT65544 FAP65543:FAP65544 FKL65543:FKL65544 FUH65543:FUH65544 GED65543:GED65544 GNZ65543:GNZ65544 GXV65543:GXV65544 HHR65543:HHR65544 HRN65543:HRN65544 IBJ65543:IBJ65544 ILF65543:ILF65544 IVB65543:IVB65544 JEX65543:JEX65544 JOT65543:JOT65544 JYP65543:JYP65544 KIL65543:KIL65544 KSH65543:KSH65544 LCD65543:LCD65544 LLZ65543:LLZ65544 LVV65543:LVV65544 MFR65543:MFR65544 MPN65543:MPN65544 MZJ65543:MZJ65544 NJF65543:NJF65544 NTB65543:NTB65544 OCX65543:OCX65544 OMT65543:OMT65544 OWP65543:OWP65544 PGL65543:PGL65544 PQH65543:PQH65544 QAD65543:QAD65544 QJZ65543:QJZ65544 QTV65543:QTV65544 RDR65543:RDR65544 RNN65543:RNN65544 RXJ65543:RXJ65544 SHF65543:SHF65544 SRB65543:SRB65544 TAX65543:TAX65544 TKT65543:TKT65544 TUP65543:TUP65544 UEL65543:UEL65544 UOH65543:UOH65544 UYD65543:UYD65544 VHZ65543:VHZ65544 VRV65543:VRV65544 WBR65543:WBR65544 WLN65543:WLN65544 WVJ65543:WVJ65544 B131079:B131080 IX131079:IX131080 ST131079:ST131080 ACP131079:ACP131080 AML131079:AML131080 AWH131079:AWH131080 BGD131079:BGD131080 BPZ131079:BPZ131080 BZV131079:BZV131080 CJR131079:CJR131080 CTN131079:CTN131080 DDJ131079:DDJ131080 DNF131079:DNF131080 DXB131079:DXB131080 EGX131079:EGX131080 EQT131079:EQT131080 FAP131079:FAP131080 FKL131079:FKL131080 FUH131079:FUH131080 GED131079:GED131080 GNZ131079:GNZ131080 GXV131079:GXV131080 HHR131079:HHR131080 HRN131079:HRN131080 IBJ131079:IBJ131080 ILF131079:ILF131080 IVB131079:IVB131080 JEX131079:JEX131080 JOT131079:JOT131080 JYP131079:JYP131080 KIL131079:KIL131080 KSH131079:KSH131080 LCD131079:LCD131080 LLZ131079:LLZ131080 LVV131079:LVV131080 MFR131079:MFR131080 MPN131079:MPN131080 MZJ131079:MZJ131080 NJF131079:NJF131080 NTB131079:NTB131080 OCX131079:OCX131080 OMT131079:OMT131080 OWP131079:OWP131080 PGL131079:PGL131080 PQH131079:PQH131080 QAD131079:QAD131080 QJZ131079:QJZ131080 QTV131079:QTV131080 RDR131079:RDR131080 RNN131079:RNN131080 RXJ131079:RXJ131080 SHF131079:SHF131080 SRB131079:SRB131080 TAX131079:TAX131080 TKT131079:TKT131080 TUP131079:TUP131080 UEL131079:UEL131080 UOH131079:UOH131080 UYD131079:UYD131080 VHZ131079:VHZ131080 VRV131079:VRV131080 WBR131079:WBR131080 WLN131079:WLN131080 WVJ131079:WVJ131080 B196615:B196616 IX196615:IX196616 ST196615:ST196616 ACP196615:ACP196616 AML196615:AML196616 AWH196615:AWH196616 BGD196615:BGD196616 BPZ196615:BPZ196616 BZV196615:BZV196616 CJR196615:CJR196616 CTN196615:CTN196616 DDJ196615:DDJ196616 DNF196615:DNF196616 DXB196615:DXB196616 EGX196615:EGX196616 EQT196615:EQT196616 FAP196615:FAP196616 FKL196615:FKL196616 FUH196615:FUH196616 GED196615:GED196616 GNZ196615:GNZ196616 GXV196615:GXV196616 HHR196615:HHR196616 HRN196615:HRN196616 IBJ196615:IBJ196616 ILF196615:ILF196616 IVB196615:IVB196616 JEX196615:JEX196616 JOT196615:JOT196616 JYP196615:JYP196616 KIL196615:KIL196616 KSH196615:KSH196616 LCD196615:LCD196616 LLZ196615:LLZ196616 LVV196615:LVV196616 MFR196615:MFR196616 MPN196615:MPN196616 MZJ196615:MZJ196616 NJF196615:NJF196616 NTB196615:NTB196616 OCX196615:OCX196616 OMT196615:OMT196616 OWP196615:OWP196616 PGL196615:PGL196616 PQH196615:PQH196616 QAD196615:QAD196616 QJZ196615:QJZ196616 QTV196615:QTV196616 RDR196615:RDR196616 RNN196615:RNN196616 RXJ196615:RXJ196616 SHF196615:SHF196616 SRB196615:SRB196616 TAX196615:TAX196616 TKT196615:TKT196616 TUP196615:TUP196616 UEL196615:UEL196616 UOH196615:UOH196616 UYD196615:UYD196616 VHZ196615:VHZ196616 VRV196615:VRV196616 WBR196615:WBR196616 WLN196615:WLN196616 WVJ196615:WVJ196616 B262151:B262152 IX262151:IX262152 ST262151:ST262152 ACP262151:ACP262152 AML262151:AML262152 AWH262151:AWH262152 BGD262151:BGD262152 BPZ262151:BPZ262152 BZV262151:BZV262152 CJR262151:CJR262152 CTN262151:CTN262152 DDJ262151:DDJ262152 DNF262151:DNF262152 DXB262151:DXB262152 EGX262151:EGX262152 EQT262151:EQT262152 FAP262151:FAP262152 FKL262151:FKL262152 FUH262151:FUH262152 GED262151:GED262152 GNZ262151:GNZ262152 GXV262151:GXV262152 HHR262151:HHR262152 HRN262151:HRN262152 IBJ262151:IBJ262152 ILF262151:ILF262152 IVB262151:IVB262152 JEX262151:JEX262152 JOT262151:JOT262152 JYP262151:JYP262152 KIL262151:KIL262152 KSH262151:KSH262152 LCD262151:LCD262152 LLZ262151:LLZ262152 LVV262151:LVV262152 MFR262151:MFR262152 MPN262151:MPN262152 MZJ262151:MZJ262152 NJF262151:NJF262152 NTB262151:NTB262152 OCX262151:OCX262152 OMT262151:OMT262152 OWP262151:OWP262152 PGL262151:PGL262152 PQH262151:PQH262152 QAD262151:QAD262152 QJZ262151:QJZ262152 QTV262151:QTV262152 RDR262151:RDR262152 RNN262151:RNN262152 RXJ262151:RXJ262152 SHF262151:SHF262152 SRB262151:SRB262152 TAX262151:TAX262152 TKT262151:TKT262152 TUP262151:TUP262152 UEL262151:UEL262152 UOH262151:UOH262152 UYD262151:UYD262152 VHZ262151:VHZ262152 VRV262151:VRV262152 WBR262151:WBR262152 WLN262151:WLN262152 WVJ262151:WVJ262152 B327687:B327688 IX327687:IX327688 ST327687:ST327688 ACP327687:ACP327688 AML327687:AML327688 AWH327687:AWH327688 BGD327687:BGD327688 BPZ327687:BPZ327688 BZV327687:BZV327688 CJR327687:CJR327688 CTN327687:CTN327688 DDJ327687:DDJ327688 DNF327687:DNF327688 DXB327687:DXB327688 EGX327687:EGX327688 EQT327687:EQT327688 FAP327687:FAP327688 FKL327687:FKL327688 FUH327687:FUH327688 GED327687:GED327688 GNZ327687:GNZ327688 GXV327687:GXV327688 HHR327687:HHR327688 HRN327687:HRN327688 IBJ327687:IBJ327688 ILF327687:ILF327688 IVB327687:IVB327688 JEX327687:JEX327688 JOT327687:JOT327688 JYP327687:JYP327688 KIL327687:KIL327688 KSH327687:KSH327688 LCD327687:LCD327688 LLZ327687:LLZ327688 LVV327687:LVV327688 MFR327687:MFR327688 MPN327687:MPN327688 MZJ327687:MZJ327688 NJF327687:NJF327688 NTB327687:NTB327688 OCX327687:OCX327688 OMT327687:OMT327688 OWP327687:OWP327688 PGL327687:PGL327688 PQH327687:PQH327688 QAD327687:QAD327688 QJZ327687:QJZ327688 QTV327687:QTV327688 RDR327687:RDR327688 RNN327687:RNN327688 RXJ327687:RXJ327688 SHF327687:SHF327688 SRB327687:SRB327688 TAX327687:TAX327688 TKT327687:TKT327688 TUP327687:TUP327688 UEL327687:UEL327688 UOH327687:UOH327688 UYD327687:UYD327688 VHZ327687:VHZ327688 VRV327687:VRV327688 WBR327687:WBR327688 WLN327687:WLN327688 WVJ327687:WVJ327688 B393223:B393224 IX393223:IX393224 ST393223:ST393224 ACP393223:ACP393224 AML393223:AML393224 AWH393223:AWH393224 BGD393223:BGD393224 BPZ393223:BPZ393224 BZV393223:BZV393224 CJR393223:CJR393224 CTN393223:CTN393224 DDJ393223:DDJ393224 DNF393223:DNF393224 DXB393223:DXB393224 EGX393223:EGX393224 EQT393223:EQT393224 FAP393223:FAP393224 FKL393223:FKL393224 FUH393223:FUH393224 GED393223:GED393224 GNZ393223:GNZ393224 GXV393223:GXV393224 HHR393223:HHR393224 HRN393223:HRN393224 IBJ393223:IBJ393224 ILF393223:ILF393224 IVB393223:IVB393224 JEX393223:JEX393224 JOT393223:JOT393224 JYP393223:JYP393224 KIL393223:KIL393224 KSH393223:KSH393224 LCD393223:LCD393224 LLZ393223:LLZ393224 LVV393223:LVV393224 MFR393223:MFR393224 MPN393223:MPN393224 MZJ393223:MZJ393224 NJF393223:NJF393224 NTB393223:NTB393224 OCX393223:OCX393224 OMT393223:OMT393224 OWP393223:OWP393224 PGL393223:PGL393224 PQH393223:PQH393224 QAD393223:QAD393224 QJZ393223:QJZ393224 QTV393223:QTV393224 RDR393223:RDR393224 RNN393223:RNN393224 RXJ393223:RXJ393224 SHF393223:SHF393224 SRB393223:SRB393224 TAX393223:TAX393224 TKT393223:TKT393224 TUP393223:TUP393224 UEL393223:UEL393224 UOH393223:UOH393224 UYD393223:UYD393224 VHZ393223:VHZ393224 VRV393223:VRV393224 WBR393223:WBR393224 WLN393223:WLN393224 WVJ393223:WVJ393224 B458759:B458760 IX458759:IX458760 ST458759:ST458760 ACP458759:ACP458760 AML458759:AML458760 AWH458759:AWH458760 BGD458759:BGD458760 BPZ458759:BPZ458760 BZV458759:BZV458760 CJR458759:CJR458760 CTN458759:CTN458760 DDJ458759:DDJ458760 DNF458759:DNF458760 DXB458759:DXB458760 EGX458759:EGX458760 EQT458759:EQT458760 FAP458759:FAP458760 FKL458759:FKL458760 FUH458759:FUH458760 GED458759:GED458760 GNZ458759:GNZ458760 GXV458759:GXV458760 HHR458759:HHR458760 HRN458759:HRN458760 IBJ458759:IBJ458760 ILF458759:ILF458760 IVB458759:IVB458760 JEX458759:JEX458760 JOT458759:JOT458760 JYP458759:JYP458760 KIL458759:KIL458760 KSH458759:KSH458760 LCD458759:LCD458760 LLZ458759:LLZ458760 LVV458759:LVV458760 MFR458759:MFR458760 MPN458759:MPN458760 MZJ458759:MZJ458760 NJF458759:NJF458760 NTB458759:NTB458760 OCX458759:OCX458760 OMT458759:OMT458760 OWP458759:OWP458760 PGL458759:PGL458760 PQH458759:PQH458760 QAD458759:QAD458760 QJZ458759:QJZ458760 QTV458759:QTV458760 RDR458759:RDR458760 RNN458759:RNN458760 RXJ458759:RXJ458760 SHF458759:SHF458760 SRB458759:SRB458760 TAX458759:TAX458760 TKT458759:TKT458760 TUP458759:TUP458760 UEL458759:UEL458760 UOH458759:UOH458760 UYD458759:UYD458760 VHZ458759:VHZ458760 VRV458759:VRV458760 WBR458759:WBR458760 WLN458759:WLN458760 WVJ458759:WVJ458760 B524295:B524296 IX524295:IX524296 ST524295:ST524296 ACP524295:ACP524296 AML524295:AML524296 AWH524295:AWH524296 BGD524295:BGD524296 BPZ524295:BPZ524296 BZV524295:BZV524296 CJR524295:CJR524296 CTN524295:CTN524296 DDJ524295:DDJ524296 DNF524295:DNF524296 DXB524295:DXB524296 EGX524295:EGX524296 EQT524295:EQT524296 FAP524295:FAP524296 FKL524295:FKL524296 FUH524295:FUH524296 GED524295:GED524296 GNZ524295:GNZ524296 GXV524295:GXV524296 HHR524295:HHR524296 HRN524295:HRN524296 IBJ524295:IBJ524296 ILF524295:ILF524296 IVB524295:IVB524296 JEX524295:JEX524296 JOT524295:JOT524296 JYP524295:JYP524296 KIL524295:KIL524296 KSH524295:KSH524296 LCD524295:LCD524296 LLZ524295:LLZ524296 LVV524295:LVV524296 MFR524295:MFR524296 MPN524295:MPN524296 MZJ524295:MZJ524296 NJF524295:NJF524296 NTB524295:NTB524296 OCX524295:OCX524296 OMT524295:OMT524296 OWP524295:OWP524296 PGL524295:PGL524296 PQH524295:PQH524296 QAD524295:QAD524296 QJZ524295:QJZ524296 QTV524295:QTV524296 RDR524295:RDR524296 RNN524295:RNN524296 RXJ524295:RXJ524296 SHF524295:SHF524296 SRB524295:SRB524296 TAX524295:TAX524296 TKT524295:TKT524296 TUP524295:TUP524296 UEL524295:UEL524296 UOH524295:UOH524296 UYD524295:UYD524296 VHZ524295:VHZ524296 VRV524295:VRV524296 WBR524295:WBR524296 WLN524295:WLN524296 WVJ524295:WVJ524296 B589831:B589832 IX589831:IX589832 ST589831:ST589832 ACP589831:ACP589832 AML589831:AML589832 AWH589831:AWH589832 BGD589831:BGD589832 BPZ589831:BPZ589832 BZV589831:BZV589832 CJR589831:CJR589832 CTN589831:CTN589832 DDJ589831:DDJ589832 DNF589831:DNF589832 DXB589831:DXB589832 EGX589831:EGX589832 EQT589831:EQT589832 FAP589831:FAP589832 FKL589831:FKL589832 FUH589831:FUH589832 GED589831:GED589832 GNZ589831:GNZ589832 GXV589831:GXV589832 HHR589831:HHR589832 HRN589831:HRN589832 IBJ589831:IBJ589832 ILF589831:ILF589832 IVB589831:IVB589832 JEX589831:JEX589832 JOT589831:JOT589832 JYP589831:JYP589832 KIL589831:KIL589832 KSH589831:KSH589832 LCD589831:LCD589832 LLZ589831:LLZ589832 LVV589831:LVV589832 MFR589831:MFR589832 MPN589831:MPN589832 MZJ589831:MZJ589832 NJF589831:NJF589832 NTB589831:NTB589832 OCX589831:OCX589832 OMT589831:OMT589832 OWP589831:OWP589832 PGL589831:PGL589832 PQH589831:PQH589832 QAD589831:QAD589832 QJZ589831:QJZ589832 QTV589831:QTV589832 RDR589831:RDR589832 RNN589831:RNN589832 RXJ589831:RXJ589832 SHF589831:SHF589832 SRB589831:SRB589832 TAX589831:TAX589832 TKT589831:TKT589832 TUP589831:TUP589832 UEL589831:UEL589832 UOH589831:UOH589832 UYD589831:UYD589832 VHZ589831:VHZ589832 VRV589831:VRV589832 WBR589831:WBR589832 WLN589831:WLN589832 WVJ589831:WVJ589832 B655367:B655368 IX655367:IX655368 ST655367:ST655368 ACP655367:ACP655368 AML655367:AML655368 AWH655367:AWH655368 BGD655367:BGD655368 BPZ655367:BPZ655368 BZV655367:BZV655368 CJR655367:CJR655368 CTN655367:CTN655368 DDJ655367:DDJ655368 DNF655367:DNF655368 DXB655367:DXB655368 EGX655367:EGX655368 EQT655367:EQT655368 FAP655367:FAP655368 FKL655367:FKL655368 FUH655367:FUH655368 GED655367:GED655368 GNZ655367:GNZ655368 GXV655367:GXV655368 HHR655367:HHR655368 HRN655367:HRN655368 IBJ655367:IBJ655368 ILF655367:ILF655368 IVB655367:IVB655368 JEX655367:JEX655368 JOT655367:JOT655368 JYP655367:JYP655368 KIL655367:KIL655368 KSH655367:KSH655368 LCD655367:LCD655368 LLZ655367:LLZ655368 LVV655367:LVV655368 MFR655367:MFR655368 MPN655367:MPN655368 MZJ655367:MZJ655368 NJF655367:NJF655368 NTB655367:NTB655368 OCX655367:OCX655368 OMT655367:OMT655368 OWP655367:OWP655368 PGL655367:PGL655368 PQH655367:PQH655368 QAD655367:QAD655368 QJZ655367:QJZ655368 QTV655367:QTV655368 RDR655367:RDR655368 RNN655367:RNN655368 RXJ655367:RXJ655368 SHF655367:SHF655368 SRB655367:SRB655368 TAX655367:TAX655368 TKT655367:TKT655368 TUP655367:TUP655368 UEL655367:UEL655368 UOH655367:UOH655368 UYD655367:UYD655368 VHZ655367:VHZ655368 VRV655367:VRV655368 WBR655367:WBR655368 WLN655367:WLN655368 WVJ655367:WVJ655368 B720903:B720904 IX720903:IX720904 ST720903:ST720904 ACP720903:ACP720904 AML720903:AML720904 AWH720903:AWH720904 BGD720903:BGD720904 BPZ720903:BPZ720904 BZV720903:BZV720904 CJR720903:CJR720904 CTN720903:CTN720904 DDJ720903:DDJ720904 DNF720903:DNF720904 DXB720903:DXB720904 EGX720903:EGX720904 EQT720903:EQT720904 FAP720903:FAP720904 FKL720903:FKL720904 FUH720903:FUH720904 GED720903:GED720904 GNZ720903:GNZ720904 GXV720903:GXV720904 HHR720903:HHR720904 HRN720903:HRN720904 IBJ720903:IBJ720904 ILF720903:ILF720904 IVB720903:IVB720904 JEX720903:JEX720904 JOT720903:JOT720904 JYP720903:JYP720904 KIL720903:KIL720904 KSH720903:KSH720904 LCD720903:LCD720904 LLZ720903:LLZ720904 LVV720903:LVV720904 MFR720903:MFR720904 MPN720903:MPN720904 MZJ720903:MZJ720904 NJF720903:NJF720904 NTB720903:NTB720904 OCX720903:OCX720904 OMT720903:OMT720904 OWP720903:OWP720904 PGL720903:PGL720904 PQH720903:PQH720904 QAD720903:QAD720904 QJZ720903:QJZ720904 QTV720903:QTV720904 RDR720903:RDR720904 RNN720903:RNN720904 RXJ720903:RXJ720904 SHF720903:SHF720904 SRB720903:SRB720904 TAX720903:TAX720904 TKT720903:TKT720904 TUP720903:TUP720904 UEL720903:UEL720904 UOH720903:UOH720904 UYD720903:UYD720904 VHZ720903:VHZ720904 VRV720903:VRV720904 WBR720903:WBR720904 WLN720903:WLN720904 WVJ720903:WVJ720904 B786439:B786440 IX786439:IX786440 ST786439:ST786440 ACP786439:ACP786440 AML786439:AML786440 AWH786439:AWH786440 BGD786439:BGD786440 BPZ786439:BPZ786440 BZV786439:BZV786440 CJR786439:CJR786440 CTN786439:CTN786440 DDJ786439:DDJ786440 DNF786439:DNF786440 DXB786439:DXB786440 EGX786439:EGX786440 EQT786439:EQT786440 FAP786439:FAP786440 FKL786439:FKL786440 FUH786439:FUH786440 GED786439:GED786440 GNZ786439:GNZ786440 GXV786439:GXV786440 HHR786439:HHR786440 HRN786439:HRN786440 IBJ786439:IBJ786440 ILF786439:ILF786440 IVB786439:IVB786440 JEX786439:JEX786440 JOT786439:JOT786440 JYP786439:JYP786440 KIL786439:KIL786440 KSH786439:KSH786440 LCD786439:LCD786440 LLZ786439:LLZ786440 LVV786439:LVV786440 MFR786439:MFR786440 MPN786439:MPN786440 MZJ786439:MZJ786440 NJF786439:NJF786440 NTB786439:NTB786440 OCX786439:OCX786440 OMT786439:OMT786440 OWP786439:OWP786440 PGL786439:PGL786440 PQH786439:PQH786440 QAD786439:QAD786440 QJZ786439:QJZ786440 QTV786439:QTV786440 RDR786439:RDR786440 RNN786439:RNN786440 RXJ786439:RXJ786440 SHF786439:SHF786440 SRB786439:SRB786440 TAX786439:TAX786440 TKT786439:TKT786440 TUP786439:TUP786440 UEL786439:UEL786440 UOH786439:UOH786440 UYD786439:UYD786440 VHZ786439:VHZ786440 VRV786439:VRV786440 WBR786439:WBR786440 WLN786439:WLN786440 WVJ786439:WVJ786440 B851975:B851976 IX851975:IX851976 ST851975:ST851976 ACP851975:ACP851976 AML851975:AML851976 AWH851975:AWH851976 BGD851975:BGD851976 BPZ851975:BPZ851976 BZV851975:BZV851976 CJR851975:CJR851976 CTN851975:CTN851976 DDJ851975:DDJ851976 DNF851975:DNF851976 DXB851975:DXB851976 EGX851975:EGX851976 EQT851975:EQT851976 FAP851975:FAP851976 FKL851975:FKL851976 FUH851975:FUH851976 GED851975:GED851976 GNZ851975:GNZ851976 GXV851975:GXV851976 HHR851975:HHR851976 HRN851975:HRN851976 IBJ851975:IBJ851976 ILF851975:ILF851976 IVB851975:IVB851976 JEX851975:JEX851976 JOT851975:JOT851976 JYP851975:JYP851976 KIL851975:KIL851976 KSH851975:KSH851976 LCD851975:LCD851976 LLZ851975:LLZ851976 LVV851975:LVV851976 MFR851975:MFR851976 MPN851975:MPN851976 MZJ851975:MZJ851976 NJF851975:NJF851976 NTB851975:NTB851976 OCX851975:OCX851976 OMT851975:OMT851976 OWP851975:OWP851976 PGL851975:PGL851976 PQH851975:PQH851976 QAD851975:QAD851976 QJZ851975:QJZ851976 QTV851975:QTV851976 RDR851975:RDR851976 RNN851975:RNN851976 RXJ851975:RXJ851976 SHF851975:SHF851976 SRB851975:SRB851976 TAX851975:TAX851976 TKT851975:TKT851976 TUP851975:TUP851976 UEL851975:UEL851976 UOH851975:UOH851976 UYD851975:UYD851976 VHZ851975:VHZ851976 VRV851975:VRV851976 WBR851975:WBR851976 WLN851975:WLN851976 WVJ851975:WVJ851976 B917511:B917512 IX917511:IX917512 ST917511:ST917512 ACP917511:ACP917512 AML917511:AML917512 AWH917511:AWH917512 BGD917511:BGD917512 BPZ917511:BPZ917512 BZV917511:BZV917512 CJR917511:CJR917512 CTN917511:CTN917512 DDJ917511:DDJ917512 DNF917511:DNF917512 DXB917511:DXB917512 EGX917511:EGX917512 EQT917511:EQT917512 FAP917511:FAP917512 FKL917511:FKL917512 FUH917511:FUH917512 GED917511:GED917512 GNZ917511:GNZ917512 GXV917511:GXV917512 HHR917511:HHR917512 HRN917511:HRN917512 IBJ917511:IBJ917512 ILF917511:ILF917512 IVB917511:IVB917512 JEX917511:JEX917512 JOT917511:JOT917512 JYP917511:JYP917512 KIL917511:KIL917512 KSH917511:KSH917512 LCD917511:LCD917512 LLZ917511:LLZ917512 LVV917511:LVV917512 MFR917511:MFR917512 MPN917511:MPN917512 MZJ917511:MZJ917512 NJF917511:NJF917512 NTB917511:NTB917512 OCX917511:OCX917512 OMT917511:OMT917512 OWP917511:OWP917512 PGL917511:PGL917512 PQH917511:PQH917512 QAD917511:QAD917512 QJZ917511:QJZ917512 QTV917511:QTV917512 RDR917511:RDR917512 RNN917511:RNN917512 RXJ917511:RXJ917512 SHF917511:SHF917512 SRB917511:SRB917512 TAX917511:TAX917512 TKT917511:TKT917512 TUP917511:TUP917512 UEL917511:UEL917512 UOH917511:UOH917512 UYD917511:UYD917512 VHZ917511:VHZ917512 VRV917511:VRV917512 WBR917511:WBR917512 WLN917511:WLN917512 WVJ917511:WVJ917512 B983047:B983048 IX983047:IX983048 ST983047:ST983048 ACP983047:ACP983048 AML983047:AML983048 AWH983047:AWH983048 BGD983047:BGD983048 BPZ983047:BPZ983048 BZV983047:BZV983048 CJR983047:CJR983048 CTN983047:CTN983048 DDJ983047:DDJ983048 DNF983047:DNF983048 DXB983047:DXB983048 EGX983047:EGX983048 EQT983047:EQT983048 FAP983047:FAP983048 FKL983047:FKL983048 FUH983047:FUH983048 GED983047:GED983048 GNZ983047:GNZ983048 GXV983047:GXV983048 HHR983047:HHR983048 HRN983047:HRN983048 IBJ983047:IBJ983048 ILF983047:ILF983048 IVB983047:IVB983048 JEX983047:JEX983048 JOT983047:JOT983048 JYP983047:JYP983048 KIL983047:KIL983048 KSH983047:KSH983048 LCD983047:LCD983048 LLZ983047:LLZ983048 LVV983047:LVV983048 MFR983047:MFR983048 MPN983047:MPN983048 MZJ983047:MZJ983048 NJF983047:NJF983048 NTB983047:NTB983048 OCX983047:OCX983048 OMT983047:OMT983048 OWP983047:OWP983048 PGL983047:PGL983048 PQH983047:PQH983048 QAD983047:QAD983048 QJZ983047:QJZ983048 QTV983047:QTV983048 RDR983047:RDR983048 RNN983047:RNN983048 RXJ983047:RXJ983048 SHF983047:SHF983048 SRB983047:SRB983048 TAX983047:TAX983048 TKT983047:TKT983048 TUP983047:TUP983048 UEL983047:UEL983048 UOH983047:UOH983048 UYD983047:UYD983048 VHZ983047:VHZ983048 VRV983047:VRV983048 WBR983047:WBR983048 WLN983047:WLN983048 WVJ983047:WVJ983048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B9:B12 IX9:IX12 ST9:ST12 ACP9:ACP12 AML9:AML12 AWH9:AWH12 BGD9:BGD12 BPZ9:BPZ12 BZV9:BZV12 CJR9:CJR12 CTN9:CTN12 DDJ9:DDJ12 DNF9:DNF12 DXB9:DXB12 EGX9:EGX12 EQT9:EQT12 FAP9:FAP12 FKL9:FKL12 FUH9:FUH12 GED9:GED12 GNZ9:GNZ12 GXV9:GXV12 HHR9:HHR12 HRN9:HRN12 IBJ9:IBJ12 ILF9:ILF12 IVB9:IVB12 JEX9:JEX12 JOT9:JOT12 JYP9:JYP12 KIL9:KIL12 KSH9:KSH12 LCD9:LCD12 LLZ9:LLZ12 LVV9:LVV12 MFR9:MFR12 MPN9:MPN12 MZJ9:MZJ12 NJF9:NJF12 NTB9:NTB12 OCX9:OCX12 OMT9:OMT12 OWP9:OWP12 PGL9:PGL12 PQH9:PQH12 QAD9:QAD12 QJZ9:QJZ12 QTV9:QTV12 RDR9:RDR12 RNN9:RNN12 RXJ9:RXJ12 SHF9:SHF12 SRB9:SRB12 TAX9:TAX12 TKT9:TKT12 TUP9:TUP12 UEL9:UEL12 UOH9:UOH12 UYD9:UYD12 VHZ9:VHZ12 VRV9:VRV12 WBR9:WBR12 WLN9:WLN12 WVJ9:WVJ12 B65517:B65520 IX65517:IX65520 ST65517:ST65520 ACP65517:ACP65520 AML65517:AML65520 AWH65517:AWH65520 BGD65517:BGD65520 BPZ65517:BPZ65520 BZV65517:BZV65520 CJR65517:CJR65520 CTN65517:CTN65520 DDJ65517:DDJ65520 DNF65517:DNF65520 DXB65517:DXB65520 EGX65517:EGX65520 EQT65517:EQT65520 FAP65517:FAP65520 FKL65517:FKL65520 FUH65517:FUH65520 GED65517:GED65520 GNZ65517:GNZ65520 GXV65517:GXV65520 HHR65517:HHR65520 HRN65517:HRN65520 IBJ65517:IBJ65520 ILF65517:ILF65520 IVB65517:IVB65520 JEX65517:JEX65520 JOT65517:JOT65520 JYP65517:JYP65520 KIL65517:KIL65520 KSH65517:KSH65520 LCD65517:LCD65520 LLZ65517:LLZ65520 LVV65517:LVV65520 MFR65517:MFR65520 MPN65517:MPN65520 MZJ65517:MZJ65520 NJF65517:NJF65520 NTB65517:NTB65520 OCX65517:OCX65520 OMT65517:OMT65520 OWP65517:OWP65520 PGL65517:PGL65520 PQH65517:PQH65520 QAD65517:QAD65520 QJZ65517:QJZ65520 QTV65517:QTV65520 RDR65517:RDR65520 RNN65517:RNN65520 RXJ65517:RXJ65520 SHF65517:SHF65520 SRB65517:SRB65520 TAX65517:TAX65520 TKT65517:TKT65520 TUP65517:TUP65520 UEL65517:UEL65520 UOH65517:UOH65520 UYD65517:UYD65520 VHZ65517:VHZ65520 VRV65517:VRV65520 WBR65517:WBR65520 WLN65517:WLN65520 WVJ65517:WVJ65520 B131053:B131056 IX131053:IX131056 ST131053:ST131056 ACP131053:ACP131056 AML131053:AML131056 AWH131053:AWH131056 BGD131053:BGD131056 BPZ131053:BPZ131056 BZV131053:BZV131056 CJR131053:CJR131056 CTN131053:CTN131056 DDJ131053:DDJ131056 DNF131053:DNF131056 DXB131053:DXB131056 EGX131053:EGX131056 EQT131053:EQT131056 FAP131053:FAP131056 FKL131053:FKL131056 FUH131053:FUH131056 GED131053:GED131056 GNZ131053:GNZ131056 GXV131053:GXV131056 HHR131053:HHR131056 HRN131053:HRN131056 IBJ131053:IBJ131056 ILF131053:ILF131056 IVB131053:IVB131056 JEX131053:JEX131056 JOT131053:JOT131056 JYP131053:JYP131056 KIL131053:KIL131056 KSH131053:KSH131056 LCD131053:LCD131056 LLZ131053:LLZ131056 LVV131053:LVV131056 MFR131053:MFR131056 MPN131053:MPN131056 MZJ131053:MZJ131056 NJF131053:NJF131056 NTB131053:NTB131056 OCX131053:OCX131056 OMT131053:OMT131056 OWP131053:OWP131056 PGL131053:PGL131056 PQH131053:PQH131056 QAD131053:QAD131056 QJZ131053:QJZ131056 QTV131053:QTV131056 RDR131053:RDR131056 RNN131053:RNN131056 RXJ131053:RXJ131056 SHF131053:SHF131056 SRB131053:SRB131056 TAX131053:TAX131056 TKT131053:TKT131056 TUP131053:TUP131056 UEL131053:UEL131056 UOH131053:UOH131056 UYD131053:UYD131056 VHZ131053:VHZ131056 VRV131053:VRV131056 WBR131053:WBR131056 WLN131053:WLN131056 WVJ131053:WVJ131056 B196589:B196592 IX196589:IX196592 ST196589:ST196592 ACP196589:ACP196592 AML196589:AML196592 AWH196589:AWH196592 BGD196589:BGD196592 BPZ196589:BPZ196592 BZV196589:BZV196592 CJR196589:CJR196592 CTN196589:CTN196592 DDJ196589:DDJ196592 DNF196589:DNF196592 DXB196589:DXB196592 EGX196589:EGX196592 EQT196589:EQT196592 FAP196589:FAP196592 FKL196589:FKL196592 FUH196589:FUH196592 GED196589:GED196592 GNZ196589:GNZ196592 GXV196589:GXV196592 HHR196589:HHR196592 HRN196589:HRN196592 IBJ196589:IBJ196592 ILF196589:ILF196592 IVB196589:IVB196592 JEX196589:JEX196592 JOT196589:JOT196592 JYP196589:JYP196592 KIL196589:KIL196592 KSH196589:KSH196592 LCD196589:LCD196592 LLZ196589:LLZ196592 LVV196589:LVV196592 MFR196589:MFR196592 MPN196589:MPN196592 MZJ196589:MZJ196592 NJF196589:NJF196592 NTB196589:NTB196592 OCX196589:OCX196592 OMT196589:OMT196592 OWP196589:OWP196592 PGL196589:PGL196592 PQH196589:PQH196592 QAD196589:QAD196592 QJZ196589:QJZ196592 QTV196589:QTV196592 RDR196589:RDR196592 RNN196589:RNN196592 RXJ196589:RXJ196592 SHF196589:SHF196592 SRB196589:SRB196592 TAX196589:TAX196592 TKT196589:TKT196592 TUP196589:TUP196592 UEL196589:UEL196592 UOH196589:UOH196592 UYD196589:UYD196592 VHZ196589:VHZ196592 VRV196589:VRV196592 WBR196589:WBR196592 WLN196589:WLN196592 WVJ196589:WVJ196592 B262125:B262128 IX262125:IX262128 ST262125:ST262128 ACP262125:ACP262128 AML262125:AML262128 AWH262125:AWH262128 BGD262125:BGD262128 BPZ262125:BPZ262128 BZV262125:BZV262128 CJR262125:CJR262128 CTN262125:CTN262128 DDJ262125:DDJ262128 DNF262125:DNF262128 DXB262125:DXB262128 EGX262125:EGX262128 EQT262125:EQT262128 FAP262125:FAP262128 FKL262125:FKL262128 FUH262125:FUH262128 GED262125:GED262128 GNZ262125:GNZ262128 GXV262125:GXV262128 HHR262125:HHR262128 HRN262125:HRN262128 IBJ262125:IBJ262128 ILF262125:ILF262128 IVB262125:IVB262128 JEX262125:JEX262128 JOT262125:JOT262128 JYP262125:JYP262128 KIL262125:KIL262128 KSH262125:KSH262128 LCD262125:LCD262128 LLZ262125:LLZ262128 LVV262125:LVV262128 MFR262125:MFR262128 MPN262125:MPN262128 MZJ262125:MZJ262128 NJF262125:NJF262128 NTB262125:NTB262128 OCX262125:OCX262128 OMT262125:OMT262128 OWP262125:OWP262128 PGL262125:PGL262128 PQH262125:PQH262128 QAD262125:QAD262128 QJZ262125:QJZ262128 QTV262125:QTV262128 RDR262125:RDR262128 RNN262125:RNN262128 RXJ262125:RXJ262128 SHF262125:SHF262128 SRB262125:SRB262128 TAX262125:TAX262128 TKT262125:TKT262128 TUP262125:TUP262128 UEL262125:UEL262128 UOH262125:UOH262128 UYD262125:UYD262128 VHZ262125:VHZ262128 VRV262125:VRV262128 WBR262125:WBR262128 WLN262125:WLN262128 WVJ262125:WVJ262128 B327661:B327664 IX327661:IX327664 ST327661:ST327664 ACP327661:ACP327664 AML327661:AML327664 AWH327661:AWH327664 BGD327661:BGD327664 BPZ327661:BPZ327664 BZV327661:BZV327664 CJR327661:CJR327664 CTN327661:CTN327664 DDJ327661:DDJ327664 DNF327661:DNF327664 DXB327661:DXB327664 EGX327661:EGX327664 EQT327661:EQT327664 FAP327661:FAP327664 FKL327661:FKL327664 FUH327661:FUH327664 GED327661:GED327664 GNZ327661:GNZ327664 GXV327661:GXV327664 HHR327661:HHR327664 HRN327661:HRN327664 IBJ327661:IBJ327664 ILF327661:ILF327664 IVB327661:IVB327664 JEX327661:JEX327664 JOT327661:JOT327664 JYP327661:JYP327664 KIL327661:KIL327664 KSH327661:KSH327664 LCD327661:LCD327664 LLZ327661:LLZ327664 LVV327661:LVV327664 MFR327661:MFR327664 MPN327661:MPN327664 MZJ327661:MZJ327664 NJF327661:NJF327664 NTB327661:NTB327664 OCX327661:OCX327664 OMT327661:OMT327664 OWP327661:OWP327664 PGL327661:PGL327664 PQH327661:PQH327664 QAD327661:QAD327664 QJZ327661:QJZ327664 QTV327661:QTV327664 RDR327661:RDR327664 RNN327661:RNN327664 RXJ327661:RXJ327664 SHF327661:SHF327664 SRB327661:SRB327664 TAX327661:TAX327664 TKT327661:TKT327664 TUP327661:TUP327664 UEL327661:UEL327664 UOH327661:UOH327664 UYD327661:UYD327664 VHZ327661:VHZ327664 VRV327661:VRV327664 WBR327661:WBR327664 WLN327661:WLN327664 WVJ327661:WVJ327664 B393197:B393200 IX393197:IX393200 ST393197:ST393200 ACP393197:ACP393200 AML393197:AML393200 AWH393197:AWH393200 BGD393197:BGD393200 BPZ393197:BPZ393200 BZV393197:BZV393200 CJR393197:CJR393200 CTN393197:CTN393200 DDJ393197:DDJ393200 DNF393197:DNF393200 DXB393197:DXB393200 EGX393197:EGX393200 EQT393197:EQT393200 FAP393197:FAP393200 FKL393197:FKL393200 FUH393197:FUH393200 GED393197:GED393200 GNZ393197:GNZ393200 GXV393197:GXV393200 HHR393197:HHR393200 HRN393197:HRN393200 IBJ393197:IBJ393200 ILF393197:ILF393200 IVB393197:IVB393200 JEX393197:JEX393200 JOT393197:JOT393200 JYP393197:JYP393200 KIL393197:KIL393200 KSH393197:KSH393200 LCD393197:LCD393200 LLZ393197:LLZ393200 LVV393197:LVV393200 MFR393197:MFR393200 MPN393197:MPN393200 MZJ393197:MZJ393200 NJF393197:NJF393200 NTB393197:NTB393200 OCX393197:OCX393200 OMT393197:OMT393200 OWP393197:OWP393200 PGL393197:PGL393200 PQH393197:PQH393200 QAD393197:QAD393200 QJZ393197:QJZ393200 QTV393197:QTV393200 RDR393197:RDR393200 RNN393197:RNN393200 RXJ393197:RXJ393200 SHF393197:SHF393200 SRB393197:SRB393200 TAX393197:TAX393200 TKT393197:TKT393200 TUP393197:TUP393200 UEL393197:UEL393200 UOH393197:UOH393200 UYD393197:UYD393200 VHZ393197:VHZ393200 VRV393197:VRV393200 WBR393197:WBR393200 WLN393197:WLN393200 WVJ393197:WVJ393200 B458733:B458736 IX458733:IX458736 ST458733:ST458736 ACP458733:ACP458736 AML458733:AML458736 AWH458733:AWH458736 BGD458733:BGD458736 BPZ458733:BPZ458736 BZV458733:BZV458736 CJR458733:CJR458736 CTN458733:CTN458736 DDJ458733:DDJ458736 DNF458733:DNF458736 DXB458733:DXB458736 EGX458733:EGX458736 EQT458733:EQT458736 FAP458733:FAP458736 FKL458733:FKL458736 FUH458733:FUH458736 GED458733:GED458736 GNZ458733:GNZ458736 GXV458733:GXV458736 HHR458733:HHR458736 HRN458733:HRN458736 IBJ458733:IBJ458736 ILF458733:ILF458736 IVB458733:IVB458736 JEX458733:JEX458736 JOT458733:JOT458736 JYP458733:JYP458736 KIL458733:KIL458736 KSH458733:KSH458736 LCD458733:LCD458736 LLZ458733:LLZ458736 LVV458733:LVV458736 MFR458733:MFR458736 MPN458733:MPN458736 MZJ458733:MZJ458736 NJF458733:NJF458736 NTB458733:NTB458736 OCX458733:OCX458736 OMT458733:OMT458736 OWP458733:OWP458736 PGL458733:PGL458736 PQH458733:PQH458736 QAD458733:QAD458736 QJZ458733:QJZ458736 QTV458733:QTV458736 RDR458733:RDR458736 RNN458733:RNN458736 RXJ458733:RXJ458736 SHF458733:SHF458736 SRB458733:SRB458736 TAX458733:TAX458736 TKT458733:TKT458736 TUP458733:TUP458736 UEL458733:UEL458736 UOH458733:UOH458736 UYD458733:UYD458736 VHZ458733:VHZ458736 VRV458733:VRV458736 WBR458733:WBR458736 WLN458733:WLN458736 WVJ458733:WVJ458736 B524269:B524272 IX524269:IX524272 ST524269:ST524272 ACP524269:ACP524272 AML524269:AML524272 AWH524269:AWH524272 BGD524269:BGD524272 BPZ524269:BPZ524272 BZV524269:BZV524272 CJR524269:CJR524272 CTN524269:CTN524272 DDJ524269:DDJ524272 DNF524269:DNF524272 DXB524269:DXB524272 EGX524269:EGX524272 EQT524269:EQT524272 FAP524269:FAP524272 FKL524269:FKL524272 FUH524269:FUH524272 GED524269:GED524272 GNZ524269:GNZ524272 GXV524269:GXV524272 HHR524269:HHR524272 HRN524269:HRN524272 IBJ524269:IBJ524272 ILF524269:ILF524272 IVB524269:IVB524272 JEX524269:JEX524272 JOT524269:JOT524272 JYP524269:JYP524272 KIL524269:KIL524272 KSH524269:KSH524272 LCD524269:LCD524272 LLZ524269:LLZ524272 LVV524269:LVV524272 MFR524269:MFR524272 MPN524269:MPN524272 MZJ524269:MZJ524272 NJF524269:NJF524272 NTB524269:NTB524272 OCX524269:OCX524272 OMT524269:OMT524272 OWP524269:OWP524272 PGL524269:PGL524272 PQH524269:PQH524272 QAD524269:QAD524272 QJZ524269:QJZ524272 QTV524269:QTV524272 RDR524269:RDR524272 RNN524269:RNN524272 RXJ524269:RXJ524272 SHF524269:SHF524272 SRB524269:SRB524272 TAX524269:TAX524272 TKT524269:TKT524272 TUP524269:TUP524272 UEL524269:UEL524272 UOH524269:UOH524272 UYD524269:UYD524272 VHZ524269:VHZ524272 VRV524269:VRV524272 WBR524269:WBR524272 WLN524269:WLN524272 WVJ524269:WVJ524272 B589805:B589808 IX589805:IX589808 ST589805:ST589808 ACP589805:ACP589808 AML589805:AML589808 AWH589805:AWH589808 BGD589805:BGD589808 BPZ589805:BPZ589808 BZV589805:BZV589808 CJR589805:CJR589808 CTN589805:CTN589808 DDJ589805:DDJ589808 DNF589805:DNF589808 DXB589805:DXB589808 EGX589805:EGX589808 EQT589805:EQT589808 FAP589805:FAP589808 FKL589805:FKL589808 FUH589805:FUH589808 GED589805:GED589808 GNZ589805:GNZ589808 GXV589805:GXV589808 HHR589805:HHR589808 HRN589805:HRN589808 IBJ589805:IBJ589808 ILF589805:ILF589808 IVB589805:IVB589808 JEX589805:JEX589808 JOT589805:JOT589808 JYP589805:JYP589808 KIL589805:KIL589808 KSH589805:KSH589808 LCD589805:LCD589808 LLZ589805:LLZ589808 LVV589805:LVV589808 MFR589805:MFR589808 MPN589805:MPN589808 MZJ589805:MZJ589808 NJF589805:NJF589808 NTB589805:NTB589808 OCX589805:OCX589808 OMT589805:OMT589808 OWP589805:OWP589808 PGL589805:PGL589808 PQH589805:PQH589808 QAD589805:QAD589808 QJZ589805:QJZ589808 QTV589805:QTV589808 RDR589805:RDR589808 RNN589805:RNN589808 RXJ589805:RXJ589808 SHF589805:SHF589808 SRB589805:SRB589808 TAX589805:TAX589808 TKT589805:TKT589808 TUP589805:TUP589808 UEL589805:UEL589808 UOH589805:UOH589808 UYD589805:UYD589808 VHZ589805:VHZ589808 VRV589805:VRV589808 WBR589805:WBR589808 WLN589805:WLN589808 WVJ589805:WVJ589808 B655341:B655344 IX655341:IX655344 ST655341:ST655344 ACP655341:ACP655344 AML655341:AML655344 AWH655341:AWH655344 BGD655341:BGD655344 BPZ655341:BPZ655344 BZV655341:BZV655344 CJR655341:CJR655344 CTN655341:CTN655344 DDJ655341:DDJ655344 DNF655341:DNF655344 DXB655341:DXB655344 EGX655341:EGX655344 EQT655341:EQT655344 FAP655341:FAP655344 FKL655341:FKL655344 FUH655341:FUH655344 GED655341:GED655344 GNZ655341:GNZ655344 GXV655341:GXV655344 HHR655341:HHR655344 HRN655341:HRN655344 IBJ655341:IBJ655344 ILF655341:ILF655344 IVB655341:IVB655344 JEX655341:JEX655344 JOT655341:JOT655344 JYP655341:JYP655344 KIL655341:KIL655344 KSH655341:KSH655344 LCD655341:LCD655344 LLZ655341:LLZ655344 LVV655341:LVV655344 MFR655341:MFR655344 MPN655341:MPN655344 MZJ655341:MZJ655344 NJF655341:NJF655344 NTB655341:NTB655344 OCX655341:OCX655344 OMT655341:OMT655344 OWP655341:OWP655344 PGL655341:PGL655344 PQH655341:PQH655344 QAD655341:QAD655344 QJZ655341:QJZ655344 QTV655341:QTV655344 RDR655341:RDR655344 RNN655341:RNN655344 RXJ655341:RXJ655344 SHF655341:SHF655344 SRB655341:SRB655344 TAX655341:TAX655344 TKT655341:TKT655344 TUP655341:TUP655344 UEL655341:UEL655344 UOH655341:UOH655344 UYD655341:UYD655344 VHZ655341:VHZ655344 VRV655341:VRV655344 WBR655341:WBR655344 WLN655341:WLN655344 WVJ655341:WVJ655344 B720877:B720880 IX720877:IX720880 ST720877:ST720880 ACP720877:ACP720880 AML720877:AML720880 AWH720877:AWH720880 BGD720877:BGD720880 BPZ720877:BPZ720880 BZV720877:BZV720880 CJR720877:CJR720880 CTN720877:CTN720880 DDJ720877:DDJ720880 DNF720877:DNF720880 DXB720877:DXB720880 EGX720877:EGX720880 EQT720877:EQT720880 FAP720877:FAP720880 FKL720877:FKL720880 FUH720877:FUH720880 GED720877:GED720880 GNZ720877:GNZ720880 GXV720877:GXV720880 HHR720877:HHR720880 HRN720877:HRN720880 IBJ720877:IBJ720880 ILF720877:ILF720880 IVB720877:IVB720880 JEX720877:JEX720880 JOT720877:JOT720880 JYP720877:JYP720880 KIL720877:KIL720880 KSH720877:KSH720880 LCD720877:LCD720880 LLZ720877:LLZ720880 LVV720877:LVV720880 MFR720877:MFR720880 MPN720877:MPN720880 MZJ720877:MZJ720880 NJF720877:NJF720880 NTB720877:NTB720880 OCX720877:OCX720880 OMT720877:OMT720880 OWP720877:OWP720880 PGL720877:PGL720880 PQH720877:PQH720880 QAD720877:QAD720880 QJZ720877:QJZ720880 QTV720877:QTV720880 RDR720877:RDR720880 RNN720877:RNN720880 RXJ720877:RXJ720880 SHF720877:SHF720880 SRB720877:SRB720880 TAX720877:TAX720880 TKT720877:TKT720880 TUP720877:TUP720880 UEL720877:UEL720880 UOH720877:UOH720880 UYD720877:UYD720880 VHZ720877:VHZ720880 VRV720877:VRV720880 WBR720877:WBR720880 WLN720877:WLN720880 WVJ720877:WVJ720880 B786413:B786416 IX786413:IX786416 ST786413:ST786416 ACP786413:ACP786416 AML786413:AML786416 AWH786413:AWH786416 BGD786413:BGD786416 BPZ786413:BPZ786416 BZV786413:BZV786416 CJR786413:CJR786416 CTN786413:CTN786416 DDJ786413:DDJ786416 DNF786413:DNF786416 DXB786413:DXB786416 EGX786413:EGX786416 EQT786413:EQT786416 FAP786413:FAP786416 FKL786413:FKL786416 FUH786413:FUH786416 GED786413:GED786416 GNZ786413:GNZ786416 GXV786413:GXV786416 HHR786413:HHR786416 HRN786413:HRN786416 IBJ786413:IBJ786416 ILF786413:ILF786416 IVB786413:IVB786416 JEX786413:JEX786416 JOT786413:JOT786416 JYP786413:JYP786416 KIL786413:KIL786416 KSH786413:KSH786416 LCD786413:LCD786416 LLZ786413:LLZ786416 LVV786413:LVV786416 MFR786413:MFR786416 MPN786413:MPN786416 MZJ786413:MZJ786416 NJF786413:NJF786416 NTB786413:NTB786416 OCX786413:OCX786416 OMT786413:OMT786416 OWP786413:OWP786416 PGL786413:PGL786416 PQH786413:PQH786416 QAD786413:QAD786416 QJZ786413:QJZ786416 QTV786413:QTV786416 RDR786413:RDR786416 RNN786413:RNN786416 RXJ786413:RXJ786416 SHF786413:SHF786416 SRB786413:SRB786416 TAX786413:TAX786416 TKT786413:TKT786416 TUP786413:TUP786416 UEL786413:UEL786416 UOH786413:UOH786416 UYD786413:UYD786416 VHZ786413:VHZ786416 VRV786413:VRV786416 WBR786413:WBR786416 WLN786413:WLN786416 WVJ786413:WVJ786416 B851949:B851952 IX851949:IX851952 ST851949:ST851952 ACP851949:ACP851952 AML851949:AML851952 AWH851949:AWH851952 BGD851949:BGD851952 BPZ851949:BPZ851952 BZV851949:BZV851952 CJR851949:CJR851952 CTN851949:CTN851952 DDJ851949:DDJ851952 DNF851949:DNF851952 DXB851949:DXB851952 EGX851949:EGX851952 EQT851949:EQT851952 FAP851949:FAP851952 FKL851949:FKL851952 FUH851949:FUH851952 GED851949:GED851952 GNZ851949:GNZ851952 GXV851949:GXV851952 HHR851949:HHR851952 HRN851949:HRN851952 IBJ851949:IBJ851952 ILF851949:ILF851952 IVB851949:IVB851952 JEX851949:JEX851952 JOT851949:JOT851952 JYP851949:JYP851952 KIL851949:KIL851952 KSH851949:KSH851952 LCD851949:LCD851952 LLZ851949:LLZ851952 LVV851949:LVV851952 MFR851949:MFR851952 MPN851949:MPN851952 MZJ851949:MZJ851952 NJF851949:NJF851952 NTB851949:NTB851952 OCX851949:OCX851952 OMT851949:OMT851952 OWP851949:OWP851952 PGL851949:PGL851952 PQH851949:PQH851952 QAD851949:QAD851952 QJZ851949:QJZ851952 QTV851949:QTV851952 RDR851949:RDR851952 RNN851949:RNN851952 RXJ851949:RXJ851952 SHF851949:SHF851952 SRB851949:SRB851952 TAX851949:TAX851952 TKT851949:TKT851952 TUP851949:TUP851952 UEL851949:UEL851952 UOH851949:UOH851952 UYD851949:UYD851952 VHZ851949:VHZ851952 VRV851949:VRV851952 WBR851949:WBR851952 WLN851949:WLN851952 WVJ851949:WVJ851952 B917485:B917488 IX917485:IX917488 ST917485:ST917488 ACP917485:ACP917488 AML917485:AML917488 AWH917485:AWH917488 BGD917485:BGD917488 BPZ917485:BPZ917488 BZV917485:BZV917488 CJR917485:CJR917488 CTN917485:CTN917488 DDJ917485:DDJ917488 DNF917485:DNF917488 DXB917485:DXB917488 EGX917485:EGX917488 EQT917485:EQT917488 FAP917485:FAP917488 FKL917485:FKL917488 FUH917485:FUH917488 GED917485:GED917488 GNZ917485:GNZ917488 GXV917485:GXV917488 HHR917485:HHR917488 HRN917485:HRN917488 IBJ917485:IBJ917488 ILF917485:ILF917488 IVB917485:IVB917488 JEX917485:JEX917488 JOT917485:JOT917488 JYP917485:JYP917488 KIL917485:KIL917488 KSH917485:KSH917488 LCD917485:LCD917488 LLZ917485:LLZ917488 LVV917485:LVV917488 MFR917485:MFR917488 MPN917485:MPN917488 MZJ917485:MZJ917488 NJF917485:NJF917488 NTB917485:NTB917488 OCX917485:OCX917488 OMT917485:OMT917488 OWP917485:OWP917488 PGL917485:PGL917488 PQH917485:PQH917488 QAD917485:QAD917488 QJZ917485:QJZ917488 QTV917485:QTV917488 RDR917485:RDR917488 RNN917485:RNN917488 RXJ917485:RXJ917488 SHF917485:SHF917488 SRB917485:SRB917488 TAX917485:TAX917488 TKT917485:TKT917488 TUP917485:TUP917488 UEL917485:UEL917488 UOH917485:UOH917488 UYD917485:UYD917488 VHZ917485:VHZ917488 VRV917485:VRV917488 WBR917485:WBR917488 WLN917485:WLN917488 WVJ917485:WVJ917488 B983021:B983024 IX983021:IX983024 ST983021:ST983024 ACP983021:ACP983024 AML983021:AML983024 AWH983021:AWH983024 BGD983021:BGD983024 BPZ983021:BPZ983024 BZV983021:BZV983024 CJR983021:CJR983024 CTN983021:CTN983024 DDJ983021:DDJ983024 DNF983021:DNF983024 DXB983021:DXB983024 EGX983021:EGX983024 EQT983021:EQT983024 FAP983021:FAP983024 FKL983021:FKL983024 FUH983021:FUH983024 GED983021:GED983024 GNZ983021:GNZ983024 GXV983021:GXV983024 HHR983021:HHR983024 HRN983021:HRN983024 IBJ983021:IBJ983024 ILF983021:ILF983024 IVB983021:IVB983024 JEX983021:JEX983024 JOT983021:JOT983024 JYP983021:JYP983024 KIL983021:KIL983024 KSH983021:KSH983024 LCD983021:LCD983024 LLZ983021:LLZ983024 LVV983021:LVV983024 MFR983021:MFR983024 MPN983021:MPN983024 MZJ983021:MZJ983024 NJF983021:NJF983024 NTB983021:NTB983024 OCX983021:OCX983024 OMT983021:OMT983024 OWP983021:OWP983024 PGL983021:PGL983024 PQH983021:PQH983024 QAD983021:QAD983024 QJZ983021:QJZ983024 QTV983021:QTV983024 RDR983021:RDR983024 RNN983021:RNN983024 RXJ983021:RXJ983024 SHF983021:SHF983024 SRB983021:SRB983024 TAX983021:TAX983024 TKT983021:TKT983024 TUP983021:TUP983024 UEL983021:UEL983024 UOH983021:UOH983024 UYD983021:UYD983024 VHZ983021:VHZ983024 VRV983021:VRV983024 WBR983021:WBR983024 WLN983021:WLN983024 WVJ983021:WVJ983024 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B65588:B65589 IX65588:IX65589 ST65588:ST65589 ACP65588:ACP65589 AML65588:AML65589 AWH65588:AWH65589 BGD65588:BGD65589 BPZ65588:BPZ65589 BZV65588:BZV65589 CJR65588:CJR65589 CTN65588:CTN65589 DDJ65588:DDJ65589 DNF65588:DNF65589 DXB65588:DXB65589 EGX65588:EGX65589 EQT65588:EQT65589 FAP65588:FAP65589 FKL65588:FKL65589 FUH65588:FUH65589 GED65588:GED65589 GNZ65588:GNZ65589 GXV65588:GXV65589 HHR65588:HHR65589 HRN65588:HRN65589 IBJ65588:IBJ65589 ILF65588:ILF65589 IVB65588:IVB65589 JEX65588:JEX65589 JOT65588:JOT65589 JYP65588:JYP65589 KIL65588:KIL65589 KSH65588:KSH65589 LCD65588:LCD65589 LLZ65588:LLZ65589 LVV65588:LVV65589 MFR65588:MFR65589 MPN65588:MPN65589 MZJ65588:MZJ65589 NJF65588:NJF65589 NTB65588:NTB65589 OCX65588:OCX65589 OMT65588:OMT65589 OWP65588:OWP65589 PGL65588:PGL65589 PQH65588:PQH65589 QAD65588:QAD65589 QJZ65588:QJZ65589 QTV65588:QTV65589 RDR65588:RDR65589 RNN65588:RNN65589 RXJ65588:RXJ65589 SHF65588:SHF65589 SRB65588:SRB65589 TAX65588:TAX65589 TKT65588:TKT65589 TUP65588:TUP65589 UEL65588:UEL65589 UOH65588:UOH65589 UYD65588:UYD65589 VHZ65588:VHZ65589 VRV65588:VRV65589 WBR65588:WBR65589 WLN65588:WLN65589 WVJ65588:WVJ65589 B131124:B131125 IX131124:IX131125 ST131124:ST131125 ACP131124:ACP131125 AML131124:AML131125 AWH131124:AWH131125 BGD131124:BGD131125 BPZ131124:BPZ131125 BZV131124:BZV131125 CJR131124:CJR131125 CTN131124:CTN131125 DDJ131124:DDJ131125 DNF131124:DNF131125 DXB131124:DXB131125 EGX131124:EGX131125 EQT131124:EQT131125 FAP131124:FAP131125 FKL131124:FKL131125 FUH131124:FUH131125 GED131124:GED131125 GNZ131124:GNZ131125 GXV131124:GXV131125 HHR131124:HHR131125 HRN131124:HRN131125 IBJ131124:IBJ131125 ILF131124:ILF131125 IVB131124:IVB131125 JEX131124:JEX131125 JOT131124:JOT131125 JYP131124:JYP131125 KIL131124:KIL131125 KSH131124:KSH131125 LCD131124:LCD131125 LLZ131124:LLZ131125 LVV131124:LVV131125 MFR131124:MFR131125 MPN131124:MPN131125 MZJ131124:MZJ131125 NJF131124:NJF131125 NTB131124:NTB131125 OCX131124:OCX131125 OMT131124:OMT131125 OWP131124:OWP131125 PGL131124:PGL131125 PQH131124:PQH131125 QAD131124:QAD131125 QJZ131124:QJZ131125 QTV131124:QTV131125 RDR131124:RDR131125 RNN131124:RNN131125 RXJ131124:RXJ131125 SHF131124:SHF131125 SRB131124:SRB131125 TAX131124:TAX131125 TKT131124:TKT131125 TUP131124:TUP131125 UEL131124:UEL131125 UOH131124:UOH131125 UYD131124:UYD131125 VHZ131124:VHZ131125 VRV131124:VRV131125 WBR131124:WBR131125 WLN131124:WLN131125 WVJ131124:WVJ131125 B196660:B196661 IX196660:IX196661 ST196660:ST196661 ACP196660:ACP196661 AML196660:AML196661 AWH196660:AWH196661 BGD196660:BGD196661 BPZ196660:BPZ196661 BZV196660:BZV196661 CJR196660:CJR196661 CTN196660:CTN196661 DDJ196660:DDJ196661 DNF196660:DNF196661 DXB196660:DXB196661 EGX196660:EGX196661 EQT196660:EQT196661 FAP196660:FAP196661 FKL196660:FKL196661 FUH196660:FUH196661 GED196660:GED196661 GNZ196660:GNZ196661 GXV196660:GXV196661 HHR196660:HHR196661 HRN196660:HRN196661 IBJ196660:IBJ196661 ILF196660:ILF196661 IVB196660:IVB196661 JEX196660:JEX196661 JOT196660:JOT196661 JYP196660:JYP196661 KIL196660:KIL196661 KSH196660:KSH196661 LCD196660:LCD196661 LLZ196660:LLZ196661 LVV196660:LVV196661 MFR196660:MFR196661 MPN196660:MPN196661 MZJ196660:MZJ196661 NJF196660:NJF196661 NTB196660:NTB196661 OCX196660:OCX196661 OMT196660:OMT196661 OWP196660:OWP196661 PGL196660:PGL196661 PQH196660:PQH196661 QAD196660:QAD196661 QJZ196660:QJZ196661 QTV196660:QTV196661 RDR196660:RDR196661 RNN196660:RNN196661 RXJ196660:RXJ196661 SHF196660:SHF196661 SRB196660:SRB196661 TAX196660:TAX196661 TKT196660:TKT196661 TUP196660:TUP196661 UEL196660:UEL196661 UOH196660:UOH196661 UYD196660:UYD196661 VHZ196660:VHZ196661 VRV196660:VRV196661 WBR196660:WBR196661 WLN196660:WLN196661 WVJ196660:WVJ196661 B262196:B262197 IX262196:IX262197 ST262196:ST262197 ACP262196:ACP262197 AML262196:AML262197 AWH262196:AWH262197 BGD262196:BGD262197 BPZ262196:BPZ262197 BZV262196:BZV262197 CJR262196:CJR262197 CTN262196:CTN262197 DDJ262196:DDJ262197 DNF262196:DNF262197 DXB262196:DXB262197 EGX262196:EGX262197 EQT262196:EQT262197 FAP262196:FAP262197 FKL262196:FKL262197 FUH262196:FUH262197 GED262196:GED262197 GNZ262196:GNZ262197 GXV262196:GXV262197 HHR262196:HHR262197 HRN262196:HRN262197 IBJ262196:IBJ262197 ILF262196:ILF262197 IVB262196:IVB262197 JEX262196:JEX262197 JOT262196:JOT262197 JYP262196:JYP262197 KIL262196:KIL262197 KSH262196:KSH262197 LCD262196:LCD262197 LLZ262196:LLZ262197 LVV262196:LVV262197 MFR262196:MFR262197 MPN262196:MPN262197 MZJ262196:MZJ262197 NJF262196:NJF262197 NTB262196:NTB262197 OCX262196:OCX262197 OMT262196:OMT262197 OWP262196:OWP262197 PGL262196:PGL262197 PQH262196:PQH262197 QAD262196:QAD262197 QJZ262196:QJZ262197 QTV262196:QTV262197 RDR262196:RDR262197 RNN262196:RNN262197 RXJ262196:RXJ262197 SHF262196:SHF262197 SRB262196:SRB262197 TAX262196:TAX262197 TKT262196:TKT262197 TUP262196:TUP262197 UEL262196:UEL262197 UOH262196:UOH262197 UYD262196:UYD262197 VHZ262196:VHZ262197 VRV262196:VRV262197 WBR262196:WBR262197 WLN262196:WLN262197 WVJ262196:WVJ262197 B327732:B327733 IX327732:IX327733 ST327732:ST327733 ACP327732:ACP327733 AML327732:AML327733 AWH327732:AWH327733 BGD327732:BGD327733 BPZ327732:BPZ327733 BZV327732:BZV327733 CJR327732:CJR327733 CTN327732:CTN327733 DDJ327732:DDJ327733 DNF327732:DNF327733 DXB327732:DXB327733 EGX327732:EGX327733 EQT327732:EQT327733 FAP327732:FAP327733 FKL327732:FKL327733 FUH327732:FUH327733 GED327732:GED327733 GNZ327732:GNZ327733 GXV327732:GXV327733 HHR327732:HHR327733 HRN327732:HRN327733 IBJ327732:IBJ327733 ILF327732:ILF327733 IVB327732:IVB327733 JEX327732:JEX327733 JOT327732:JOT327733 JYP327732:JYP327733 KIL327732:KIL327733 KSH327732:KSH327733 LCD327732:LCD327733 LLZ327732:LLZ327733 LVV327732:LVV327733 MFR327732:MFR327733 MPN327732:MPN327733 MZJ327732:MZJ327733 NJF327732:NJF327733 NTB327732:NTB327733 OCX327732:OCX327733 OMT327732:OMT327733 OWP327732:OWP327733 PGL327732:PGL327733 PQH327732:PQH327733 QAD327732:QAD327733 QJZ327732:QJZ327733 QTV327732:QTV327733 RDR327732:RDR327733 RNN327732:RNN327733 RXJ327732:RXJ327733 SHF327732:SHF327733 SRB327732:SRB327733 TAX327732:TAX327733 TKT327732:TKT327733 TUP327732:TUP327733 UEL327732:UEL327733 UOH327732:UOH327733 UYD327732:UYD327733 VHZ327732:VHZ327733 VRV327732:VRV327733 WBR327732:WBR327733 WLN327732:WLN327733 WVJ327732:WVJ327733 B393268:B393269 IX393268:IX393269 ST393268:ST393269 ACP393268:ACP393269 AML393268:AML393269 AWH393268:AWH393269 BGD393268:BGD393269 BPZ393268:BPZ393269 BZV393268:BZV393269 CJR393268:CJR393269 CTN393268:CTN393269 DDJ393268:DDJ393269 DNF393268:DNF393269 DXB393268:DXB393269 EGX393268:EGX393269 EQT393268:EQT393269 FAP393268:FAP393269 FKL393268:FKL393269 FUH393268:FUH393269 GED393268:GED393269 GNZ393268:GNZ393269 GXV393268:GXV393269 HHR393268:HHR393269 HRN393268:HRN393269 IBJ393268:IBJ393269 ILF393268:ILF393269 IVB393268:IVB393269 JEX393268:JEX393269 JOT393268:JOT393269 JYP393268:JYP393269 KIL393268:KIL393269 KSH393268:KSH393269 LCD393268:LCD393269 LLZ393268:LLZ393269 LVV393268:LVV393269 MFR393268:MFR393269 MPN393268:MPN393269 MZJ393268:MZJ393269 NJF393268:NJF393269 NTB393268:NTB393269 OCX393268:OCX393269 OMT393268:OMT393269 OWP393268:OWP393269 PGL393268:PGL393269 PQH393268:PQH393269 QAD393268:QAD393269 QJZ393268:QJZ393269 QTV393268:QTV393269 RDR393268:RDR393269 RNN393268:RNN393269 RXJ393268:RXJ393269 SHF393268:SHF393269 SRB393268:SRB393269 TAX393268:TAX393269 TKT393268:TKT393269 TUP393268:TUP393269 UEL393268:UEL393269 UOH393268:UOH393269 UYD393268:UYD393269 VHZ393268:VHZ393269 VRV393268:VRV393269 WBR393268:WBR393269 WLN393268:WLN393269 WVJ393268:WVJ393269 B458804:B458805 IX458804:IX458805 ST458804:ST458805 ACP458804:ACP458805 AML458804:AML458805 AWH458804:AWH458805 BGD458804:BGD458805 BPZ458804:BPZ458805 BZV458804:BZV458805 CJR458804:CJR458805 CTN458804:CTN458805 DDJ458804:DDJ458805 DNF458804:DNF458805 DXB458804:DXB458805 EGX458804:EGX458805 EQT458804:EQT458805 FAP458804:FAP458805 FKL458804:FKL458805 FUH458804:FUH458805 GED458804:GED458805 GNZ458804:GNZ458805 GXV458804:GXV458805 HHR458804:HHR458805 HRN458804:HRN458805 IBJ458804:IBJ458805 ILF458804:ILF458805 IVB458804:IVB458805 JEX458804:JEX458805 JOT458804:JOT458805 JYP458804:JYP458805 KIL458804:KIL458805 KSH458804:KSH458805 LCD458804:LCD458805 LLZ458804:LLZ458805 LVV458804:LVV458805 MFR458804:MFR458805 MPN458804:MPN458805 MZJ458804:MZJ458805 NJF458804:NJF458805 NTB458804:NTB458805 OCX458804:OCX458805 OMT458804:OMT458805 OWP458804:OWP458805 PGL458804:PGL458805 PQH458804:PQH458805 QAD458804:QAD458805 QJZ458804:QJZ458805 QTV458804:QTV458805 RDR458804:RDR458805 RNN458804:RNN458805 RXJ458804:RXJ458805 SHF458804:SHF458805 SRB458804:SRB458805 TAX458804:TAX458805 TKT458804:TKT458805 TUP458804:TUP458805 UEL458804:UEL458805 UOH458804:UOH458805 UYD458804:UYD458805 VHZ458804:VHZ458805 VRV458804:VRV458805 WBR458804:WBR458805 WLN458804:WLN458805 WVJ458804:WVJ458805 B524340:B524341 IX524340:IX524341 ST524340:ST524341 ACP524340:ACP524341 AML524340:AML524341 AWH524340:AWH524341 BGD524340:BGD524341 BPZ524340:BPZ524341 BZV524340:BZV524341 CJR524340:CJR524341 CTN524340:CTN524341 DDJ524340:DDJ524341 DNF524340:DNF524341 DXB524340:DXB524341 EGX524340:EGX524341 EQT524340:EQT524341 FAP524340:FAP524341 FKL524340:FKL524341 FUH524340:FUH524341 GED524340:GED524341 GNZ524340:GNZ524341 GXV524340:GXV524341 HHR524340:HHR524341 HRN524340:HRN524341 IBJ524340:IBJ524341 ILF524340:ILF524341 IVB524340:IVB524341 JEX524340:JEX524341 JOT524340:JOT524341 JYP524340:JYP524341 KIL524340:KIL524341 KSH524340:KSH524341 LCD524340:LCD524341 LLZ524340:LLZ524341 LVV524340:LVV524341 MFR524340:MFR524341 MPN524340:MPN524341 MZJ524340:MZJ524341 NJF524340:NJF524341 NTB524340:NTB524341 OCX524340:OCX524341 OMT524340:OMT524341 OWP524340:OWP524341 PGL524340:PGL524341 PQH524340:PQH524341 QAD524340:QAD524341 QJZ524340:QJZ524341 QTV524340:QTV524341 RDR524340:RDR524341 RNN524340:RNN524341 RXJ524340:RXJ524341 SHF524340:SHF524341 SRB524340:SRB524341 TAX524340:TAX524341 TKT524340:TKT524341 TUP524340:TUP524341 UEL524340:UEL524341 UOH524340:UOH524341 UYD524340:UYD524341 VHZ524340:VHZ524341 VRV524340:VRV524341 WBR524340:WBR524341 WLN524340:WLN524341 WVJ524340:WVJ524341 B589876:B589877 IX589876:IX589877 ST589876:ST589877 ACP589876:ACP589877 AML589876:AML589877 AWH589876:AWH589877 BGD589876:BGD589877 BPZ589876:BPZ589877 BZV589876:BZV589877 CJR589876:CJR589877 CTN589876:CTN589877 DDJ589876:DDJ589877 DNF589876:DNF589877 DXB589876:DXB589877 EGX589876:EGX589877 EQT589876:EQT589877 FAP589876:FAP589877 FKL589876:FKL589877 FUH589876:FUH589877 GED589876:GED589877 GNZ589876:GNZ589877 GXV589876:GXV589877 HHR589876:HHR589877 HRN589876:HRN589877 IBJ589876:IBJ589877 ILF589876:ILF589877 IVB589876:IVB589877 JEX589876:JEX589877 JOT589876:JOT589877 JYP589876:JYP589877 KIL589876:KIL589877 KSH589876:KSH589877 LCD589876:LCD589877 LLZ589876:LLZ589877 LVV589876:LVV589877 MFR589876:MFR589877 MPN589876:MPN589877 MZJ589876:MZJ589877 NJF589876:NJF589877 NTB589876:NTB589877 OCX589876:OCX589877 OMT589876:OMT589877 OWP589876:OWP589877 PGL589876:PGL589877 PQH589876:PQH589877 QAD589876:QAD589877 QJZ589876:QJZ589877 QTV589876:QTV589877 RDR589876:RDR589877 RNN589876:RNN589877 RXJ589876:RXJ589877 SHF589876:SHF589877 SRB589876:SRB589877 TAX589876:TAX589877 TKT589876:TKT589877 TUP589876:TUP589877 UEL589876:UEL589877 UOH589876:UOH589877 UYD589876:UYD589877 VHZ589876:VHZ589877 VRV589876:VRV589877 WBR589876:WBR589877 WLN589876:WLN589877 WVJ589876:WVJ589877 B655412:B655413 IX655412:IX655413 ST655412:ST655413 ACP655412:ACP655413 AML655412:AML655413 AWH655412:AWH655413 BGD655412:BGD655413 BPZ655412:BPZ655413 BZV655412:BZV655413 CJR655412:CJR655413 CTN655412:CTN655413 DDJ655412:DDJ655413 DNF655412:DNF655413 DXB655412:DXB655413 EGX655412:EGX655413 EQT655412:EQT655413 FAP655412:FAP655413 FKL655412:FKL655413 FUH655412:FUH655413 GED655412:GED655413 GNZ655412:GNZ655413 GXV655412:GXV655413 HHR655412:HHR655413 HRN655412:HRN655413 IBJ655412:IBJ655413 ILF655412:ILF655413 IVB655412:IVB655413 JEX655412:JEX655413 JOT655412:JOT655413 JYP655412:JYP655413 KIL655412:KIL655413 KSH655412:KSH655413 LCD655412:LCD655413 LLZ655412:LLZ655413 LVV655412:LVV655413 MFR655412:MFR655413 MPN655412:MPN655413 MZJ655412:MZJ655413 NJF655412:NJF655413 NTB655412:NTB655413 OCX655412:OCX655413 OMT655412:OMT655413 OWP655412:OWP655413 PGL655412:PGL655413 PQH655412:PQH655413 QAD655412:QAD655413 QJZ655412:QJZ655413 QTV655412:QTV655413 RDR655412:RDR655413 RNN655412:RNN655413 RXJ655412:RXJ655413 SHF655412:SHF655413 SRB655412:SRB655413 TAX655412:TAX655413 TKT655412:TKT655413 TUP655412:TUP655413 UEL655412:UEL655413 UOH655412:UOH655413 UYD655412:UYD655413 VHZ655412:VHZ655413 VRV655412:VRV655413 WBR655412:WBR655413 WLN655412:WLN655413 WVJ655412:WVJ655413 B720948:B720949 IX720948:IX720949 ST720948:ST720949 ACP720948:ACP720949 AML720948:AML720949 AWH720948:AWH720949 BGD720948:BGD720949 BPZ720948:BPZ720949 BZV720948:BZV720949 CJR720948:CJR720949 CTN720948:CTN720949 DDJ720948:DDJ720949 DNF720948:DNF720949 DXB720948:DXB720949 EGX720948:EGX720949 EQT720948:EQT720949 FAP720948:FAP720949 FKL720948:FKL720949 FUH720948:FUH720949 GED720948:GED720949 GNZ720948:GNZ720949 GXV720948:GXV720949 HHR720948:HHR720949 HRN720948:HRN720949 IBJ720948:IBJ720949 ILF720948:ILF720949 IVB720948:IVB720949 JEX720948:JEX720949 JOT720948:JOT720949 JYP720948:JYP720949 KIL720948:KIL720949 KSH720948:KSH720949 LCD720948:LCD720949 LLZ720948:LLZ720949 LVV720948:LVV720949 MFR720948:MFR720949 MPN720948:MPN720949 MZJ720948:MZJ720949 NJF720948:NJF720949 NTB720948:NTB720949 OCX720948:OCX720949 OMT720948:OMT720949 OWP720948:OWP720949 PGL720948:PGL720949 PQH720948:PQH720949 QAD720948:QAD720949 QJZ720948:QJZ720949 QTV720948:QTV720949 RDR720948:RDR720949 RNN720948:RNN720949 RXJ720948:RXJ720949 SHF720948:SHF720949 SRB720948:SRB720949 TAX720948:TAX720949 TKT720948:TKT720949 TUP720948:TUP720949 UEL720948:UEL720949 UOH720948:UOH720949 UYD720948:UYD720949 VHZ720948:VHZ720949 VRV720948:VRV720949 WBR720948:WBR720949 WLN720948:WLN720949 WVJ720948:WVJ720949 B786484:B786485 IX786484:IX786485 ST786484:ST786485 ACP786484:ACP786485 AML786484:AML786485 AWH786484:AWH786485 BGD786484:BGD786485 BPZ786484:BPZ786485 BZV786484:BZV786485 CJR786484:CJR786485 CTN786484:CTN786485 DDJ786484:DDJ786485 DNF786484:DNF786485 DXB786484:DXB786485 EGX786484:EGX786485 EQT786484:EQT786485 FAP786484:FAP786485 FKL786484:FKL786485 FUH786484:FUH786485 GED786484:GED786485 GNZ786484:GNZ786485 GXV786484:GXV786485 HHR786484:HHR786485 HRN786484:HRN786485 IBJ786484:IBJ786485 ILF786484:ILF786485 IVB786484:IVB786485 JEX786484:JEX786485 JOT786484:JOT786485 JYP786484:JYP786485 KIL786484:KIL786485 KSH786484:KSH786485 LCD786484:LCD786485 LLZ786484:LLZ786485 LVV786484:LVV786485 MFR786484:MFR786485 MPN786484:MPN786485 MZJ786484:MZJ786485 NJF786484:NJF786485 NTB786484:NTB786485 OCX786484:OCX786485 OMT786484:OMT786485 OWP786484:OWP786485 PGL786484:PGL786485 PQH786484:PQH786485 QAD786484:QAD786485 QJZ786484:QJZ786485 QTV786484:QTV786485 RDR786484:RDR786485 RNN786484:RNN786485 RXJ786484:RXJ786485 SHF786484:SHF786485 SRB786484:SRB786485 TAX786484:TAX786485 TKT786484:TKT786485 TUP786484:TUP786485 UEL786484:UEL786485 UOH786484:UOH786485 UYD786484:UYD786485 VHZ786484:VHZ786485 VRV786484:VRV786485 WBR786484:WBR786485 WLN786484:WLN786485 WVJ786484:WVJ786485 B852020:B852021 IX852020:IX852021 ST852020:ST852021 ACP852020:ACP852021 AML852020:AML852021 AWH852020:AWH852021 BGD852020:BGD852021 BPZ852020:BPZ852021 BZV852020:BZV852021 CJR852020:CJR852021 CTN852020:CTN852021 DDJ852020:DDJ852021 DNF852020:DNF852021 DXB852020:DXB852021 EGX852020:EGX852021 EQT852020:EQT852021 FAP852020:FAP852021 FKL852020:FKL852021 FUH852020:FUH852021 GED852020:GED852021 GNZ852020:GNZ852021 GXV852020:GXV852021 HHR852020:HHR852021 HRN852020:HRN852021 IBJ852020:IBJ852021 ILF852020:ILF852021 IVB852020:IVB852021 JEX852020:JEX852021 JOT852020:JOT852021 JYP852020:JYP852021 KIL852020:KIL852021 KSH852020:KSH852021 LCD852020:LCD852021 LLZ852020:LLZ852021 LVV852020:LVV852021 MFR852020:MFR852021 MPN852020:MPN852021 MZJ852020:MZJ852021 NJF852020:NJF852021 NTB852020:NTB852021 OCX852020:OCX852021 OMT852020:OMT852021 OWP852020:OWP852021 PGL852020:PGL852021 PQH852020:PQH852021 QAD852020:QAD852021 QJZ852020:QJZ852021 QTV852020:QTV852021 RDR852020:RDR852021 RNN852020:RNN852021 RXJ852020:RXJ852021 SHF852020:SHF852021 SRB852020:SRB852021 TAX852020:TAX852021 TKT852020:TKT852021 TUP852020:TUP852021 UEL852020:UEL852021 UOH852020:UOH852021 UYD852020:UYD852021 VHZ852020:VHZ852021 VRV852020:VRV852021 WBR852020:WBR852021 WLN852020:WLN852021 WVJ852020:WVJ852021 B917556:B917557 IX917556:IX917557 ST917556:ST917557 ACP917556:ACP917557 AML917556:AML917557 AWH917556:AWH917557 BGD917556:BGD917557 BPZ917556:BPZ917557 BZV917556:BZV917557 CJR917556:CJR917557 CTN917556:CTN917557 DDJ917556:DDJ917557 DNF917556:DNF917557 DXB917556:DXB917557 EGX917556:EGX917557 EQT917556:EQT917557 FAP917556:FAP917557 FKL917556:FKL917557 FUH917556:FUH917557 GED917556:GED917557 GNZ917556:GNZ917557 GXV917556:GXV917557 HHR917556:HHR917557 HRN917556:HRN917557 IBJ917556:IBJ917557 ILF917556:ILF917557 IVB917556:IVB917557 JEX917556:JEX917557 JOT917556:JOT917557 JYP917556:JYP917557 KIL917556:KIL917557 KSH917556:KSH917557 LCD917556:LCD917557 LLZ917556:LLZ917557 LVV917556:LVV917557 MFR917556:MFR917557 MPN917556:MPN917557 MZJ917556:MZJ917557 NJF917556:NJF917557 NTB917556:NTB917557 OCX917556:OCX917557 OMT917556:OMT917557 OWP917556:OWP917557 PGL917556:PGL917557 PQH917556:PQH917557 QAD917556:QAD917557 QJZ917556:QJZ917557 QTV917556:QTV917557 RDR917556:RDR917557 RNN917556:RNN917557 RXJ917556:RXJ917557 SHF917556:SHF917557 SRB917556:SRB917557 TAX917556:TAX917557 TKT917556:TKT917557 TUP917556:TUP917557 UEL917556:UEL917557 UOH917556:UOH917557 UYD917556:UYD917557 VHZ917556:VHZ917557 VRV917556:VRV917557 WBR917556:WBR917557 WLN917556:WLN917557 WVJ917556:WVJ917557 B983092:B983093 IX983092:IX983093 ST983092:ST983093 ACP983092:ACP983093 AML983092:AML983093 AWH983092:AWH983093 BGD983092:BGD983093 BPZ983092:BPZ983093 BZV983092:BZV983093 CJR983092:CJR983093 CTN983092:CTN983093 DDJ983092:DDJ983093 DNF983092:DNF983093 DXB983092:DXB983093 EGX983092:EGX983093 EQT983092:EQT983093 FAP983092:FAP983093 FKL983092:FKL983093 FUH983092:FUH983093 GED983092:GED983093 GNZ983092:GNZ983093 GXV983092:GXV983093 HHR983092:HHR983093 HRN983092:HRN983093 IBJ983092:IBJ983093 ILF983092:ILF983093 IVB983092:IVB983093 JEX983092:JEX983093 JOT983092:JOT983093 JYP983092:JYP983093 KIL983092:KIL983093 KSH983092:KSH983093 LCD983092:LCD983093 LLZ983092:LLZ983093 LVV983092:LVV983093 MFR983092:MFR983093 MPN983092:MPN983093 MZJ983092:MZJ983093 NJF983092:NJF983093 NTB983092:NTB983093 OCX983092:OCX983093 OMT983092:OMT983093 OWP983092:OWP983093 PGL983092:PGL983093 PQH983092:PQH983093 QAD983092:QAD983093 QJZ983092:QJZ983093 QTV983092:QTV983093 RDR983092:RDR983093 RNN983092:RNN983093 RXJ983092:RXJ983093 SHF983092:SHF983093 SRB983092:SRB983093 TAX983092:TAX983093 TKT983092:TKT983093 TUP983092:TUP983093 UEL983092:UEL983093 UOH983092:UOH983093 UYD983092:UYD983093 VHZ983092:VHZ983093 VRV983092:VRV983093 WBR983092:WBR983093 WLN983092:WLN983093 WVJ983092:WVJ983093 B96 IX96 ST96 ACP96 AML96 AWH96 BGD96 BPZ96 BZV96 CJR96 CTN96 DDJ96 DNF96 DXB96 EGX96 EQT96 FAP96 FKL96 FUH96 GED96 GNZ96 GXV96 HHR96 HRN96 IBJ96 ILF96 IVB96 JEX96 JOT96 JYP96 KIL96 KSH96 LCD96 LLZ96 LVV96 MFR96 MPN96 MZJ96 NJF96 NTB96 OCX96 OMT96 OWP96 PGL96 PQH96 QAD96 QJZ96 QTV96 RDR96 RNN96 RXJ96 SHF96 SRB96 TAX96 TKT96 TUP96 UEL96 UOH96 UYD96 VHZ96 VRV96 WBR96 WLN96 WVJ96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B98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WVJ983097 B85 IX85 ST85 ACP85 AML85 AWH85 BGD85 BPZ85 BZV85 CJR85 CTN85 DDJ85 DNF85 DXB85 EGX85 EQT85 FAP85 FKL85 FUH85 GED85 GNZ85 GXV85 HHR85 HRN85 IBJ85 ILF85 IVB85 JEX85 JOT85 JYP85 KIL85 KSH85 LCD85 LLZ85 LVV85 MFR85 MPN85 MZJ85 NJF85 NTB85 OCX85 OMT85 OWP85 PGL85 PQH85 QAD85 QJZ85 QTV85 RDR85 RNN85 RXJ85 SHF85 SRB85 TAX85 TKT85 TUP85 UEL85 UOH85 UYD85 VHZ85 VRV85 WBR85 WLN85 WVJ85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B72:B74 IX72:IX74 ST72:ST74 ACP72:ACP74 AML72:AML74 AWH72:AWH74 BGD72:BGD74 BPZ72:BPZ74 BZV72:BZV74 CJR72:CJR74 CTN72:CTN74 DDJ72:DDJ74 DNF72:DNF74 DXB72:DXB74 EGX72:EGX74 EQT72:EQT74 FAP72:FAP74 FKL72:FKL74 FUH72:FUH74 GED72:GED74 GNZ72:GNZ74 GXV72:GXV74 HHR72:HHR74 HRN72:HRN74 IBJ72:IBJ74 ILF72:ILF74 IVB72:IVB74 JEX72:JEX74 JOT72:JOT74 JYP72:JYP74 KIL72:KIL74 KSH72:KSH74 LCD72:LCD74 LLZ72:LLZ74 LVV72:LVV74 MFR72:MFR74 MPN72:MPN74 MZJ72:MZJ74 NJF72:NJF74 NTB72:NTB74 OCX72:OCX74 OMT72:OMT74 OWP72:OWP74 PGL72:PGL74 PQH72:PQH74 QAD72:QAD74 QJZ72:QJZ74 QTV72:QTV74 RDR72:RDR74 RNN72:RNN74 RXJ72:RXJ74 SHF72:SHF74 SRB72:SRB74 TAX72:TAX74 TKT72:TKT74 TUP72:TUP74 UEL72:UEL74 UOH72:UOH74 UYD72:UYD74 VHZ72:VHZ74 VRV72:VRV74 WBR72:WBR74 WLN72:WLN74 WVJ72:WVJ74 B65567:B65569 IX65567:IX65569 ST65567:ST65569 ACP65567:ACP65569 AML65567:AML65569 AWH65567:AWH65569 BGD65567:BGD65569 BPZ65567:BPZ65569 BZV65567:BZV65569 CJR65567:CJR65569 CTN65567:CTN65569 DDJ65567:DDJ65569 DNF65567:DNF65569 DXB65567:DXB65569 EGX65567:EGX65569 EQT65567:EQT65569 FAP65567:FAP65569 FKL65567:FKL65569 FUH65567:FUH65569 GED65567:GED65569 GNZ65567:GNZ65569 GXV65567:GXV65569 HHR65567:HHR65569 HRN65567:HRN65569 IBJ65567:IBJ65569 ILF65567:ILF65569 IVB65567:IVB65569 JEX65567:JEX65569 JOT65567:JOT65569 JYP65567:JYP65569 KIL65567:KIL65569 KSH65567:KSH65569 LCD65567:LCD65569 LLZ65567:LLZ65569 LVV65567:LVV65569 MFR65567:MFR65569 MPN65567:MPN65569 MZJ65567:MZJ65569 NJF65567:NJF65569 NTB65567:NTB65569 OCX65567:OCX65569 OMT65567:OMT65569 OWP65567:OWP65569 PGL65567:PGL65569 PQH65567:PQH65569 QAD65567:QAD65569 QJZ65567:QJZ65569 QTV65567:QTV65569 RDR65567:RDR65569 RNN65567:RNN65569 RXJ65567:RXJ65569 SHF65567:SHF65569 SRB65567:SRB65569 TAX65567:TAX65569 TKT65567:TKT65569 TUP65567:TUP65569 UEL65567:UEL65569 UOH65567:UOH65569 UYD65567:UYD65569 VHZ65567:VHZ65569 VRV65567:VRV65569 WBR65567:WBR65569 WLN65567:WLN65569 WVJ65567:WVJ65569 B131103:B131105 IX131103:IX131105 ST131103:ST131105 ACP131103:ACP131105 AML131103:AML131105 AWH131103:AWH131105 BGD131103:BGD131105 BPZ131103:BPZ131105 BZV131103:BZV131105 CJR131103:CJR131105 CTN131103:CTN131105 DDJ131103:DDJ131105 DNF131103:DNF131105 DXB131103:DXB131105 EGX131103:EGX131105 EQT131103:EQT131105 FAP131103:FAP131105 FKL131103:FKL131105 FUH131103:FUH131105 GED131103:GED131105 GNZ131103:GNZ131105 GXV131103:GXV131105 HHR131103:HHR131105 HRN131103:HRN131105 IBJ131103:IBJ131105 ILF131103:ILF131105 IVB131103:IVB131105 JEX131103:JEX131105 JOT131103:JOT131105 JYP131103:JYP131105 KIL131103:KIL131105 KSH131103:KSH131105 LCD131103:LCD131105 LLZ131103:LLZ131105 LVV131103:LVV131105 MFR131103:MFR131105 MPN131103:MPN131105 MZJ131103:MZJ131105 NJF131103:NJF131105 NTB131103:NTB131105 OCX131103:OCX131105 OMT131103:OMT131105 OWP131103:OWP131105 PGL131103:PGL131105 PQH131103:PQH131105 QAD131103:QAD131105 QJZ131103:QJZ131105 QTV131103:QTV131105 RDR131103:RDR131105 RNN131103:RNN131105 RXJ131103:RXJ131105 SHF131103:SHF131105 SRB131103:SRB131105 TAX131103:TAX131105 TKT131103:TKT131105 TUP131103:TUP131105 UEL131103:UEL131105 UOH131103:UOH131105 UYD131103:UYD131105 VHZ131103:VHZ131105 VRV131103:VRV131105 WBR131103:WBR131105 WLN131103:WLN131105 WVJ131103:WVJ131105 B196639:B196641 IX196639:IX196641 ST196639:ST196641 ACP196639:ACP196641 AML196639:AML196641 AWH196639:AWH196641 BGD196639:BGD196641 BPZ196639:BPZ196641 BZV196639:BZV196641 CJR196639:CJR196641 CTN196639:CTN196641 DDJ196639:DDJ196641 DNF196639:DNF196641 DXB196639:DXB196641 EGX196639:EGX196641 EQT196639:EQT196641 FAP196639:FAP196641 FKL196639:FKL196641 FUH196639:FUH196641 GED196639:GED196641 GNZ196639:GNZ196641 GXV196639:GXV196641 HHR196639:HHR196641 HRN196639:HRN196641 IBJ196639:IBJ196641 ILF196639:ILF196641 IVB196639:IVB196641 JEX196639:JEX196641 JOT196639:JOT196641 JYP196639:JYP196641 KIL196639:KIL196641 KSH196639:KSH196641 LCD196639:LCD196641 LLZ196639:LLZ196641 LVV196639:LVV196641 MFR196639:MFR196641 MPN196639:MPN196641 MZJ196639:MZJ196641 NJF196639:NJF196641 NTB196639:NTB196641 OCX196639:OCX196641 OMT196639:OMT196641 OWP196639:OWP196641 PGL196639:PGL196641 PQH196639:PQH196641 QAD196639:QAD196641 QJZ196639:QJZ196641 QTV196639:QTV196641 RDR196639:RDR196641 RNN196639:RNN196641 RXJ196639:RXJ196641 SHF196639:SHF196641 SRB196639:SRB196641 TAX196639:TAX196641 TKT196639:TKT196641 TUP196639:TUP196641 UEL196639:UEL196641 UOH196639:UOH196641 UYD196639:UYD196641 VHZ196639:VHZ196641 VRV196639:VRV196641 WBR196639:WBR196641 WLN196639:WLN196641 WVJ196639:WVJ196641 B262175:B262177 IX262175:IX262177 ST262175:ST262177 ACP262175:ACP262177 AML262175:AML262177 AWH262175:AWH262177 BGD262175:BGD262177 BPZ262175:BPZ262177 BZV262175:BZV262177 CJR262175:CJR262177 CTN262175:CTN262177 DDJ262175:DDJ262177 DNF262175:DNF262177 DXB262175:DXB262177 EGX262175:EGX262177 EQT262175:EQT262177 FAP262175:FAP262177 FKL262175:FKL262177 FUH262175:FUH262177 GED262175:GED262177 GNZ262175:GNZ262177 GXV262175:GXV262177 HHR262175:HHR262177 HRN262175:HRN262177 IBJ262175:IBJ262177 ILF262175:ILF262177 IVB262175:IVB262177 JEX262175:JEX262177 JOT262175:JOT262177 JYP262175:JYP262177 KIL262175:KIL262177 KSH262175:KSH262177 LCD262175:LCD262177 LLZ262175:LLZ262177 LVV262175:LVV262177 MFR262175:MFR262177 MPN262175:MPN262177 MZJ262175:MZJ262177 NJF262175:NJF262177 NTB262175:NTB262177 OCX262175:OCX262177 OMT262175:OMT262177 OWP262175:OWP262177 PGL262175:PGL262177 PQH262175:PQH262177 QAD262175:QAD262177 QJZ262175:QJZ262177 QTV262175:QTV262177 RDR262175:RDR262177 RNN262175:RNN262177 RXJ262175:RXJ262177 SHF262175:SHF262177 SRB262175:SRB262177 TAX262175:TAX262177 TKT262175:TKT262177 TUP262175:TUP262177 UEL262175:UEL262177 UOH262175:UOH262177 UYD262175:UYD262177 VHZ262175:VHZ262177 VRV262175:VRV262177 WBR262175:WBR262177 WLN262175:WLN262177 WVJ262175:WVJ262177 B327711:B327713 IX327711:IX327713 ST327711:ST327713 ACP327711:ACP327713 AML327711:AML327713 AWH327711:AWH327713 BGD327711:BGD327713 BPZ327711:BPZ327713 BZV327711:BZV327713 CJR327711:CJR327713 CTN327711:CTN327713 DDJ327711:DDJ327713 DNF327711:DNF327713 DXB327711:DXB327713 EGX327711:EGX327713 EQT327711:EQT327713 FAP327711:FAP327713 FKL327711:FKL327713 FUH327711:FUH327713 GED327711:GED327713 GNZ327711:GNZ327713 GXV327711:GXV327713 HHR327711:HHR327713 HRN327711:HRN327713 IBJ327711:IBJ327713 ILF327711:ILF327713 IVB327711:IVB327713 JEX327711:JEX327713 JOT327711:JOT327713 JYP327711:JYP327713 KIL327711:KIL327713 KSH327711:KSH327713 LCD327711:LCD327713 LLZ327711:LLZ327713 LVV327711:LVV327713 MFR327711:MFR327713 MPN327711:MPN327713 MZJ327711:MZJ327713 NJF327711:NJF327713 NTB327711:NTB327713 OCX327711:OCX327713 OMT327711:OMT327713 OWP327711:OWP327713 PGL327711:PGL327713 PQH327711:PQH327713 QAD327711:QAD327713 QJZ327711:QJZ327713 QTV327711:QTV327713 RDR327711:RDR327713 RNN327711:RNN327713 RXJ327711:RXJ327713 SHF327711:SHF327713 SRB327711:SRB327713 TAX327711:TAX327713 TKT327711:TKT327713 TUP327711:TUP327713 UEL327711:UEL327713 UOH327711:UOH327713 UYD327711:UYD327713 VHZ327711:VHZ327713 VRV327711:VRV327713 WBR327711:WBR327713 WLN327711:WLN327713 WVJ327711:WVJ327713 B393247:B393249 IX393247:IX393249 ST393247:ST393249 ACP393247:ACP393249 AML393247:AML393249 AWH393247:AWH393249 BGD393247:BGD393249 BPZ393247:BPZ393249 BZV393247:BZV393249 CJR393247:CJR393249 CTN393247:CTN393249 DDJ393247:DDJ393249 DNF393247:DNF393249 DXB393247:DXB393249 EGX393247:EGX393249 EQT393247:EQT393249 FAP393247:FAP393249 FKL393247:FKL393249 FUH393247:FUH393249 GED393247:GED393249 GNZ393247:GNZ393249 GXV393247:GXV393249 HHR393247:HHR393249 HRN393247:HRN393249 IBJ393247:IBJ393249 ILF393247:ILF393249 IVB393247:IVB393249 JEX393247:JEX393249 JOT393247:JOT393249 JYP393247:JYP393249 KIL393247:KIL393249 KSH393247:KSH393249 LCD393247:LCD393249 LLZ393247:LLZ393249 LVV393247:LVV393249 MFR393247:MFR393249 MPN393247:MPN393249 MZJ393247:MZJ393249 NJF393247:NJF393249 NTB393247:NTB393249 OCX393247:OCX393249 OMT393247:OMT393249 OWP393247:OWP393249 PGL393247:PGL393249 PQH393247:PQH393249 QAD393247:QAD393249 QJZ393247:QJZ393249 QTV393247:QTV393249 RDR393247:RDR393249 RNN393247:RNN393249 RXJ393247:RXJ393249 SHF393247:SHF393249 SRB393247:SRB393249 TAX393247:TAX393249 TKT393247:TKT393249 TUP393247:TUP393249 UEL393247:UEL393249 UOH393247:UOH393249 UYD393247:UYD393249 VHZ393247:VHZ393249 VRV393247:VRV393249 WBR393247:WBR393249 WLN393247:WLN393249 WVJ393247:WVJ393249 B458783:B458785 IX458783:IX458785 ST458783:ST458785 ACP458783:ACP458785 AML458783:AML458785 AWH458783:AWH458785 BGD458783:BGD458785 BPZ458783:BPZ458785 BZV458783:BZV458785 CJR458783:CJR458785 CTN458783:CTN458785 DDJ458783:DDJ458785 DNF458783:DNF458785 DXB458783:DXB458785 EGX458783:EGX458785 EQT458783:EQT458785 FAP458783:FAP458785 FKL458783:FKL458785 FUH458783:FUH458785 GED458783:GED458785 GNZ458783:GNZ458785 GXV458783:GXV458785 HHR458783:HHR458785 HRN458783:HRN458785 IBJ458783:IBJ458785 ILF458783:ILF458785 IVB458783:IVB458785 JEX458783:JEX458785 JOT458783:JOT458785 JYP458783:JYP458785 KIL458783:KIL458785 KSH458783:KSH458785 LCD458783:LCD458785 LLZ458783:LLZ458785 LVV458783:LVV458785 MFR458783:MFR458785 MPN458783:MPN458785 MZJ458783:MZJ458785 NJF458783:NJF458785 NTB458783:NTB458785 OCX458783:OCX458785 OMT458783:OMT458785 OWP458783:OWP458785 PGL458783:PGL458785 PQH458783:PQH458785 QAD458783:QAD458785 QJZ458783:QJZ458785 QTV458783:QTV458785 RDR458783:RDR458785 RNN458783:RNN458785 RXJ458783:RXJ458785 SHF458783:SHF458785 SRB458783:SRB458785 TAX458783:TAX458785 TKT458783:TKT458785 TUP458783:TUP458785 UEL458783:UEL458785 UOH458783:UOH458785 UYD458783:UYD458785 VHZ458783:VHZ458785 VRV458783:VRV458785 WBR458783:WBR458785 WLN458783:WLN458785 WVJ458783:WVJ458785 B524319:B524321 IX524319:IX524321 ST524319:ST524321 ACP524319:ACP524321 AML524319:AML524321 AWH524319:AWH524321 BGD524319:BGD524321 BPZ524319:BPZ524321 BZV524319:BZV524321 CJR524319:CJR524321 CTN524319:CTN524321 DDJ524319:DDJ524321 DNF524319:DNF524321 DXB524319:DXB524321 EGX524319:EGX524321 EQT524319:EQT524321 FAP524319:FAP524321 FKL524319:FKL524321 FUH524319:FUH524321 GED524319:GED524321 GNZ524319:GNZ524321 GXV524319:GXV524321 HHR524319:HHR524321 HRN524319:HRN524321 IBJ524319:IBJ524321 ILF524319:ILF524321 IVB524319:IVB524321 JEX524319:JEX524321 JOT524319:JOT524321 JYP524319:JYP524321 KIL524319:KIL524321 KSH524319:KSH524321 LCD524319:LCD524321 LLZ524319:LLZ524321 LVV524319:LVV524321 MFR524319:MFR524321 MPN524319:MPN524321 MZJ524319:MZJ524321 NJF524319:NJF524321 NTB524319:NTB524321 OCX524319:OCX524321 OMT524319:OMT524321 OWP524319:OWP524321 PGL524319:PGL524321 PQH524319:PQH524321 QAD524319:QAD524321 QJZ524319:QJZ524321 QTV524319:QTV524321 RDR524319:RDR524321 RNN524319:RNN524321 RXJ524319:RXJ524321 SHF524319:SHF524321 SRB524319:SRB524321 TAX524319:TAX524321 TKT524319:TKT524321 TUP524319:TUP524321 UEL524319:UEL524321 UOH524319:UOH524321 UYD524319:UYD524321 VHZ524319:VHZ524321 VRV524319:VRV524321 WBR524319:WBR524321 WLN524319:WLN524321 WVJ524319:WVJ524321 B589855:B589857 IX589855:IX589857 ST589855:ST589857 ACP589855:ACP589857 AML589855:AML589857 AWH589855:AWH589857 BGD589855:BGD589857 BPZ589855:BPZ589857 BZV589855:BZV589857 CJR589855:CJR589857 CTN589855:CTN589857 DDJ589855:DDJ589857 DNF589855:DNF589857 DXB589855:DXB589857 EGX589855:EGX589857 EQT589855:EQT589857 FAP589855:FAP589857 FKL589855:FKL589857 FUH589855:FUH589857 GED589855:GED589857 GNZ589855:GNZ589857 GXV589855:GXV589857 HHR589855:HHR589857 HRN589855:HRN589857 IBJ589855:IBJ589857 ILF589855:ILF589857 IVB589855:IVB589857 JEX589855:JEX589857 JOT589855:JOT589857 JYP589855:JYP589857 KIL589855:KIL589857 KSH589855:KSH589857 LCD589855:LCD589857 LLZ589855:LLZ589857 LVV589855:LVV589857 MFR589855:MFR589857 MPN589855:MPN589857 MZJ589855:MZJ589857 NJF589855:NJF589857 NTB589855:NTB589857 OCX589855:OCX589857 OMT589855:OMT589857 OWP589855:OWP589857 PGL589855:PGL589857 PQH589855:PQH589857 QAD589855:QAD589857 QJZ589855:QJZ589857 QTV589855:QTV589857 RDR589855:RDR589857 RNN589855:RNN589857 RXJ589855:RXJ589857 SHF589855:SHF589857 SRB589855:SRB589857 TAX589855:TAX589857 TKT589855:TKT589857 TUP589855:TUP589857 UEL589855:UEL589857 UOH589855:UOH589857 UYD589855:UYD589857 VHZ589855:VHZ589857 VRV589855:VRV589857 WBR589855:WBR589857 WLN589855:WLN589857 WVJ589855:WVJ589857 B655391:B655393 IX655391:IX655393 ST655391:ST655393 ACP655391:ACP655393 AML655391:AML655393 AWH655391:AWH655393 BGD655391:BGD655393 BPZ655391:BPZ655393 BZV655391:BZV655393 CJR655391:CJR655393 CTN655391:CTN655393 DDJ655391:DDJ655393 DNF655391:DNF655393 DXB655391:DXB655393 EGX655391:EGX655393 EQT655391:EQT655393 FAP655391:FAP655393 FKL655391:FKL655393 FUH655391:FUH655393 GED655391:GED655393 GNZ655391:GNZ655393 GXV655391:GXV655393 HHR655391:HHR655393 HRN655391:HRN655393 IBJ655391:IBJ655393 ILF655391:ILF655393 IVB655391:IVB655393 JEX655391:JEX655393 JOT655391:JOT655393 JYP655391:JYP655393 KIL655391:KIL655393 KSH655391:KSH655393 LCD655391:LCD655393 LLZ655391:LLZ655393 LVV655391:LVV655393 MFR655391:MFR655393 MPN655391:MPN655393 MZJ655391:MZJ655393 NJF655391:NJF655393 NTB655391:NTB655393 OCX655391:OCX655393 OMT655391:OMT655393 OWP655391:OWP655393 PGL655391:PGL655393 PQH655391:PQH655393 QAD655391:QAD655393 QJZ655391:QJZ655393 QTV655391:QTV655393 RDR655391:RDR655393 RNN655391:RNN655393 RXJ655391:RXJ655393 SHF655391:SHF655393 SRB655391:SRB655393 TAX655391:TAX655393 TKT655391:TKT655393 TUP655391:TUP655393 UEL655391:UEL655393 UOH655391:UOH655393 UYD655391:UYD655393 VHZ655391:VHZ655393 VRV655391:VRV655393 WBR655391:WBR655393 WLN655391:WLN655393 WVJ655391:WVJ655393 B720927:B720929 IX720927:IX720929 ST720927:ST720929 ACP720927:ACP720929 AML720927:AML720929 AWH720927:AWH720929 BGD720927:BGD720929 BPZ720927:BPZ720929 BZV720927:BZV720929 CJR720927:CJR720929 CTN720927:CTN720929 DDJ720927:DDJ720929 DNF720927:DNF720929 DXB720927:DXB720929 EGX720927:EGX720929 EQT720927:EQT720929 FAP720927:FAP720929 FKL720927:FKL720929 FUH720927:FUH720929 GED720927:GED720929 GNZ720927:GNZ720929 GXV720927:GXV720929 HHR720927:HHR720929 HRN720927:HRN720929 IBJ720927:IBJ720929 ILF720927:ILF720929 IVB720927:IVB720929 JEX720927:JEX720929 JOT720927:JOT720929 JYP720927:JYP720929 KIL720927:KIL720929 KSH720927:KSH720929 LCD720927:LCD720929 LLZ720927:LLZ720929 LVV720927:LVV720929 MFR720927:MFR720929 MPN720927:MPN720929 MZJ720927:MZJ720929 NJF720927:NJF720929 NTB720927:NTB720929 OCX720927:OCX720929 OMT720927:OMT720929 OWP720927:OWP720929 PGL720927:PGL720929 PQH720927:PQH720929 QAD720927:QAD720929 QJZ720927:QJZ720929 QTV720927:QTV720929 RDR720927:RDR720929 RNN720927:RNN720929 RXJ720927:RXJ720929 SHF720927:SHF720929 SRB720927:SRB720929 TAX720927:TAX720929 TKT720927:TKT720929 TUP720927:TUP720929 UEL720927:UEL720929 UOH720927:UOH720929 UYD720927:UYD720929 VHZ720927:VHZ720929 VRV720927:VRV720929 WBR720927:WBR720929 WLN720927:WLN720929 WVJ720927:WVJ720929 B786463:B786465 IX786463:IX786465 ST786463:ST786465 ACP786463:ACP786465 AML786463:AML786465 AWH786463:AWH786465 BGD786463:BGD786465 BPZ786463:BPZ786465 BZV786463:BZV786465 CJR786463:CJR786465 CTN786463:CTN786465 DDJ786463:DDJ786465 DNF786463:DNF786465 DXB786463:DXB786465 EGX786463:EGX786465 EQT786463:EQT786465 FAP786463:FAP786465 FKL786463:FKL786465 FUH786463:FUH786465 GED786463:GED786465 GNZ786463:GNZ786465 GXV786463:GXV786465 HHR786463:HHR786465 HRN786463:HRN786465 IBJ786463:IBJ786465 ILF786463:ILF786465 IVB786463:IVB786465 JEX786463:JEX786465 JOT786463:JOT786465 JYP786463:JYP786465 KIL786463:KIL786465 KSH786463:KSH786465 LCD786463:LCD786465 LLZ786463:LLZ786465 LVV786463:LVV786465 MFR786463:MFR786465 MPN786463:MPN786465 MZJ786463:MZJ786465 NJF786463:NJF786465 NTB786463:NTB786465 OCX786463:OCX786465 OMT786463:OMT786465 OWP786463:OWP786465 PGL786463:PGL786465 PQH786463:PQH786465 QAD786463:QAD786465 QJZ786463:QJZ786465 QTV786463:QTV786465 RDR786463:RDR786465 RNN786463:RNN786465 RXJ786463:RXJ786465 SHF786463:SHF786465 SRB786463:SRB786465 TAX786463:TAX786465 TKT786463:TKT786465 TUP786463:TUP786465 UEL786463:UEL786465 UOH786463:UOH786465 UYD786463:UYD786465 VHZ786463:VHZ786465 VRV786463:VRV786465 WBR786463:WBR786465 WLN786463:WLN786465 WVJ786463:WVJ786465 B851999:B852001 IX851999:IX852001 ST851999:ST852001 ACP851999:ACP852001 AML851999:AML852001 AWH851999:AWH852001 BGD851999:BGD852001 BPZ851999:BPZ852001 BZV851999:BZV852001 CJR851999:CJR852001 CTN851999:CTN852001 DDJ851999:DDJ852001 DNF851999:DNF852001 DXB851999:DXB852001 EGX851999:EGX852001 EQT851999:EQT852001 FAP851999:FAP852001 FKL851999:FKL852001 FUH851999:FUH852001 GED851999:GED852001 GNZ851999:GNZ852001 GXV851999:GXV852001 HHR851999:HHR852001 HRN851999:HRN852001 IBJ851999:IBJ852001 ILF851999:ILF852001 IVB851999:IVB852001 JEX851999:JEX852001 JOT851999:JOT852001 JYP851999:JYP852001 KIL851999:KIL852001 KSH851999:KSH852001 LCD851999:LCD852001 LLZ851999:LLZ852001 LVV851999:LVV852001 MFR851999:MFR852001 MPN851999:MPN852001 MZJ851999:MZJ852001 NJF851999:NJF852001 NTB851999:NTB852001 OCX851999:OCX852001 OMT851999:OMT852001 OWP851999:OWP852001 PGL851999:PGL852001 PQH851999:PQH852001 QAD851999:QAD852001 QJZ851999:QJZ852001 QTV851999:QTV852001 RDR851999:RDR852001 RNN851999:RNN852001 RXJ851999:RXJ852001 SHF851999:SHF852001 SRB851999:SRB852001 TAX851999:TAX852001 TKT851999:TKT852001 TUP851999:TUP852001 UEL851999:UEL852001 UOH851999:UOH852001 UYD851999:UYD852001 VHZ851999:VHZ852001 VRV851999:VRV852001 WBR851999:WBR852001 WLN851999:WLN852001 WVJ851999:WVJ852001 B917535:B917537 IX917535:IX917537 ST917535:ST917537 ACP917535:ACP917537 AML917535:AML917537 AWH917535:AWH917537 BGD917535:BGD917537 BPZ917535:BPZ917537 BZV917535:BZV917537 CJR917535:CJR917537 CTN917535:CTN917537 DDJ917535:DDJ917537 DNF917535:DNF917537 DXB917535:DXB917537 EGX917535:EGX917537 EQT917535:EQT917537 FAP917535:FAP917537 FKL917535:FKL917537 FUH917535:FUH917537 GED917535:GED917537 GNZ917535:GNZ917537 GXV917535:GXV917537 HHR917535:HHR917537 HRN917535:HRN917537 IBJ917535:IBJ917537 ILF917535:ILF917537 IVB917535:IVB917537 JEX917535:JEX917537 JOT917535:JOT917537 JYP917535:JYP917537 KIL917535:KIL917537 KSH917535:KSH917537 LCD917535:LCD917537 LLZ917535:LLZ917537 LVV917535:LVV917537 MFR917535:MFR917537 MPN917535:MPN917537 MZJ917535:MZJ917537 NJF917535:NJF917537 NTB917535:NTB917537 OCX917535:OCX917537 OMT917535:OMT917537 OWP917535:OWP917537 PGL917535:PGL917537 PQH917535:PQH917537 QAD917535:QAD917537 QJZ917535:QJZ917537 QTV917535:QTV917537 RDR917535:RDR917537 RNN917535:RNN917537 RXJ917535:RXJ917537 SHF917535:SHF917537 SRB917535:SRB917537 TAX917535:TAX917537 TKT917535:TKT917537 TUP917535:TUP917537 UEL917535:UEL917537 UOH917535:UOH917537 UYD917535:UYD917537 VHZ917535:VHZ917537 VRV917535:VRV917537 WBR917535:WBR917537 WLN917535:WLN917537 WVJ917535:WVJ917537 B983071:B983073 IX983071:IX983073 ST983071:ST983073 ACP983071:ACP983073 AML983071:AML983073 AWH983071:AWH983073 BGD983071:BGD983073 BPZ983071:BPZ983073 BZV983071:BZV983073 CJR983071:CJR983073 CTN983071:CTN983073 DDJ983071:DDJ983073 DNF983071:DNF983073 DXB983071:DXB983073 EGX983071:EGX983073 EQT983071:EQT983073 FAP983071:FAP983073 FKL983071:FKL983073 FUH983071:FUH983073 GED983071:GED983073 GNZ983071:GNZ983073 GXV983071:GXV983073 HHR983071:HHR983073 HRN983071:HRN983073 IBJ983071:IBJ983073 ILF983071:ILF983073 IVB983071:IVB983073 JEX983071:JEX983073 JOT983071:JOT983073 JYP983071:JYP983073 KIL983071:KIL983073 KSH983071:KSH983073 LCD983071:LCD983073 LLZ983071:LLZ983073 LVV983071:LVV983073 MFR983071:MFR983073 MPN983071:MPN983073 MZJ983071:MZJ983073 NJF983071:NJF983073 NTB983071:NTB983073 OCX983071:OCX983073 OMT983071:OMT983073 OWP983071:OWP983073 PGL983071:PGL983073 PQH983071:PQH983073 QAD983071:QAD983073 QJZ983071:QJZ983073 QTV983071:QTV983073 RDR983071:RDR983073 RNN983071:RNN983073 RXJ983071:RXJ983073 SHF983071:SHF983073 SRB983071:SRB983073 TAX983071:TAX983073 TKT983071:TKT983073 TUP983071:TUP983073 UEL983071:UEL983073 UOH983071:UOH983073 UYD983071:UYD983073 VHZ983071:VHZ983073 VRV983071:VRV983073 WBR983071:WBR983073 WLN983071:WLN983073 WVJ983071:WVJ983073 B113:B114 IX113:IX114 ST113:ST114 ACP113:ACP114 AML113:AML114 AWH113:AWH114 BGD113:BGD114 BPZ113:BPZ114 BZV113:BZV114 CJR113:CJR114 CTN113:CTN114 DDJ113:DDJ114 DNF113:DNF114 DXB113:DXB114 EGX113:EGX114 EQT113:EQT114 FAP113:FAP114 FKL113:FKL114 FUH113:FUH114 GED113:GED114 GNZ113:GNZ114 GXV113:GXV114 HHR113:HHR114 HRN113:HRN114 IBJ113:IBJ114 ILF113:ILF114 IVB113:IVB114 JEX113:JEX114 JOT113:JOT114 JYP113:JYP114 KIL113:KIL114 KSH113:KSH114 LCD113:LCD114 LLZ113:LLZ114 LVV113:LVV114 MFR113:MFR114 MPN113:MPN114 MZJ113:MZJ114 NJF113:NJF114 NTB113:NTB114 OCX113:OCX114 OMT113:OMT114 OWP113:OWP114 PGL113:PGL114 PQH113:PQH114 QAD113:QAD114 QJZ113:QJZ114 QTV113:QTV114 RDR113:RDR114 RNN113:RNN114 RXJ113:RXJ114 SHF113:SHF114 SRB113:SRB114 TAX113:TAX114 TKT113:TKT114 TUP113:TUP114 UEL113:UEL114 UOH113:UOH114 UYD113:UYD114 VHZ113:VHZ114 VRV113:VRV114 WBR113:WBR114 WLN113:WLN114 WVJ113:WVJ114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WVJ983112:WVJ983113 B122 IX122 ST122 ACP122 AML122 AWH122 BGD122 BPZ122 BZV122 CJR122 CTN122 DDJ122 DNF122 DXB122 EGX122 EQT122 FAP122 FKL122 FUH122 GED122 GNZ122 GXV122 HHR122 HRN122 IBJ122 ILF122 IVB122 JEX122 JOT122 JYP122 KIL122 KSH122 LCD122 LLZ122 LVV122 MFR122 MPN122 MZJ122 NJF122 NTB122 OCX122 OMT122 OWP122 PGL122 PQH122 QAD122 QJZ122 QTV122 RDR122 RNN122 RXJ122 SHF122 SRB122 TAX122 TKT122 TUP122 UEL122 UOH122 UYD122 VHZ122 VRV122 WBR122 WLN122 WVJ122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B140:B143 IX140:IX143 ST140:ST143 ACP140:ACP143 AML140:AML143 AWH140:AWH143 BGD140:BGD143 BPZ140:BPZ143 BZV140:BZV143 CJR140:CJR143 CTN140:CTN143 DDJ140:DDJ143 DNF140:DNF143 DXB140:DXB143 EGX140:EGX143 EQT140:EQT143 FAP140:FAP143 FKL140:FKL143 FUH140:FUH143 GED140:GED143 GNZ140:GNZ143 GXV140:GXV143 HHR140:HHR143 HRN140:HRN143 IBJ140:IBJ143 ILF140:ILF143 IVB140:IVB143 JEX140:JEX143 JOT140:JOT143 JYP140:JYP143 KIL140:KIL143 KSH140:KSH143 LCD140:LCD143 LLZ140:LLZ143 LVV140:LVV143 MFR140:MFR143 MPN140:MPN143 MZJ140:MZJ143 NJF140:NJF143 NTB140:NTB143 OCX140:OCX143 OMT140:OMT143 OWP140:OWP143 PGL140:PGL143 PQH140:PQH143 QAD140:QAD143 QJZ140:QJZ143 QTV140:QTV143 RDR140:RDR143 RNN140:RNN143 RXJ140:RXJ143 SHF140:SHF143 SRB140:SRB143 TAX140:TAX143 TKT140:TKT143 TUP140:TUP143 UEL140:UEL143 UOH140:UOH143 UYD140:UYD143 VHZ140:VHZ143 VRV140:VRV143 WBR140:WBR143 WLN140:WLN143 WVJ140:WVJ143 B65635:B65638 IX65635:IX65638 ST65635:ST65638 ACP65635:ACP65638 AML65635:AML65638 AWH65635:AWH65638 BGD65635:BGD65638 BPZ65635:BPZ65638 BZV65635:BZV65638 CJR65635:CJR65638 CTN65635:CTN65638 DDJ65635:DDJ65638 DNF65635:DNF65638 DXB65635:DXB65638 EGX65635:EGX65638 EQT65635:EQT65638 FAP65635:FAP65638 FKL65635:FKL65638 FUH65635:FUH65638 GED65635:GED65638 GNZ65635:GNZ65638 GXV65635:GXV65638 HHR65635:HHR65638 HRN65635:HRN65638 IBJ65635:IBJ65638 ILF65635:ILF65638 IVB65635:IVB65638 JEX65635:JEX65638 JOT65635:JOT65638 JYP65635:JYP65638 KIL65635:KIL65638 KSH65635:KSH65638 LCD65635:LCD65638 LLZ65635:LLZ65638 LVV65635:LVV65638 MFR65635:MFR65638 MPN65635:MPN65638 MZJ65635:MZJ65638 NJF65635:NJF65638 NTB65635:NTB65638 OCX65635:OCX65638 OMT65635:OMT65638 OWP65635:OWP65638 PGL65635:PGL65638 PQH65635:PQH65638 QAD65635:QAD65638 QJZ65635:QJZ65638 QTV65635:QTV65638 RDR65635:RDR65638 RNN65635:RNN65638 RXJ65635:RXJ65638 SHF65635:SHF65638 SRB65635:SRB65638 TAX65635:TAX65638 TKT65635:TKT65638 TUP65635:TUP65638 UEL65635:UEL65638 UOH65635:UOH65638 UYD65635:UYD65638 VHZ65635:VHZ65638 VRV65635:VRV65638 WBR65635:WBR65638 WLN65635:WLN65638 WVJ65635:WVJ65638 B131171:B131174 IX131171:IX131174 ST131171:ST131174 ACP131171:ACP131174 AML131171:AML131174 AWH131171:AWH131174 BGD131171:BGD131174 BPZ131171:BPZ131174 BZV131171:BZV131174 CJR131171:CJR131174 CTN131171:CTN131174 DDJ131171:DDJ131174 DNF131171:DNF131174 DXB131171:DXB131174 EGX131171:EGX131174 EQT131171:EQT131174 FAP131171:FAP131174 FKL131171:FKL131174 FUH131171:FUH131174 GED131171:GED131174 GNZ131171:GNZ131174 GXV131171:GXV131174 HHR131171:HHR131174 HRN131171:HRN131174 IBJ131171:IBJ131174 ILF131171:ILF131174 IVB131171:IVB131174 JEX131171:JEX131174 JOT131171:JOT131174 JYP131171:JYP131174 KIL131171:KIL131174 KSH131171:KSH131174 LCD131171:LCD131174 LLZ131171:LLZ131174 LVV131171:LVV131174 MFR131171:MFR131174 MPN131171:MPN131174 MZJ131171:MZJ131174 NJF131171:NJF131174 NTB131171:NTB131174 OCX131171:OCX131174 OMT131171:OMT131174 OWP131171:OWP131174 PGL131171:PGL131174 PQH131171:PQH131174 QAD131171:QAD131174 QJZ131171:QJZ131174 QTV131171:QTV131174 RDR131171:RDR131174 RNN131171:RNN131174 RXJ131171:RXJ131174 SHF131171:SHF131174 SRB131171:SRB131174 TAX131171:TAX131174 TKT131171:TKT131174 TUP131171:TUP131174 UEL131171:UEL131174 UOH131171:UOH131174 UYD131171:UYD131174 VHZ131171:VHZ131174 VRV131171:VRV131174 WBR131171:WBR131174 WLN131171:WLN131174 WVJ131171:WVJ131174 B196707:B196710 IX196707:IX196710 ST196707:ST196710 ACP196707:ACP196710 AML196707:AML196710 AWH196707:AWH196710 BGD196707:BGD196710 BPZ196707:BPZ196710 BZV196707:BZV196710 CJR196707:CJR196710 CTN196707:CTN196710 DDJ196707:DDJ196710 DNF196707:DNF196710 DXB196707:DXB196710 EGX196707:EGX196710 EQT196707:EQT196710 FAP196707:FAP196710 FKL196707:FKL196710 FUH196707:FUH196710 GED196707:GED196710 GNZ196707:GNZ196710 GXV196707:GXV196710 HHR196707:HHR196710 HRN196707:HRN196710 IBJ196707:IBJ196710 ILF196707:ILF196710 IVB196707:IVB196710 JEX196707:JEX196710 JOT196707:JOT196710 JYP196707:JYP196710 KIL196707:KIL196710 KSH196707:KSH196710 LCD196707:LCD196710 LLZ196707:LLZ196710 LVV196707:LVV196710 MFR196707:MFR196710 MPN196707:MPN196710 MZJ196707:MZJ196710 NJF196707:NJF196710 NTB196707:NTB196710 OCX196707:OCX196710 OMT196707:OMT196710 OWP196707:OWP196710 PGL196707:PGL196710 PQH196707:PQH196710 QAD196707:QAD196710 QJZ196707:QJZ196710 QTV196707:QTV196710 RDR196707:RDR196710 RNN196707:RNN196710 RXJ196707:RXJ196710 SHF196707:SHF196710 SRB196707:SRB196710 TAX196707:TAX196710 TKT196707:TKT196710 TUP196707:TUP196710 UEL196707:UEL196710 UOH196707:UOH196710 UYD196707:UYD196710 VHZ196707:VHZ196710 VRV196707:VRV196710 WBR196707:WBR196710 WLN196707:WLN196710 WVJ196707:WVJ196710 B262243:B262246 IX262243:IX262246 ST262243:ST262246 ACP262243:ACP262246 AML262243:AML262246 AWH262243:AWH262246 BGD262243:BGD262246 BPZ262243:BPZ262246 BZV262243:BZV262246 CJR262243:CJR262246 CTN262243:CTN262246 DDJ262243:DDJ262246 DNF262243:DNF262246 DXB262243:DXB262246 EGX262243:EGX262246 EQT262243:EQT262246 FAP262243:FAP262246 FKL262243:FKL262246 FUH262243:FUH262246 GED262243:GED262246 GNZ262243:GNZ262246 GXV262243:GXV262246 HHR262243:HHR262246 HRN262243:HRN262246 IBJ262243:IBJ262246 ILF262243:ILF262246 IVB262243:IVB262246 JEX262243:JEX262246 JOT262243:JOT262246 JYP262243:JYP262246 KIL262243:KIL262246 KSH262243:KSH262246 LCD262243:LCD262246 LLZ262243:LLZ262246 LVV262243:LVV262246 MFR262243:MFR262246 MPN262243:MPN262246 MZJ262243:MZJ262246 NJF262243:NJF262246 NTB262243:NTB262246 OCX262243:OCX262246 OMT262243:OMT262246 OWP262243:OWP262246 PGL262243:PGL262246 PQH262243:PQH262246 QAD262243:QAD262246 QJZ262243:QJZ262246 QTV262243:QTV262246 RDR262243:RDR262246 RNN262243:RNN262246 RXJ262243:RXJ262246 SHF262243:SHF262246 SRB262243:SRB262246 TAX262243:TAX262246 TKT262243:TKT262246 TUP262243:TUP262246 UEL262243:UEL262246 UOH262243:UOH262246 UYD262243:UYD262246 VHZ262243:VHZ262246 VRV262243:VRV262246 WBR262243:WBR262246 WLN262243:WLN262246 WVJ262243:WVJ262246 B327779:B327782 IX327779:IX327782 ST327779:ST327782 ACP327779:ACP327782 AML327779:AML327782 AWH327779:AWH327782 BGD327779:BGD327782 BPZ327779:BPZ327782 BZV327779:BZV327782 CJR327779:CJR327782 CTN327779:CTN327782 DDJ327779:DDJ327782 DNF327779:DNF327782 DXB327779:DXB327782 EGX327779:EGX327782 EQT327779:EQT327782 FAP327779:FAP327782 FKL327779:FKL327782 FUH327779:FUH327782 GED327779:GED327782 GNZ327779:GNZ327782 GXV327779:GXV327782 HHR327779:HHR327782 HRN327779:HRN327782 IBJ327779:IBJ327782 ILF327779:ILF327782 IVB327779:IVB327782 JEX327779:JEX327782 JOT327779:JOT327782 JYP327779:JYP327782 KIL327779:KIL327782 KSH327779:KSH327782 LCD327779:LCD327782 LLZ327779:LLZ327782 LVV327779:LVV327782 MFR327779:MFR327782 MPN327779:MPN327782 MZJ327779:MZJ327782 NJF327779:NJF327782 NTB327779:NTB327782 OCX327779:OCX327782 OMT327779:OMT327782 OWP327779:OWP327782 PGL327779:PGL327782 PQH327779:PQH327782 QAD327779:QAD327782 QJZ327779:QJZ327782 QTV327779:QTV327782 RDR327779:RDR327782 RNN327779:RNN327782 RXJ327779:RXJ327782 SHF327779:SHF327782 SRB327779:SRB327782 TAX327779:TAX327782 TKT327779:TKT327782 TUP327779:TUP327782 UEL327779:UEL327782 UOH327779:UOH327782 UYD327779:UYD327782 VHZ327779:VHZ327782 VRV327779:VRV327782 WBR327779:WBR327782 WLN327779:WLN327782 WVJ327779:WVJ327782 B393315:B393318 IX393315:IX393318 ST393315:ST393318 ACP393315:ACP393318 AML393315:AML393318 AWH393315:AWH393318 BGD393315:BGD393318 BPZ393315:BPZ393318 BZV393315:BZV393318 CJR393315:CJR393318 CTN393315:CTN393318 DDJ393315:DDJ393318 DNF393315:DNF393318 DXB393315:DXB393318 EGX393315:EGX393318 EQT393315:EQT393318 FAP393315:FAP393318 FKL393315:FKL393318 FUH393315:FUH393318 GED393315:GED393318 GNZ393315:GNZ393318 GXV393315:GXV393318 HHR393315:HHR393318 HRN393315:HRN393318 IBJ393315:IBJ393318 ILF393315:ILF393318 IVB393315:IVB393318 JEX393315:JEX393318 JOT393315:JOT393318 JYP393315:JYP393318 KIL393315:KIL393318 KSH393315:KSH393318 LCD393315:LCD393318 LLZ393315:LLZ393318 LVV393315:LVV393318 MFR393315:MFR393318 MPN393315:MPN393318 MZJ393315:MZJ393318 NJF393315:NJF393318 NTB393315:NTB393318 OCX393315:OCX393318 OMT393315:OMT393318 OWP393315:OWP393318 PGL393315:PGL393318 PQH393315:PQH393318 QAD393315:QAD393318 QJZ393315:QJZ393318 QTV393315:QTV393318 RDR393315:RDR393318 RNN393315:RNN393318 RXJ393315:RXJ393318 SHF393315:SHF393318 SRB393315:SRB393318 TAX393315:TAX393318 TKT393315:TKT393318 TUP393315:TUP393318 UEL393315:UEL393318 UOH393315:UOH393318 UYD393315:UYD393318 VHZ393315:VHZ393318 VRV393315:VRV393318 WBR393315:WBR393318 WLN393315:WLN393318 WVJ393315:WVJ393318 B458851:B458854 IX458851:IX458854 ST458851:ST458854 ACP458851:ACP458854 AML458851:AML458854 AWH458851:AWH458854 BGD458851:BGD458854 BPZ458851:BPZ458854 BZV458851:BZV458854 CJR458851:CJR458854 CTN458851:CTN458854 DDJ458851:DDJ458854 DNF458851:DNF458854 DXB458851:DXB458854 EGX458851:EGX458854 EQT458851:EQT458854 FAP458851:FAP458854 FKL458851:FKL458854 FUH458851:FUH458854 GED458851:GED458854 GNZ458851:GNZ458854 GXV458851:GXV458854 HHR458851:HHR458854 HRN458851:HRN458854 IBJ458851:IBJ458854 ILF458851:ILF458854 IVB458851:IVB458854 JEX458851:JEX458854 JOT458851:JOT458854 JYP458851:JYP458854 KIL458851:KIL458854 KSH458851:KSH458854 LCD458851:LCD458854 LLZ458851:LLZ458854 LVV458851:LVV458854 MFR458851:MFR458854 MPN458851:MPN458854 MZJ458851:MZJ458854 NJF458851:NJF458854 NTB458851:NTB458854 OCX458851:OCX458854 OMT458851:OMT458854 OWP458851:OWP458854 PGL458851:PGL458854 PQH458851:PQH458854 QAD458851:QAD458854 QJZ458851:QJZ458854 QTV458851:QTV458854 RDR458851:RDR458854 RNN458851:RNN458854 RXJ458851:RXJ458854 SHF458851:SHF458854 SRB458851:SRB458854 TAX458851:TAX458854 TKT458851:TKT458854 TUP458851:TUP458854 UEL458851:UEL458854 UOH458851:UOH458854 UYD458851:UYD458854 VHZ458851:VHZ458854 VRV458851:VRV458854 WBR458851:WBR458854 WLN458851:WLN458854 WVJ458851:WVJ458854 B524387:B524390 IX524387:IX524390 ST524387:ST524390 ACP524387:ACP524390 AML524387:AML524390 AWH524387:AWH524390 BGD524387:BGD524390 BPZ524387:BPZ524390 BZV524387:BZV524390 CJR524387:CJR524390 CTN524387:CTN524390 DDJ524387:DDJ524390 DNF524387:DNF524390 DXB524387:DXB524390 EGX524387:EGX524390 EQT524387:EQT524390 FAP524387:FAP524390 FKL524387:FKL524390 FUH524387:FUH524390 GED524387:GED524390 GNZ524387:GNZ524390 GXV524387:GXV524390 HHR524387:HHR524390 HRN524387:HRN524390 IBJ524387:IBJ524390 ILF524387:ILF524390 IVB524387:IVB524390 JEX524387:JEX524390 JOT524387:JOT524390 JYP524387:JYP524390 KIL524387:KIL524390 KSH524387:KSH524390 LCD524387:LCD524390 LLZ524387:LLZ524390 LVV524387:LVV524390 MFR524387:MFR524390 MPN524387:MPN524390 MZJ524387:MZJ524390 NJF524387:NJF524390 NTB524387:NTB524390 OCX524387:OCX524390 OMT524387:OMT524390 OWP524387:OWP524390 PGL524387:PGL524390 PQH524387:PQH524390 QAD524387:QAD524390 QJZ524387:QJZ524390 QTV524387:QTV524390 RDR524387:RDR524390 RNN524387:RNN524390 RXJ524387:RXJ524390 SHF524387:SHF524390 SRB524387:SRB524390 TAX524387:TAX524390 TKT524387:TKT524390 TUP524387:TUP524390 UEL524387:UEL524390 UOH524387:UOH524390 UYD524387:UYD524390 VHZ524387:VHZ524390 VRV524387:VRV524390 WBR524387:WBR524390 WLN524387:WLN524390 WVJ524387:WVJ524390 B589923:B589926 IX589923:IX589926 ST589923:ST589926 ACP589923:ACP589926 AML589923:AML589926 AWH589923:AWH589926 BGD589923:BGD589926 BPZ589923:BPZ589926 BZV589923:BZV589926 CJR589923:CJR589926 CTN589923:CTN589926 DDJ589923:DDJ589926 DNF589923:DNF589926 DXB589923:DXB589926 EGX589923:EGX589926 EQT589923:EQT589926 FAP589923:FAP589926 FKL589923:FKL589926 FUH589923:FUH589926 GED589923:GED589926 GNZ589923:GNZ589926 GXV589923:GXV589926 HHR589923:HHR589926 HRN589923:HRN589926 IBJ589923:IBJ589926 ILF589923:ILF589926 IVB589923:IVB589926 JEX589923:JEX589926 JOT589923:JOT589926 JYP589923:JYP589926 KIL589923:KIL589926 KSH589923:KSH589926 LCD589923:LCD589926 LLZ589923:LLZ589926 LVV589923:LVV589926 MFR589923:MFR589926 MPN589923:MPN589926 MZJ589923:MZJ589926 NJF589923:NJF589926 NTB589923:NTB589926 OCX589923:OCX589926 OMT589923:OMT589926 OWP589923:OWP589926 PGL589923:PGL589926 PQH589923:PQH589926 QAD589923:QAD589926 QJZ589923:QJZ589926 QTV589923:QTV589926 RDR589923:RDR589926 RNN589923:RNN589926 RXJ589923:RXJ589926 SHF589923:SHF589926 SRB589923:SRB589926 TAX589923:TAX589926 TKT589923:TKT589926 TUP589923:TUP589926 UEL589923:UEL589926 UOH589923:UOH589926 UYD589923:UYD589926 VHZ589923:VHZ589926 VRV589923:VRV589926 WBR589923:WBR589926 WLN589923:WLN589926 WVJ589923:WVJ589926 B655459:B655462 IX655459:IX655462 ST655459:ST655462 ACP655459:ACP655462 AML655459:AML655462 AWH655459:AWH655462 BGD655459:BGD655462 BPZ655459:BPZ655462 BZV655459:BZV655462 CJR655459:CJR655462 CTN655459:CTN655462 DDJ655459:DDJ655462 DNF655459:DNF655462 DXB655459:DXB655462 EGX655459:EGX655462 EQT655459:EQT655462 FAP655459:FAP655462 FKL655459:FKL655462 FUH655459:FUH655462 GED655459:GED655462 GNZ655459:GNZ655462 GXV655459:GXV655462 HHR655459:HHR655462 HRN655459:HRN655462 IBJ655459:IBJ655462 ILF655459:ILF655462 IVB655459:IVB655462 JEX655459:JEX655462 JOT655459:JOT655462 JYP655459:JYP655462 KIL655459:KIL655462 KSH655459:KSH655462 LCD655459:LCD655462 LLZ655459:LLZ655462 LVV655459:LVV655462 MFR655459:MFR655462 MPN655459:MPN655462 MZJ655459:MZJ655462 NJF655459:NJF655462 NTB655459:NTB655462 OCX655459:OCX655462 OMT655459:OMT655462 OWP655459:OWP655462 PGL655459:PGL655462 PQH655459:PQH655462 QAD655459:QAD655462 QJZ655459:QJZ655462 QTV655459:QTV655462 RDR655459:RDR655462 RNN655459:RNN655462 RXJ655459:RXJ655462 SHF655459:SHF655462 SRB655459:SRB655462 TAX655459:TAX655462 TKT655459:TKT655462 TUP655459:TUP655462 UEL655459:UEL655462 UOH655459:UOH655462 UYD655459:UYD655462 VHZ655459:VHZ655462 VRV655459:VRV655462 WBR655459:WBR655462 WLN655459:WLN655462 WVJ655459:WVJ655462 B720995:B720998 IX720995:IX720998 ST720995:ST720998 ACP720995:ACP720998 AML720995:AML720998 AWH720995:AWH720998 BGD720995:BGD720998 BPZ720995:BPZ720998 BZV720995:BZV720998 CJR720995:CJR720998 CTN720995:CTN720998 DDJ720995:DDJ720998 DNF720995:DNF720998 DXB720995:DXB720998 EGX720995:EGX720998 EQT720995:EQT720998 FAP720995:FAP720998 FKL720995:FKL720998 FUH720995:FUH720998 GED720995:GED720998 GNZ720995:GNZ720998 GXV720995:GXV720998 HHR720995:HHR720998 HRN720995:HRN720998 IBJ720995:IBJ720998 ILF720995:ILF720998 IVB720995:IVB720998 JEX720995:JEX720998 JOT720995:JOT720998 JYP720995:JYP720998 KIL720995:KIL720998 KSH720995:KSH720998 LCD720995:LCD720998 LLZ720995:LLZ720998 LVV720995:LVV720998 MFR720995:MFR720998 MPN720995:MPN720998 MZJ720995:MZJ720998 NJF720995:NJF720998 NTB720995:NTB720998 OCX720995:OCX720998 OMT720995:OMT720998 OWP720995:OWP720998 PGL720995:PGL720998 PQH720995:PQH720998 QAD720995:QAD720998 QJZ720995:QJZ720998 QTV720995:QTV720998 RDR720995:RDR720998 RNN720995:RNN720998 RXJ720995:RXJ720998 SHF720995:SHF720998 SRB720995:SRB720998 TAX720995:TAX720998 TKT720995:TKT720998 TUP720995:TUP720998 UEL720995:UEL720998 UOH720995:UOH720998 UYD720995:UYD720998 VHZ720995:VHZ720998 VRV720995:VRV720998 WBR720995:WBR720998 WLN720995:WLN720998 WVJ720995:WVJ720998 B786531:B786534 IX786531:IX786534 ST786531:ST786534 ACP786531:ACP786534 AML786531:AML786534 AWH786531:AWH786534 BGD786531:BGD786534 BPZ786531:BPZ786534 BZV786531:BZV786534 CJR786531:CJR786534 CTN786531:CTN786534 DDJ786531:DDJ786534 DNF786531:DNF786534 DXB786531:DXB786534 EGX786531:EGX786534 EQT786531:EQT786534 FAP786531:FAP786534 FKL786531:FKL786534 FUH786531:FUH786534 GED786531:GED786534 GNZ786531:GNZ786534 GXV786531:GXV786534 HHR786531:HHR786534 HRN786531:HRN786534 IBJ786531:IBJ786534 ILF786531:ILF786534 IVB786531:IVB786534 JEX786531:JEX786534 JOT786531:JOT786534 JYP786531:JYP786534 KIL786531:KIL786534 KSH786531:KSH786534 LCD786531:LCD786534 LLZ786531:LLZ786534 LVV786531:LVV786534 MFR786531:MFR786534 MPN786531:MPN786534 MZJ786531:MZJ786534 NJF786531:NJF786534 NTB786531:NTB786534 OCX786531:OCX786534 OMT786531:OMT786534 OWP786531:OWP786534 PGL786531:PGL786534 PQH786531:PQH786534 QAD786531:QAD786534 QJZ786531:QJZ786534 QTV786531:QTV786534 RDR786531:RDR786534 RNN786531:RNN786534 RXJ786531:RXJ786534 SHF786531:SHF786534 SRB786531:SRB786534 TAX786531:TAX786534 TKT786531:TKT786534 TUP786531:TUP786534 UEL786531:UEL786534 UOH786531:UOH786534 UYD786531:UYD786534 VHZ786531:VHZ786534 VRV786531:VRV786534 WBR786531:WBR786534 WLN786531:WLN786534 WVJ786531:WVJ786534 B852067:B852070 IX852067:IX852070 ST852067:ST852070 ACP852067:ACP852070 AML852067:AML852070 AWH852067:AWH852070 BGD852067:BGD852070 BPZ852067:BPZ852070 BZV852067:BZV852070 CJR852067:CJR852070 CTN852067:CTN852070 DDJ852067:DDJ852070 DNF852067:DNF852070 DXB852067:DXB852070 EGX852067:EGX852070 EQT852067:EQT852070 FAP852067:FAP852070 FKL852067:FKL852070 FUH852067:FUH852070 GED852067:GED852070 GNZ852067:GNZ852070 GXV852067:GXV852070 HHR852067:HHR852070 HRN852067:HRN852070 IBJ852067:IBJ852070 ILF852067:ILF852070 IVB852067:IVB852070 JEX852067:JEX852070 JOT852067:JOT852070 JYP852067:JYP852070 KIL852067:KIL852070 KSH852067:KSH852070 LCD852067:LCD852070 LLZ852067:LLZ852070 LVV852067:LVV852070 MFR852067:MFR852070 MPN852067:MPN852070 MZJ852067:MZJ852070 NJF852067:NJF852070 NTB852067:NTB852070 OCX852067:OCX852070 OMT852067:OMT852070 OWP852067:OWP852070 PGL852067:PGL852070 PQH852067:PQH852070 QAD852067:QAD852070 QJZ852067:QJZ852070 QTV852067:QTV852070 RDR852067:RDR852070 RNN852067:RNN852070 RXJ852067:RXJ852070 SHF852067:SHF852070 SRB852067:SRB852070 TAX852067:TAX852070 TKT852067:TKT852070 TUP852067:TUP852070 UEL852067:UEL852070 UOH852067:UOH852070 UYD852067:UYD852070 VHZ852067:VHZ852070 VRV852067:VRV852070 WBR852067:WBR852070 WLN852067:WLN852070 WVJ852067:WVJ852070 B917603:B917606 IX917603:IX917606 ST917603:ST917606 ACP917603:ACP917606 AML917603:AML917606 AWH917603:AWH917606 BGD917603:BGD917606 BPZ917603:BPZ917606 BZV917603:BZV917606 CJR917603:CJR917606 CTN917603:CTN917606 DDJ917603:DDJ917606 DNF917603:DNF917606 DXB917603:DXB917606 EGX917603:EGX917606 EQT917603:EQT917606 FAP917603:FAP917606 FKL917603:FKL917606 FUH917603:FUH917606 GED917603:GED917606 GNZ917603:GNZ917606 GXV917603:GXV917606 HHR917603:HHR917606 HRN917603:HRN917606 IBJ917603:IBJ917606 ILF917603:ILF917606 IVB917603:IVB917606 JEX917603:JEX917606 JOT917603:JOT917606 JYP917603:JYP917606 KIL917603:KIL917606 KSH917603:KSH917606 LCD917603:LCD917606 LLZ917603:LLZ917606 LVV917603:LVV917606 MFR917603:MFR917606 MPN917603:MPN917606 MZJ917603:MZJ917606 NJF917603:NJF917606 NTB917603:NTB917606 OCX917603:OCX917606 OMT917603:OMT917606 OWP917603:OWP917606 PGL917603:PGL917606 PQH917603:PQH917606 QAD917603:QAD917606 QJZ917603:QJZ917606 QTV917603:QTV917606 RDR917603:RDR917606 RNN917603:RNN917606 RXJ917603:RXJ917606 SHF917603:SHF917606 SRB917603:SRB917606 TAX917603:TAX917606 TKT917603:TKT917606 TUP917603:TUP917606 UEL917603:UEL917606 UOH917603:UOH917606 UYD917603:UYD917606 VHZ917603:VHZ917606 VRV917603:VRV917606 WBR917603:WBR917606 WLN917603:WLN917606 WVJ917603:WVJ917606 B983139:B983142 IX983139:IX983142 ST983139:ST983142 ACP983139:ACP983142 AML983139:AML983142 AWH983139:AWH983142 BGD983139:BGD983142 BPZ983139:BPZ983142 BZV983139:BZV983142 CJR983139:CJR983142 CTN983139:CTN983142 DDJ983139:DDJ983142 DNF983139:DNF983142 DXB983139:DXB983142 EGX983139:EGX983142 EQT983139:EQT983142 FAP983139:FAP983142 FKL983139:FKL983142 FUH983139:FUH983142 GED983139:GED983142 GNZ983139:GNZ983142 GXV983139:GXV983142 HHR983139:HHR983142 HRN983139:HRN983142 IBJ983139:IBJ983142 ILF983139:ILF983142 IVB983139:IVB983142 JEX983139:JEX983142 JOT983139:JOT983142 JYP983139:JYP983142 KIL983139:KIL983142 KSH983139:KSH983142 LCD983139:LCD983142 LLZ983139:LLZ983142 LVV983139:LVV983142 MFR983139:MFR983142 MPN983139:MPN983142 MZJ983139:MZJ983142 NJF983139:NJF983142 NTB983139:NTB983142 OCX983139:OCX983142 OMT983139:OMT983142 OWP983139:OWP983142 PGL983139:PGL983142 PQH983139:PQH983142 QAD983139:QAD983142 QJZ983139:QJZ983142 QTV983139:QTV983142 RDR983139:RDR983142 RNN983139:RNN983142 RXJ983139:RXJ983142 SHF983139:SHF983142 SRB983139:SRB983142 TAX983139:TAX983142 TKT983139:TKT983142 TUP983139:TUP983142 UEL983139:UEL983142 UOH983139:UOH983142 UYD983139:UYD983142 VHZ983139:VHZ983142 VRV983139:VRV983142 WBR983139:WBR983142 WLN983139:WLN983142 WVJ983139:WVJ983142 B157:B158 IX157:IX158 ST157:ST158 ACP157:ACP158 AML157:AML158 AWH157:AWH158 BGD157:BGD158 BPZ157:BPZ158 BZV157:BZV158 CJR157:CJR158 CTN157:CTN158 DDJ157:DDJ158 DNF157:DNF158 DXB157:DXB158 EGX157:EGX158 EQT157:EQT158 FAP157:FAP158 FKL157:FKL158 FUH157:FUH158 GED157:GED158 GNZ157:GNZ158 GXV157:GXV158 HHR157:HHR158 HRN157:HRN158 IBJ157:IBJ158 ILF157:ILF158 IVB157:IVB158 JEX157:JEX158 JOT157:JOT158 JYP157:JYP158 KIL157:KIL158 KSH157:KSH158 LCD157:LCD158 LLZ157:LLZ158 LVV157:LVV158 MFR157:MFR158 MPN157:MPN158 MZJ157:MZJ158 NJF157:NJF158 NTB157:NTB158 OCX157:OCX158 OMT157:OMT158 OWP157:OWP158 PGL157:PGL158 PQH157:PQH158 QAD157:QAD158 QJZ157:QJZ158 QTV157:QTV158 RDR157:RDR158 RNN157:RNN158 RXJ157:RXJ158 SHF157:SHF158 SRB157:SRB158 TAX157:TAX158 TKT157:TKT158 TUP157:TUP158 UEL157:UEL158 UOH157:UOH158 UYD157:UYD158 VHZ157:VHZ158 VRV157:VRV158 WBR157:WBR158 WLN157:WLN158 WVJ157:WVJ158 B65652:B65653 IX65652:IX65653 ST65652:ST65653 ACP65652:ACP65653 AML65652:AML65653 AWH65652:AWH65653 BGD65652:BGD65653 BPZ65652:BPZ65653 BZV65652:BZV65653 CJR65652:CJR65653 CTN65652:CTN65653 DDJ65652:DDJ65653 DNF65652:DNF65653 DXB65652:DXB65653 EGX65652:EGX65653 EQT65652:EQT65653 FAP65652:FAP65653 FKL65652:FKL65653 FUH65652:FUH65653 GED65652:GED65653 GNZ65652:GNZ65653 GXV65652:GXV65653 HHR65652:HHR65653 HRN65652:HRN65653 IBJ65652:IBJ65653 ILF65652:ILF65653 IVB65652:IVB65653 JEX65652:JEX65653 JOT65652:JOT65653 JYP65652:JYP65653 KIL65652:KIL65653 KSH65652:KSH65653 LCD65652:LCD65653 LLZ65652:LLZ65653 LVV65652:LVV65653 MFR65652:MFR65653 MPN65652:MPN65653 MZJ65652:MZJ65653 NJF65652:NJF65653 NTB65652:NTB65653 OCX65652:OCX65653 OMT65652:OMT65653 OWP65652:OWP65653 PGL65652:PGL65653 PQH65652:PQH65653 QAD65652:QAD65653 QJZ65652:QJZ65653 QTV65652:QTV65653 RDR65652:RDR65653 RNN65652:RNN65653 RXJ65652:RXJ65653 SHF65652:SHF65653 SRB65652:SRB65653 TAX65652:TAX65653 TKT65652:TKT65653 TUP65652:TUP65653 UEL65652:UEL65653 UOH65652:UOH65653 UYD65652:UYD65653 VHZ65652:VHZ65653 VRV65652:VRV65653 WBR65652:WBR65653 WLN65652:WLN65653 WVJ65652:WVJ65653 B131188:B131189 IX131188:IX131189 ST131188:ST131189 ACP131188:ACP131189 AML131188:AML131189 AWH131188:AWH131189 BGD131188:BGD131189 BPZ131188:BPZ131189 BZV131188:BZV131189 CJR131188:CJR131189 CTN131188:CTN131189 DDJ131188:DDJ131189 DNF131188:DNF131189 DXB131188:DXB131189 EGX131188:EGX131189 EQT131188:EQT131189 FAP131188:FAP131189 FKL131188:FKL131189 FUH131188:FUH131189 GED131188:GED131189 GNZ131188:GNZ131189 GXV131188:GXV131189 HHR131188:HHR131189 HRN131188:HRN131189 IBJ131188:IBJ131189 ILF131188:ILF131189 IVB131188:IVB131189 JEX131188:JEX131189 JOT131188:JOT131189 JYP131188:JYP131189 KIL131188:KIL131189 KSH131188:KSH131189 LCD131188:LCD131189 LLZ131188:LLZ131189 LVV131188:LVV131189 MFR131188:MFR131189 MPN131188:MPN131189 MZJ131188:MZJ131189 NJF131188:NJF131189 NTB131188:NTB131189 OCX131188:OCX131189 OMT131188:OMT131189 OWP131188:OWP131189 PGL131188:PGL131189 PQH131188:PQH131189 QAD131188:QAD131189 QJZ131188:QJZ131189 QTV131188:QTV131189 RDR131188:RDR131189 RNN131188:RNN131189 RXJ131188:RXJ131189 SHF131188:SHF131189 SRB131188:SRB131189 TAX131188:TAX131189 TKT131188:TKT131189 TUP131188:TUP131189 UEL131188:UEL131189 UOH131188:UOH131189 UYD131188:UYD131189 VHZ131188:VHZ131189 VRV131188:VRV131189 WBR131188:WBR131189 WLN131188:WLN131189 WVJ131188:WVJ131189 B196724:B196725 IX196724:IX196725 ST196724:ST196725 ACP196724:ACP196725 AML196724:AML196725 AWH196724:AWH196725 BGD196724:BGD196725 BPZ196724:BPZ196725 BZV196724:BZV196725 CJR196724:CJR196725 CTN196724:CTN196725 DDJ196724:DDJ196725 DNF196724:DNF196725 DXB196724:DXB196725 EGX196724:EGX196725 EQT196724:EQT196725 FAP196724:FAP196725 FKL196724:FKL196725 FUH196724:FUH196725 GED196724:GED196725 GNZ196724:GNZ196725 GXV196724:GXV196725 HHR196724:HHR196725 HRN196724:HRN196725 IBJ196724:IBJ196725 ILF196724:ILF196725 IVB196724:IVB196725 JEX196724:JEX196725 JOT196724:JOT196725 JYP196724:JYP196725 KIL196724:KIL196725 KSH196724:KSH196725 LCD196724:LCD196725 LLZ196724:LLZ196725 LVV196724:LVV196725 MFR196724:MFR196725 MPN196724:MPN196725 MZJ196724:MZJ196725 NJF196724:NJF196725 NTB196724:NTB196725 OCX196724:OCX196725 OMT196724:OMT196725 OWP196724:OWP196725 PGL196724:PGL196725 PQH196724:PQH196725 QAD196724:QAD196725 QJZ196724:QJZ196725 QTV196724:QTV196725 RDR196724:RDR196725 RNN196724:RNN196725 RXJ196724:RXJ196725 SHF196724:SHF196725 SRB196724:SRB196725 TAX196724:TAX196725 TKT196724:TKT196725 TUP196724:TUP196725 UEL196724:UEL196725 UOH196724:UOH196725 UYD196724:UYD196725 VHZ196724:VHZ196725 VRV196724:VRV196725 WBR196724:WBR196725 WLN196724:WLN196725 WVJ196724:WVJ196725 B262260:B262261 IX262260:IX262261 ST262260:ST262261 ACP262260:ACP262261 AML262260:AML262261 AWH262260:AWH262261 BGD262260:BGD262261 BPZ262260:BPZ262261 BZV262260:BZV262261 CJR262260:CJR262261 CTN262260:CTN262261 DDJ262260:DDJ262261 DNF262260:DNF262261 DXB262260:DXB262261 EGX262260:EGX262261 EQT262260:EQT262261 FAP262260:FAP262261 FKL262260:FKL262261 FUH262260:FUH262261 GED262260:GED262261 GNZ262260:GNZ262261 GXV262260:GXV262261 HHR262260:HHR262261 HRN262260:HRN262261 IBJ262260:IBJ262261 ILF262260:ILF262261 IVB262260:IVB262261 JEX262260:JEX262261 JOT262260:JOT262261 JYP262260:JYP262261 KIL262260:KIL262261 KSH262260:KSH262261 LCD262260:LCD262261 LLZ262260:LLZ262261 LVV262260:LVV262261 MFR262260:MFR262261 MPN262260:MPN262261 MZJ262260:MZJ262261 NJF262260:NJF262261 NTB262260:NTB262261 OCX262260:OCX262261 OMT262260:OMT262261 OWP262260:OWP262261 PGL262260:PGL262261 PQH262260:PQH262261 QAD262260:QAD262261 QJZ262260:QJZ262261 QTV262260:QTV262261 RDR262260:RDR262261 RNN262260:RNN262261 RXJ262260:RXJ262261 SHF262260:SHF262261 SRB262260:SRB262261 TAX262260:TAX262261 TKT262260:TKT262261 TUP262260:TUP262261 UEL262260:UEL262261 UOH262260:UOH262261 UYD262260:UYD262261 VHZ262260:VHZ262261 VRV262260:VRV262261 WBR262260:WBR262261 WLN262260:WLN262261 WVJ262260:WVJ262261 B327796:B327797 IX327796:IX327797 ST327796:ST327797 ACP327796:ACP327797 AML327796:AML327797 AWH327796:AWH327797 BGD327796:BGD327797 BPZ327796:BPZ327797 BZV327796:BZV327797 CJR327796:CJR327797 CTN327796:CTN327797 DDJ327796:DDJ327797 DNF327796:DNF327797 DXB327796:DXB327797 EGX327796:EGX327797 EQT327796:EQT327797 FAP327796:FAP327797 FKL327796:FKL327797 FUH327796:FUH327797 GED327796:GED327797 GNZ327796:GNZ327797 GXV327796:GXV327797 HHR327796:HHR327797 HRN327796:HRN327797 IBJ327796:IBJ327797 ILF327796:ILF327797 IVB327796:IVB327797 JEX327796:JEX327797 JOT327796:JOT327797 JYP327796:JYP327797 KIL327796:KIL327797 KSH327796:KSH327797 LCD327796:LCD327797 LLZ327796:LLZ327797 LVV327796:LVV327797 MFR327796:MFR327797 MPN327796:MPN327797 MZJ327796:MZJ327797 NJF327796:NJF327797 NTB327796:NTB327797 OCX327796:OCX327797 OMT327796:OMT327797 OWP327796:OWP327797 PGL327796:PGL327797 PQH327796:PQH327797 QAD327796:QAD327797 QJZ327796:QJZ327797 QTV327796:QTV327797 RDR327796:RDR327797 RNN327796:RNN327797 RXJ327796:RXJ327797 SHF327796:SHF327797 SRB327796:SRB327797 TAX327796:TAX327797 TKT327796:TKT327797 TUP327796:TUP327797 UEL327796:UEL327797 UOH327796:UOH327797 UYD327796:UYD327797 VHZ327796:VHZ327797 VRV327796:VRV327797 WBR327796:WBR327797 WLN327796:WLN327797 WVJ327796:WVJ327797 B393332:B393333 IX393332:IX393333 ST393332:ST393333 ACP393332:ACP393333 AML393332:AML393333 AWH393332:AWH393333 BGD393332:BGD393333 BPZ393332:BPZ393333 BZV393332:BZV393333 CJR393332:CJR393333 CTN393332:CTN393333 DDJ393332:DDJ393333 DNF393332:DNF393333 DXB393332:DXB393333 EGX393332:EGX393333 EQT393332:EQT393333 FAP393332:FAP393333 FKL393332:FKL393333 FUH393332:FUH393333 GED393332:GED393333 GNZ393332:GNZ393333 GXV393332:GXV393333 HHR393332:HHR393333 HRN393332:HRN393333 IBJ393332:IBJ393333 ILF393332:ILF393333 IVB393332:IVB393333 JEX393332:JEX393333 JOT393332:JOT393333 JYP393332:JYP393333 KIL393332:KIL393333 KSH393332:KSH393333 LCD393332:LCD393333 LLZ393332:LLZ393333 LVV393332:LVV393333 MFR393332:MFR393333 MPN393332:MPN393333 MZJ393332:MZJ393333 NJF393332:NJF393333 NTB393332:NTB393333 OCX393332:OCX393333 OMT393332:OMT393333 OWP393332:OWP393333 PGL393332:PGL393333 PQH393332:PQH393333 QAD393332:QAD393333 QJZ393332:QJZ393333 QTV393332:QTV393333 RDR393332:RDR393333 RNN393332:RNN393333 RXJ393332:RXJ393333 SHF393332:SHF393333 SRB393332:SRB393333 TAX393332:TAX393333 TKT393332:TKT393333 TUP393332:TUP393333 UEL393332:UEL393333 UOH393332:UOH393333 UYD393332:UYD393333 VHZ393332:VHZ393333 VRV393332:VRV393333 WBR393332:WBR393333 WLN393332:WLN393333 WVJ393332:WVJ393333 B458868:B458869 IX458868:IX458869 ST458868:ST458869 ACP458868:ACP458869 AML458868:AML458869 AWH458868:AWH458869 BGD458868:BGD458869 BPZ458868:BPZ458869 BZV458868:BZV458869 CJR458868:CJR458869 CTN458868:CTN458869 DDJ458868:DDJ458869 DNF458868:DNF458869 DXB458868:DXB458869 EGX458868:EGX458869 EQT458868:EQT458869 FAP458868:FAP458869 FKL458868:FKL458869 FUH458868:FUH458869 GED458868:GED458869 GNZ458868:GNZ458869 GXV458868:GXV458869 HHR458868:HHR458869 HRN458868:HRN458869 IBJ458868:IBJ458869 ILF458868:ILF458869 IVB458868:IVB458869 JEX458868:JEX458869 JOT458868:JOT458869 JYP458868:JYP458869 KIL458868:KIL458869 KSH458868:KSH458869 LCD458868:LCD458869 LLZ458868:LLZ458869 LVV458868:LVV458869 MFR458868:MFR458869 MPN458868:MPN458869 MZJ458868:MZJ458869 NJF458868:NJF458869 NTB458868:NTB458869 OCX458868:OCX458869 OMT458868:OMT458869 OWP458868:OWP458869 PGL458868:PGL458869 PQH458868:PQH458869 QAD458868:QAD458869 QJZ458868:QJZ458869 QTV458868:QTV458869 RDR458868:RDR458869 RNN458868:RNN458869 RXJ458868:RXJ458869 SHF458868:SHF458869 SRB458868:SRB458869 TAX458868:TAX458869 TKT458868:TKT458869 TUP458868:TUP458869 UEL458868:UEL458869 UOH458868:UOH458869 UYD458868:UYD458869 VHZ458868:VHZ458869 VRV458868:VRV458869 WBR458868:WBR458869 WLN458868:WLN458869 WVJ458868:WVJ458869 B524404:B524405 IX524404:IX524405 ST524404:ST524405 ACP524404:ACP524405 AML524404:AML524405 AWH524404:AWH524405 BGD524404:BGD524405 BPZ524404:BPZ524405 BZV524404:BZV524405 CJR524404:CJR524405 CTN524404:CTN524405 DDJ524404:DDJ524405 DNF524404:DNF524405 DXB524404:DXB524405 EGX524404:EGX524405 EQT524404:EQT524405 FAP524404:FAP524405 FKL524404:FKL524405 FUH524404:FUH524405 GED524404:GED524405 GNZ524404:GNZ524405 GXV524404:GXV524405 HHR524404:HHR524405 HRN524404:HRN524405 IBJ524404:IBJ524405 ILF524404:ILF524405 IVB524404:IVB524405 JEX524404:JEX524405 JOT524404:JOT524405 JYP524404:JYP524405 KIL524404:KIL524405 KSH524404:KSH524405 LCD524404:LCD524405 LLZ524404:LLZ524405 LVV524404:LVV524405 MFR524404:MFR524405 MPN524404:MPN524405 MZJ524404:MZJ524405 NJF524404:NJF524405 NTB524404:NTB524405 OCX524404:OCX524405 OMT524404:OMT524405 OWP524404:OWP524405 PGL524404:PGL524405 PQH524404:PQH524405 QAD524404:QAD524405 QJZ524404:QJZ524405 QTV524404:QTV524405 RDR524404:RDR524405 RNN524404:RNN524405 RXJ524404:RXJ524405 SHF524404:SHF524405 SRB524404:SRB524405 TAX524404:TAX524405 TKT524404:TKT524405 TUP524404:TUP524405 UEL524404:UEL524405 UOH524404:UOH524405 UYD524404:UYD524405 VHZ524404:VHZ524405 VRV524404:VRV524405 WBR524404:WBR524405 WLN524404:WLN524405 WVJ524404:WVJ524405 B589940:B589941 IX589940:IX589941 ST589940:ST589941 ACP589940:ACP589941 AML589940:AML589941 AWH589940:AWH589941 BGD589940:BGD589941 BPZ589940:BPZ589941 BZV589940:BZV589941 CJR589940:CJR589941 CTN589940:CTN589941 DDJ589940:DDJ589941 DNF589940:DNF589941 DXB589940:DXB589941 EGX589940:EGX589941 EQT589940:EQT589941 FAP589940:FAP589941 FKL589940:FKL589941 FUH589940:FUH589941 GED589940:GED589941 GNZ589940:GNZ589941 GXV589940:GXV589941 HHR589940:HHR589941 HRN589940:HRN589941 IBJ589940:IBJ589941 ILF589940:ILF589941 IVB589940:IVB589941 JEX589940:JEX589941 JOT589940:JOT589941 JYP589940:JYP589941 KIL589940:KIL589941 KSH589940:KSH589941 LCD589940:LCD589941 LLZ589940:LLZ589941 LVV589940:LVV589941 MFR589940:MFR589941 MPN589940:MPN589941 MZJ589940:MZJ589941 NJF589940:NJF589941 NTB589940:NTB589941 OCX589940:OCX589941 OMT589940:OMT589941 OWP589940:OWP589941 PGL589940:PGL589941 PQH589940:PQH589941 QAD589940:QAD589941 QJZ589940:QJZ589941 QTV589940:QTV589941 RDR589940:RDR589941 RNN589940:RNN589941 RXJ589940:RXJ589941 SHF589940:SHF589941 SRB589940:SRB589941 TAX589940:TAX589941 TKT589940:TKT589941 TUP589940:TUP589941 UEL589940:UEL589941 UOH589940:UOH589941 UYD589940:UYD589941 VHZ589940:VHZ589941 VRV589940:VRV589941 WBR589940:WBR589941 WLN589940:WLN589941 WVJ589940:WVJ589941 B655476:B655477 IX655476:IX655477 ST655476:ST655477 ACP655476:ACP655477 AML655476:AML655477 AWH655476:AWH655477 BGD655476:BGD655477 BPZ655476:BPZ655477 BZV655476:BZV655477 CJR655476:CJR655477 CTN655476:CTN655477 DDJ655476:DDJ655477 DNF655476:DNF655477 DXB655476:DXB655477 EGX655476:EGX655477 EQT655476:EQT655477 FAP655476:FAP655477 FKL655476:FKL655477 FUH655476:FUH655477 GED655476:GED655477 GNZ655476:GNZ655477 GXV655476:GXV655477 HHR655476:HHR655477 HRN655476:HRN655477 IBJ655476:IBJ655477 ILF655476:ILF655477 IVB655476:IVB655477 JEX655476:JEX655477 JOT655476:JOT655477 JYP655476:JYP655477 KIL655476:KIL655477 KSH655476:KSH655477 LCD655476:LCD655477 LLZ655476:LLZ655477 LVV655476:LVV655477 MFR655476:MFR655477 MPN655476:MPN655477 MZJ655476:MZJ655477 NJF655476:NJF655477 NTB655476:NTB655477 OCX655476:OCX655477 OMT655476:OMT655477 OWP655476:OWP655477 PGL655476:PGL655477 PQH655476:PQH655477 QAD655476:QAD655477 QJZ655476:QJZ655477 QTV655476:QTV655477 RDR655476:RDR655477 RNN655476:RNN655477 RXJ655476:RXJ655477 SHF655476:SHF655477 SRB655476:SRB655477 TAX655476:TAX655477 TKT655476:TKT655477 TUP655476:TUP655477 UEL655476:UEL655477 UOH655476:UOH655477 UYD655476:UYD655477 VHZ655476:VHZ655477 VRV655476:VRV655477 WBR655476:WBR655477 WLN655476:WLN655477 WVJ655476:WVJ655477 B721012:B721013 IX721012:IX721013 ST721012:ST721013 ACP721012:ACP721013 AML721012:AML721013 AWH721012:AWH721013 BGD721012:BGD721013 BPZ721012:BPZ721013 BZV721012:BZV721013 CJR721012:CJR721013 CTN721012:CTN721013 DDJ721012:DDJ721013 DNF721012:DNF721013 DXB721012:DXB721013 EGX721012:EGX721013 EQT721012:EQT721013 FAP721012:FAP721013 FKL721012:FKL721013 FUH721012:FUH721013 GED721012:GED721013 GNZ721012:GNZ721013 GXV721012:GXV721013 HHR721012:HHR721013 HRN721012:HRN721013 IBJ721012:IBJ721013 ILF721012:ILF721013 IVB721012:IVB721013 JEX721012:JEX721013 JOT721012:JOT721013 JYP721012:JYP721013 KIL721012:KIL721013 KSH721012:KSH721013 LCD721012:LCD721013 LLZ721012:LLZ721013 LVV721012:LVV721013 MFR721012:MFR721013 MPN721012:MPN721013 MZJ721012:MZJ721013 NJF721012:NJF721013 NTB721012:NTB721013 OCX721012:OCX721013 OMT721012:OMT721013 OWP721012:OWP721013 PGL721012:PGL721013 PQH721012:PQH721013 QAD721012:QAD721013 QJZ721012:QJZ721013 QTV721012:QTV721013 RDR721012:RDR721013 RNN721012:RNN721013 RXJ721012:RXJ721013 SHF721012:SHF721013 SRB721012:SRB721013 TAX721012:TAX721013 TKT721012:TKT721013 TUP721012:TUP721013 UEL721012:UEL721013 UOH721012:UOH721013 UYD721012:UYD721013 VHZ721012:VHZ721013 VRV721012:VRV721013 WBR721012:WBR721013 WLN721012:WLN721013 WVJ721012:WVJ721013 B786548:B786549 IX786548:IX786549 ST786548:ST786549 ACP786548:ACP786549 AML786548:AML786549 AWH786548:AWH786549 BGD786548:BGD786549 BPZ786548:BPZ786549 BZV786548:BZV786549 CJR786548:CJR786549 CTN786548:CTN786549 DDJ786548:DDJ786549 DNF786548:DNF786549 DXB786548:DXB786549 EGX786548:EGX786549 EQT786548:EQT786549 FAP786548:FAP786549 FKL786548:FKL786549 FUH786548:FUH786549 GED786548:GED786549 GNZ786548:GNZ786549 GXV786548:GXV786549 HHR786548:HHR786549 HRN786548:HRN786549 IBJ786548:IBJ786549 ILF786548:ILF786549 IVB786548:IVB786549 JEX786548:JEX786549 JOT786548:JOT786549 JYP786548:JYP786549 KIL786548:KIL786549 KSH786548:KSH786549 LCD786548:LCD786549 LLZ786548:LLZ786549 LVV786548:LVV786549 MFR786548:MFR786549 MPN786548:MPN786549 MZJ786548:MZJ786549 NJF786548:NJF786549 NTB786548:NTB786549 OCX786548:OCX786549 OMT786548:OMT786549 OWP786548:OWP786549 PGL786548:PGL786549 PQH786548:PQH786549 QAD786548:QAD786549 QJZ786548:QJZ786549 QTV786548:QTV786549 RDR786548:RDR786549 RNN786548:RNN786549 RXJ786548:RXJ786549 SHF786548:SHF786549 SRB786548:SRB786549 TAX786548:TAX786549 TKT786548:TKT786549 TUP786548:TUP786549 UEL786548:UEL786549 UOH786548:UOH786549 UYD786548:UYD786549 VHZ786548:VHZ786549 VRV786548:VRV786549 WBR786548:WBR786549 WLN786548:WLN786549 WVJ786548:WVJ786549 B852084:B852085 IX852084:IX852085 ST852084:ST852085 ACP852084:ACP852085 AML852084:AML852085 AWH852084:AWH852085 BGD852084:BGD852085 BPZ852084:BPZ852085 BZV852084:BZV852085 CJR852084:CJR852085 CTN852084:CTN852085 DDJ852084:DDJ852085 DNF852084:DNF852085 DXB852084:DXB852085 EGX852084:EGX852085 EQT852084:EQT852085 FAP852084:FAP852085 FKL852084:FKL852085 FUH852084:FUH852085 GED852084:GED852085 GNZ852084:GNZ852085 GXV852084:GXV852085 HHR852084:HHR852085 HRN852084:HRN852085 IBJ852084:IBJ852085 ILF852084:ILF852085 IVB852084:IVB852085 JEX852084:JEX852085 JOT852084:JOT852085 JYP852084:JYP852085 KIL852084:KIL852085 KSH852084:KSH852085 LCD852084:LCD852085 LLZ852084:LLZ852085 LVV852084:LVV852085 MFR852084:MFR852085 MPN852084:MPN852085 MZJ852084:MZJ852085 NJF852084:NJF852085 NTB852084:NTB852085 OCX852084:OCX852085 OMT852084:OMT852085 OWP852084:OWP852085 PGL852084:PGL852085 PQH852084:PQH852085 QAD852084:QAD852085 QJZ852084:QJZ852085 QTV852084:QTV852085 RDR852084:RDR852085 RNN852084:RNN852085 RXJ852084:RXJ852085 SHF852084:SHF852085 SRB852084:SRB852085 TAX852084:TAX852085 TKT852084:TKT852085 TUP852084:TUP852085 UEL852084:UEL852085 UOH852084:UOH852085 UYD852084:UYD852085 VHZ852084:VHZ852085 VRV852084:VRV852085 WBR852084:WBR852085 WLN852084:WLN852085 WVJ852084:WVJ852085 B917620:B917621 IX917620:IX917621 ST917620:ST917621 ACP917620:ACP917621 AML917620:AML917621 AWH917620:AWH917621 BGD917620:BGD917621 BPZ917620:BPZ917621 BZV917620:BZV917621 CJR917620:CJR917621 CTN917620:CTN917621 DDJ917620:DDJ917621 DNF917620:DNF917621 DXB917620:DXB917621 EGX917620:EGX917621 EQT917620:EQT917621 FAP917620:FAP917621 FKL917620:FKL917621 FUH917620:FUH917621 GED917620:GED917621 GNZ917620:GNZ917621 GXV917620:GXV917621 HHR917620:HHR917621 HRN917620:HRN917621 IBJ917620:IBJ917621 ILF917620:ILF917621 IVB917620:IVB917621 JEX917620:JEX917621 JOT917620:JOT917621 JYP917620:JYP917621 KIL917620:KIL917621 KSH917620:KSH917621 LCD917620:LCD917621 LLZ917620:LLZ917621 LVV917620:LVV917621 MFR917620:MFR917621 MPN917620:MPN917621 MZJ917620:MZJ917621 NJF917620:NJF917621 NTB917620:NTB917621 OCX917620:OCX917621 OMT917620:OMT917621 OWP917620:OWP917621 PGL917620:PGL917621 PQH917620:PQH917621 QAD917620:QAD917621 QJZ917620:QJZ917621 QTV917620:QTV917621 RDR917620:RDR917621 RNN917620:RNN917621 RXJ917620:RXJ917621 SHF917620:SHF917621 SRB917620:SRB917621 TAX917620:TAX917621 TKT917620:TKT917621 TUP917620:TUP917621 UEL917620:UEL917621 UOH917620:UOH917621 UYD917620:UYD917621 VHZ917620:VHZ917621 VRV917620:VRV917621 WBR917620:WBR917621 WLN917620:WLN917621 WVJ917620:WVJ917621 B983156:B983157 IX983156:IX983157 ST983156:ST983157 ACP983156:ACP983157 AML983156:AML983157 AWH983156:AWH983157 BGD983156:BGD983157 BPZ983156:BPZ983157 BZV983156:BZV983157 CJR983156:CJR983157 CTN983156:CTN983157 DDJ983156:DDJ983157 DNF983156:DNF983157 DXB983156:DXB983157 EGX983156:EGX983157 EQT983156:EQT983157 FAP983156:FAP983157 FKL983156:FKL983157 FUH983156:FUH983157 GED983156:GED983157 GNZ983156:GNZ983157 GXV983156:GXV983157 HHR983156:HHR983157 HRN983156:HRN983157 IBJ983156:IBJ983157 ILF983156:ILF983157 IVB983156:IVB983157 JEX983156:JEX983157 JOT983156:JOT983157 JYP983156:JYP983157 KIL983156:KIL983157 KSH983156:KSH983157 LCD983156:LCD983157 LLZ983156:LLZ983157 LVV983156:LVV983157 MFR983156:MFR983157 MPN983156:MPN983157 MZJ983156:MZJ983157 NJF983156:NJF983157 NTB983156:NTB983157 OCX983156:OCX983157 OMT983156:OMT983157 OWP983156:OWP983157 PGL983156:PGL983157 PQH983156:PQH983157 QAD983156:QAD983157 QJZ983156:QJZ983157 QTV983156:QTV983157 RDR983156:RDR983157 RNN983156:RNN983157 RXJ983156:RXJ983157 SHF983156:SHF983157 SRB983156:SRB983157 TAX983156:TAX983157 TKT983156:TKT983157 TUP983156:TUP983157 UEL983156:UEL983157 UOH983156:UOH983157 UYD983156:UYD983157 VHZ983156:VHZ983157 VRV983156:VRV983157 WBR983156:WBR983157 WLN983156:WLN983157 WVJ983156:WVJ983157 B162 IX162 ST162 ACP162 AML162 AWH162 BGD162 BPZ162 BZV162 CJR162 CTN162 DDJ162 DNF162 DXB162 EGX162 EQT162 FAP162 FKL162 FUH162 GED162 GNZ162 GXV162 HHR162 HRN162 IBJ162 ILF162 IVB162 JEX162 JOT162 JYP162 KIL162 KSH162 LCD162 LLZ162 LVV162 MFR162 MPN162 MZJ162 NJF162 NTB162 OCX162 OMT162 OWP162 PGL162 PQH162 QAD162 QJZ162 QTV162 RDR162 RNN162 RXJ162 SHF162 SRB162 TAX162 TKT162 TUP162 UEL162 UOH162 UYD162 VHZ162 VRV162 WBR162 WLN162 WVJ162 B65657 IX65657 ST65657 ACP65657 AML65657 AWH65657 BGD65657 BPZ65657 BZV65657 CJR65657 CTN65657 DDJ65657 DNF65657 DXB65657 EGX65657 EQT65657 FAP65657 FKL65657 FUH65657 GED65657 GNZ65657 GXV65657 HHR65657 HRN65657 IBJ65657 ILF65657 IVB65657 JEX65657 JOT65657 JYP65657 KIL65657 KSH65657 LCD65657 LLZ65657 LVV65657 MFR65657 MPN65657 MZJ65657 NJF65657 NTB65657 OCX65657 OMT65657 OWP65657 PGL65657 PQH65657 QAD65657 QJZ65657 QTV65657 RDR65657 RNN65657 RXJ65657 SHF65657 SRB65657 TAX65657 TKT65657 TUP65657 UEL65657 UOH65657 UYD65657 VHZ65657 VRV65657 WBR65657 WLN65657 WVJ65657 B131193 IX131193 ST131193 ACP131193 AML131193 AWH131193 BGD131193 BPZ131193 BZV131193 CJR131193 CTN131193 DDJ131193 DNF131193 DXB131193 EGX131193 EQT131193 FAP131193 FKL131193 FUH131193 GED131193 GNZ131193 GXV131193 HHR131193 HRN131193 IBJ131193 ILF131193 IVB131193 JEX131193 JOT131193 JYP131193 KIL131193 KSH131193 LCD131193 LLZ131193 LVV131193 MFR131193 MPN131193 MZJ131193 NJF131193 NTB131193 OCX131193 OMT131193 OWP131193 PGL131193 PQH131193 QAD131193 QJZ131193 QTV131193 RDR131193 RNN131193 RXJ131193 SHF131193 SRB131193 TAX131193 TKT131193 TUP131193 UEL131193 UOH131193 UYD131193 VHZ131193 VRV131193 WBR131193 WLN131193 WVJ131193 B196729 IX196729 ST196729 ACP196729 AML196729 AWH196729 BGD196729 BPZ196729 BZV196729 CJR196729 CTN196729 DDJ196729 DNF196729 DXB196729 EGX196729 EQT196729 FAP196729 FKL196729 FUH196729 GED196729 GNZ196729 GXV196729 HHR196729 HRN196729 IBJ196729 ILF196729 IVB196729 JEX196729 JOT196729 JYP196729 KIL196729 KSH196729 LCD196729 LLZ196729 LVV196729 MFR196729 MPN196729 MZJ196729 NJF196729 NTB196729 OCX196729 OMT196729 OWP196729 PGL196729 PQH196729 QAD196729 QJZ196729 QTV196729 RDR196729 RNN196729 RXJ196729 SHF196729 SRB196729 TAX196729 TKT196729 TUP196729 UEL196729 UOH196729 UYD196729 VHZ196729 VRV196729 WBR196729 WLN196729 WVJ196729 B262265 IX262265 ST262265 ACP262265 AML262265 AWH262265 BGD262265 BPZ262265 BZV262265 CJR262265 CTN262265 DDJ262265 DNF262265 DXB262265 EGX262265 EQT262265 FAP262265 FKL262265 FUH262265 GED262265 GNZ262265 GXV262265 HHR262265 HRN262265 IBJ262265 ILF262265 IVB262265 JEX262265 JOT262265 JYP262265 KIL262265 KSH262265 LCD262265 LLZ262265 LVV262265 MFR262265 MPN262265 MZJ262265 NJF262265 NTB262265 OCX262265 OMT262265 OWP262265 PGL262265 PQH262265 QAD262265 QJZ262265 QTV262265 RDR262265 RNN262265 RXJ262265 SHF262265 SRB262265 TAX262265 TKT262265 TUP262265 UEL262265 UOH262265 UYD262265 VHZ262265 VRV262265 WBR262265 WLN262265 WVJ262265 B327801 IX327801 ST327801 ACP327801 AML327801 AWH327801 BGD327801 BPZ327801 BZV327801 CJR327801 CTN327801 DDJ327801 DNF327801 DXB327801 EGX327801 EQT327801 FAP327801 FKL327801 FUH327801 GED327801 GNZ327801 GXV327801 HHR327801 HRN327801 IBJ327801 ILF327801 IVB327801 JEX327801 JOT327801 JYP327801 KIL327801 KSH327801 LCD327801 LLZ327801 LVV327801 MFR327801 MPN327801 MZJ327801 NJF327801 NTB327801 OCX327801 OMT327801 OWP327801 PGL327801 PQH327801 QAD327801 QJZ327801 QTV327801 RDR327801 RNN327801 RXJ327801 SHF327801 SRB327801 TAX327801 TKT327801 TUP327801 UEL327801 UOH327801 UYD327801 VHZ327801 VRV327801 WBR327801 WLN327801 WVJ327801 B393337 IX393337 ST393337 ACP393337 AML393337 AWH393337 BGD393337 BPZ393337 BZV393337 CJR393337 CTN393337 DDJ393337 DNF393337 DXB393337 EGX393337 EQT393337 FAP393337 FKL393337 FUH393337 GED393337 GNZ393337 GXV393337 HHR393337 HRN393337 IBJ393337 ILF393337 IVB393337 JEX393337 JOT393337 JYP393337 KIL393337 KSH393337 LCD393337 LLZ393337 LVV393337 MFR393337 MPN393337 MZJ393337 NJF393337 NTB393337 OCX393337 OMT393337 OWP393337 PGL393337 PQH393337 QAD393337 QJZ393337 QTV393337 RDR393337 RNN393337 RXJ393337 SHF393337 SRB393337 TAX393337 TKT393337 TUP393337 UEL393337 UOH393337 UYD393337 VHZ393337 VRV393337 WBR393337 WLN393337 WVJ393337 B458873 IX458873 ST458873 ACP458873 AML458873 AWH458873 BGD458873 BPZ458873 BZV458873 CJR458873 CTN458873 DDJ458873 DNF458873 DXB458873 EGX458873 EQT458873 FAP458873 FKL458873 FUH458873 GED458873 GNZ458873 GXV458873 HHR458873 HRN458873 IBJ458873 ILF458873 IVB458873 JEX458873 JOT458873 JYP458873 KIL458873 KSH458873 LCD458873 LLZ458873 LVV458873 MFR458873 MPN458873 MZJ458873 NJF458873 NTB458873 OCX458873 OMT458873 OWP458873 PGL458873 PQH458873 QAD458873 QJZ458873 QTV458873 RDR458873 RNN458873 RXJ458873 SHF458873 SRB458873 TAX458873 TKT458873 TUP458873 UEL458873 UOH458873 UYD458873 VHZ458873 VRV458873 WBR458873 WLN458873 WVJ458873 B524409 IX524409 ST524409 ACP524409 AML524409 AWH524409 BGD524409 BPZ524409 BZV524409 CJR524409 CTN524409 DDJ524409 DNF524409 DXB524409 EGX524409 EQT524409 FAP524409 FKL524409 FUH524409 GED524409 GNZ524409 GXV524409 HHR524409 HRN524409 IBJ524409 ILF524409 IVB524409 JEX524409 JOT524409 JYP524409 KIL524409 KSH524409 LCD524409 LLZ524409 LVV524409 MFR524409 MPN524409 MZJ524409 NJF524409 NTB524409 OCX524409 OMT524409 OWP524409 PGL524409 PQH524409 QAD524409 QJZ524409 QTV524409 RDR524409 RNN524409 RXJ524409 SHF524409 SRB524409 TAX524409 TKT524409 TUP524409 UEL524409 UOH524409 UYD524409 VHZ524409 VRV524409 WBR524409 WLN524409 WVJ524409 B589945 IX589945 ST589945 ACP589945 AML589945 AWH589945 BGD589945 BPZ589945 BZV589945 CJR589945 CTN589945 DDJ589945 DNF589945 DXB589945 EGX589945 EQT589945 FAP589945 FKL589945 FUH589945 GED589945 GNZ589945 GXV589945 HHR589945 HRN589945 IBJ589945 ILF589945 IVB589945 JEX589945 JOT589945 JYP589945 KIL589945 KSH589945 LCD589945 LLZ589945 LVV589945 MFR589945 MPN589945 MZJ589945 NJF589945 NTB589945 OCX589945 OMT589945 OWP589945 PGL589945 PQH589945 QAD589945 QJZ589945 QTV589945 RDR589945 RNN589945 RXJ589945 SHF589945 SRB589945 TAX589945 TKT589945 TUP589945 UEL589945 UOH589945 UYD589945 VHZ589945 VRV589945 WBR589945 WLN589945 WVJ589945 B655481 IX655481 ST655481 ACP655481 AML655481 AWH655481 BGD655481 BPZ655481 BZV655481 CJR655481 CTN655481 DDJ655481 DNF655481 DXB655481 EGX655481 EQT655481 FAP655481 FKL655481 FUH655481 GED655481 GNZ655481 GXV655481 HHR655481 HRN655481 IBJ655481 ILF655481 IVB655481 JEX655481 JOT655481 JYP655481 KIL655481 KSH655481 LCD655481 LLZ655481 LVV655481 MFR655481 MPN655481 MZJ655481 NJF655481 NTB655481 OCX655481 OMT655481 OWP655481 PGL655481 PQH655481 QAD655481 QJZ655481 QTV655481 RDR655481 RNN655481 RXJ655481 SHF655481 SRB655481 TAX655481 TKT655481 TUP655481 UEL655481 UOH655481 UYD655481 VHZ655481 VRV655481 WBR655481 WLN655481 WVJ655481 B721017 IX721017 ST721017 ACP721017 AML721017 AWH721017 BGD721017 BPZ721017 BZV721017 CJR721017 CTN721017 DDJ721017 DNF721017 DXB721017 EGX721017 EQT721017 FAP721017 FKL721017 FUH721017 GED721017 GNZ721017 GXV721017 HHR721017 HRN721017 IBJ721017 ILF721017 IVB721017 JEX721017 JOT721017 JYP721017 KIL721017 KSH721017 LCD721017 LLZ721017 LVV721017 MFR721017 MPN721017 MZJ721017 NJF721017 NTB721017 OCX721017 OMT721017 OWP721017 PGL721017 PQH721017 QAD721017 QJZ721017 QTV721017 RDR721017 RNN721017 RXJ721017 SHF721017 SRB721017 TAX721017 TKT721017 TUP721017 UEL721017 UOH721017 UYD721017 VHZ721017 VRV721017 WBR721017 WLN721017 WVJ721017 B786553 IX786553 ST786553 ACP786553 AML786553 AWH786553 BGD786553 BPZ786553 BZV786553 CJR786553 CTN786553 DDJ786553 DNF786553 DXB786553 EGX786553 EQT786553 FAP786553 FKL786553 FUH786553 GED786553 GNZ786553 GXV786553 HHR786553 HRN786553 IBJ786553 ILF786553 IVB786553 JEX786553 JOT786553 JYP786553 KIL786553 KSH786553 LCD786553 LLZ786553 LVV786553 MFR786553 MPN786553 MZJ786553 NJF786553 NTB786553 OCX786553 OMT786553 OWP786553 PGL786553 PQH786553 QAD786553 QJZ786553 QTV786553 RDR786553 RNN786553 RXJ786553 SHF786553 SRB786553 TAX786553 TKT786553 TUP786553 UEL786553 UOH786553 UYD786553 VHZ786553 VRV786553 WBR786553 WLN786553 WVJ786553 B852089 IX852089 ST852089 ACP852089 AML852089 AWH852089 BGD852089 BPZ852089 BZV852089 CJR852089 CTN852089 DDJ852089 DNF852089 DXB852089 EGX852089 EQT852089 FAP852089 FKL852089 FUH852089 GED852089 GNZ852089 GXV852089 HHR852089 HRN852089 IBJ852089 ILF852089 IVB852089 JEX852089 JOT852089 JYP852089 KIL852089 KSH852089 LCD852089 LLZ852089 LVV852089 MFR852089 MPN852089 MZJ852089 NJF852089 NTB852089 OCX852089 OMT852089 OWP852089 PGL852089 PQH852089 QAD852089 QJZ852089 QTV852089 RDR852089 RNN852089 RXJ852089 SHF852089 SRB852089 TAX852089 TKT852089 TUP852089 UEL852089 UOH852089 UYD852089 VHZ852089 VRV852089 WBR852089 WLN852089 WVJ852089 B917625 IX917625 ST917625 ACP917625 AML917625 AWH917625 BGD917625 BPZ917625 BZV917625 CJR917625 CTN917625 DDJ917625 DNF917625 DXB917625 EGX917625 EQT917625 FAP917625 FKL917625 FUH917625 GED917625 GNZ917625 GXV917625 HHR917625 HRN917625 IBJ917625 ILF917625 IVB917625 JEX917625 JOT917625 JYP917625 KIL917625 KSH917625 LCD917625 LLZ917625 LVV917625 MFR917625 MPN917625 MZJ917625 NJF917625 NTB917625 OCX917625 OMT917625 OWP917625 PGL917625 PQH917625 QAD917625 QJZ917625 QTV917625 RDR917625 RNN917625 RXJ917625 SHF917625 SRB917625 TAX917625 TKT917625 TUP917625 UEL917625 UOH917625 UYD917625 VHZ917625 VRV917625 WBR917625 WLN917625 WVJ917625 B983161 IX983161 ST983161 ACP983161 AML983161 AWH983161 BGD983161 BPZ983161 BZV983161 CJR983161 CTN983161 DDJ983161 DNF983161 DXB983161 EGX983161 EQT983161 FAP983161 FKL983161 FUH983161 GED983161 GNZ983161 GXV983161 HHR983161 HRN983161 IBJ983161 ILF983161 IVB983161 JEX983161 JOT983161 JYP983161 KIL983161 KSH983161 LCD983161 LLZ983161 LVV983161 MFR983161 MPN983161 MZJ983161 NJF983161 NTB983161 OCX983161 OMT983161 OWP983161 PGL983161 PQH983161 QAD983161 QJZ983161 QTV983161 RDR983161 RNN983161 RXJ983161 SHF983161 SRB983161 TAX983161 TKT983161 TUP983161 UEL983161 UOH983161 UYD983161 VHZ983161 VRV983161 WBR983161 WLN983161 WVJ983161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WVJ983050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B38:B53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H6" sqref="H6:N6"/>
    </sheetView>
  </sheetViews>
  <sheetFormatPr baseColWidth="10" defaultRowHeight="13.8" x14ac:dyDescent="0.25"/>
  <cols>
    <col min="1" max="1" width="2.5546875" style="41" customWidth="1"/>
    <col min="2" max="6" width="4.33203125" hidden="1" customWidth="1"/>
    <col min="7" max="7" width="18.88671875" style="253" bestFit="1" customWidth="1"/>
    <col min="8" max="8" width="33.88671875" style="253" customWidth="1"/>
    <col min="9" max="9" width="16.44140625" style="253" customWidth="1"/>
    <col min="10" max="10" width="18.33203125" style="253" customWidth="1"/>
    <col min="11" max="11" width="14" style="254" customWidth="1"/>
    <col min="12" max="12" width="15.44140625" style="253" customWidth="1"/>
    <col min="13" max="13" width="13.6640625" style="253" customWidth="1"/>
    <col min="14" max="14" width="22.44140625" style="253" customWidth="1"/>
    <col min="15" max="43" width="11.44140625" style="41" customWidth="1"/>
    <col min="257" max="257" width="2.5546875" customWidth="1"/>
    <col min="258" max="262" width="0" hidden="1" customWidth="1"/>
    <col min="263" max="263" width="18.88671875" bestFit="1" customWidth="1"/>
    <col min="264" max="264" width="33.88671875" customWidth="1"/>
    <col min="265" max="265" width="16.44140625" customWidth="1"/>
    <col min="266" max="266" width="18.33203125" customWidth="1"/>
    <col min="267" max="267" width="14" customWidth="1"/>
    <col min="268" max="268" width="15.44140625" customWidth="1"/>
    <col min="269" max="269" width="13.6640625" customWidth="1"/>
    <col min="270" max="270" width="22.44140625" customWidth="1"/>
    <col min="513" max="513" width="2.5546875" customWidth="1"/>
    <col min="514" max="518" width="0" hidden="1" customWidth="1"/>
    <col min="519" max="519" width="18.88671875" bestFit="1" customWidth="1"/>
    <col min="520" max="520" width="33.88671875" customWidth="1"/>
    <col min="521" max="521" width="16.44140625" customWidth="1"/>
    <col min="522" max="522" width="18.33203125" customWidth="1"/>
    <col min="523" max="523" width="14" customWidth="1"/>
    <col min="524" max="524" width="15.44140625" customWidth="1"/>
    <col min="525" max="525" width="13.6640625" customWidth="1"/>
    <col min="526" max="526" width="22.44140625" customWidth="1"/>
    <col min="769" max="769" width="2.5546875" customWidth="1"/>
    <col min="770" max="774" width="0" hidden="1" customWidth="1"/>
    <col min="775" max="775" width="18.88671875" bestFit="1" customWidth="1"/>
    <col min="776" max="776" width="33.88671875" customWidth="1"/>
    <col min="777" max="777" width="16.44140625" customWidth="1"/>
    <col min="778" max="778" width="18.33203125" customWidth="1"/>
    <col min="779" max="779" width="14" customWidth="1"/>
    <col min="780" max="780" width="15.44140625" customWidth="1"/>
    <col min="781" max="781" width="13.6640625" customWidth="1"/>
    <col min="782" max="782" width="22.44140625" customWidth="1"/>
    <col min="1025" max="1025" width="2.5546875" customWidth="1"/>
    <col min="1026" max="1030" width="0" hidden="1" customWidth="1"/>
    <col min="1031" max="1031" width="18.88671875" bestFit="1" customWidth="1"/>
    <col min="1032" max="1032" width="33.88671875" customWidth="1"/>
    <col min="1033" max="1033" width="16.44140625" customWidth="1"/>
    <col min="1034" max="1034" width="18.33203125" customWidth="1"/>
    <col min="1035" max="1035" width="14" customWidth="1"/>
    <col min="1036" max="1036" width="15.44140625" customWidth="1"/>
    <col min="1037" max="1037" width="13.6640625" customWidth="1"/>
    <col min="1038" max="1038" width="22.44140625" customWidth="1"/>
    <col min="1281" max="1281" width="2.5546875" customWidth="1"/>
    <col min="1282" max="1286" width="0" hidden="1" customWidth="1"/>
    <col min="1287" max="1287" width="18.88671875" bestFit="1" customWidth="1"/>
    <col min="1288" max="1288" width="33.88671875" customWidth="1"/>
    <col min="1289" max="1289" width="16.44140625" customWidth="1"/>
    <col min="1290" max="1290" width="18.33203125" customWidth="1"/>
    <col min="1291" max="1291" width="14" customWidth="1"/>
    <col min="1292" max="1292" width="15.44140625" customWidth="1"/>
    <col min="1293" max="1293" width="13.6640625" customWidth="1"/>
    <col min="1294" max="1294" width="22.44140625" customWidth="1"/>
    <col min="1537" max="1537" width="2.5546875" customWidth="1"/>
    <col min="1538" max="1542" width="0" hidden="1" customWidth="1"/>
    <col min="1543" max="1543" width="18.88671875" bestFit="1" customWidth="1"/>
    <col min="1544" max="1544" width="33.88671875" customWidth="1"/>
    <col min="1545" max="1545" width="16.44140625" customWidth="1"/>
    <col min="1546" max="1546" width="18.33203125" customWidth="1"/>
    <col min="1547" max="1547" width="14" customWidth="1"/>
    <col min="1548" max="1548" width="15.44140625" customWidth="1"/>
    <col min="1549" max="1549" width="13.6640625" customWidth="1"/>
    <col min="1550" max="1550" width="22.44140625" customWidth="1"/>
    <col min="1793" max="1793" width="2.5546875" customWidth="1"/>
    <col min="1794" max="1798" width="0" hidden="1" customWidth="1"/>
    <col min="1799" max="1799" width="18.88671875" bestFit="1" customWidth="1"/>
    <col min="1800" max="1800" width="33.88671875" customWidth="1"/>
    <col min="1801" max="1801" width="16.44140625" customWidth="1"/>
    <col min="1802" max="1802" width="18.33203125" customWidth="1"/>
    <col min="1803" max="1803" width="14" customWidth="1"/>
    <col min="1804" max="1804" width="15.44140625" customWidth="1"/>
    <col min="1805" max="1805" width="13.6640625" customWidth="1"/>
    <col min="1806" max="1806" width="22.44140625" customWidth="1"/>
    <col min="2049" max="2049" width="2.5546875" customWidth="1"/>
    <col min="2050" max="2054" width="0" hidden="1" customWidth="1"/>
    <col min="2055" max="2055" width="18.88671875" bestFit="1" customWidth="1"/>
    <col min="2056" max="2056" width="33.88671875" customWidth="1"/>
    <col min="2057" max="2057" width="16.44140625" customWidth="1"/>
    <col min="2058" max="2058" width="18.33203125" customWidth="1"/>
    <col min="2059" max="2059" width="14" customWidth="1"/>
    <col min="2060" max="2060" width="15.44140625" customWidth="1"/>
    <col min="2061" max="2061" width="13.6640625" customWidth="1"/>
    <col min="2062" max="2062" width="22.44140625" customWidth="1"/>
    <col min="2305" max="2305" width="2.5546875" customWidth="1"/>
    <col min="2306" max="2310" width="0" hidden="1" customWidth="1"/>
    <col min="2311" max="2311" width="18.88671875" bestFit="1" customWidth="1"/>
    <col min="2312" max="2312" width="33.88671875" customWidth="1"/>
    <col min="2313" max="2313" width="16.44140625" customWidth="1"/>
    <col min="2314" max="2314" width="18.33203125" customWidth="1"/>
    <col min="2315" max="2315" width="14" customWidth="1"/>
    <col min="2316" max="2316" width="15.44140625" customWidth="1"/>
    <col min="2317" max="2317" width="13.6640625" customWidth="1"/>
    <col min="2318" max="2318" width="22.44140625" customWidth="1"/>
    <col min="2561" max="2561" width="2.5546875" customWidth="1"/>
    <col min="2562" max="2566" width="0" hidden="1" customWidth="1"/>
    <col min="2567" max="2567" width="18.88671875" bestFit="1" customWidth="1"/>
    <col min="2568" max="2568" width="33.88671875" customWidth="1"/>
    <col min="2569" max="2569" width="16.44140625" customWidth="1"/>
    <col min="2570" max="2570" width="18.33203125" customWidth="1"/>
    <col min="2571" max="2571" width="14" customWidth="1"/>
    <col min="2572" max="2572" width="15.44140625" customWidth="1"/>
    <col min="2573" max="2573" width="13.6640625" customWidth="1"/>
    <col min="2574" max="2574" width="22.44140625" customWidth="1"/>
    <col min="2817" max="2817" width="2.5546875" customWidth="1"/>
    <col min="2818" max="2822" width="0" hidden="1" customWidth="1"/>
    <col min="2823" max="2823" width="18.88671875" bestFit="1" customWidth="1"/>
    <col min="2824" max="2824" width="33.88671875" customWidth="1"/>
    <col min="2825" max="2825" width="16.44140625" customWidth="1"/>
    <col min="2826" max="2826" width="18.33203125" customWidth="1"/>
    <col min="2827" max="2827" width="14" customWidth="1"/>
    <col min="2828" max="2828" width="15.44140625" customWidth="1"/>
    <col min="2829" max="2829" width="13.6640625" customWidth="1"/>
    <col min="2830" max="2830" width="22.44140625" customWidth="1"/>
    <col min="3073" max="3073" width="2.5546875" customWidth="1"/>
    <col min="3074" max="3078" width="0" hidden="1" customWidth="1"/>
    <col min="3079" max="3079" width="18.88671875" bestFit="1" customWidth="1"/>
    <col min="3080" max="3080" width="33.88671875" customWidth="1"/>
    <col min="3081" max="3081" width="16.44140625" customWidth="1"/>
    <col min="3082" max="3082" width="18.33203125" customWidth="1"/>
    <col min="3083" max="3083" width="14" customWidth="1"/>
    <col min="3084" max="3084" width="15.44140625" customWidth="1"/>
    <col min="3085" max="3085" width="13.6640625" customWidth="1"/>
    <col min="3086" max="3086" width="22.44140625" customWidth="1"/>
    <col min="3329" max="3329" width="2.5546875" customWidth="1"/>
    <col min="3330" max="3334" width="0" hidden="1" customWidth="1"/>
    <col min="3335" max="3335" width="18.88671875" bestFit="1" customWidth="1"/>
    <col min="3336" max="3336" width="33.88671875" customWidth="1"/>
    <col min="3337" max="3337" width="16.44140625" customWidth="1"/>
    <col min="3338" max="3338" width="18.33203125" customWidth="1"/>
    <col min="3339" max="3339" width="14" customWidth="1"/>
    <col min="3340" max="3340" width="15.44140625" customWidth="1"/>
    <col min="3341" max="3341" width="13.6640625" customWidth="1"/>
    <col min="3342" max="3342" width="22.44140625" customWidth="1"/>
    <col min="3585" max="3585" width="2.5546875" customWidth="1"/>
    <col min="3586" max="3590" width="0" hidden="1" customWidth="1"/>
    <col min="3591" max="3591" width="18.88671875" bestFit="1" customWidth="1"/>
    <col min="3592" max="3592" width="33.88671875" customWidth="1"/>
    <col min="3593" max="3593" width="16.44140625" customWidth="1"/>
    <col min="3594" max="3594" width="18.33203125" customWidth="1"/>
    <col min="3595" max="3595" width="14" customWidth="1"/>
    <col min="3596" max="3596" width="15.44140625" customWidth="1"/>
    <col min="3597" max="3597" width="13.6640625" customWidth="1"/>
    <col min="3598" max="3598" width="22.44140625" customWidth="1"/>
    <col min="3841" max="3841" width="2.5546875" customWidth="1"/>
    <col min="3842" max="3846" width="0" hidden="1" customWidth="1"/>
    <col min="3847" max="3847" width="18.88671875" bestFit="1" customWidth="1"/>
    <col min="3848" max="3848" width="33.88671875" customWidth="1"/>
    <col min="3849" max="3849" width="16.44140625" customWidth="1"/>
    <col min="3850" max="3850" width="18.33203125" customWidth="1"/>
    <col min="3851" max="3851" width="14" customWidth="1"/>
    <col min="3852" max="3852" width="15.44140625" customWidth="1"/>
    <col min="3853" max="3853" width="13.6640625" customWidth="1"/>
    <col min="3854" max="3854" width="22.44140625" customWidth="1"/>
    <col min="4097" max="4097" width="2.5546875" customWidth="1"/>
    <col min="4098" max="4102" width="0" hidden="1" customWidth="1"/>
    <col min="4103" max="4103" width="18.88671875" bestFit="1" customWidth="1"/>
    <col min="4104" max="4104" width="33.88671875" customWidth="1"/>
    <col min="4105" max="4105" width="16.44140625" customWidth="1"/>
    <col min="4106" max="4106" width="18.33203125" customWidth="1"/>
    <col min="4107" max="4107" width="14" customWidth="1"/>
    <col min="4108" max="4108" width="15.44140625" customWidth="1"/>
    <col min="4109" max="4109" width="13.6640625" customWidth="1"/>
    <col min="4110" max="4110" width="22.44140625" customWidth="1"/>
    <col min="4353" max="4353" width="2.5546875" customWidth="1"/>
    <col min="4354" max="4358" width="0" hidden="1" customWidth="1"/>
    <col min="4359" max="4359" width="18.88671875" bestFit="1" customWidth="1"/>
    <col min="4360" max="4360" width="33.88671875" customWidth="1"/>
    <col min="4361" max="4361" width="16.44140625" customWidth="1"/>
    <col min="4362" max="4362" width="18.33203125" customWidth="1"/>
    <col min="4363" max="4363" width="14" customWidth="1"/>
    <col min="4364" max="4364" width="15.44140625" customWidth="1"/>
    <col min="4365" max="4365" width="13.6640625" customWidth="1"/>
    <col min="4366" max="4366" width="22.44140625" customWidth="1"/>
    <col min="4609" max="4609" width="2.5546875" customWidth="1"/>
    <col min="4610" max="4614" width="0" hidden="1" customWidth="1"/>
    <col min="4615" max="4615" width="18.88671875" bestFit="1" customWidth="1"/>
    <col min="4616" max="4616" width="33.88671875" customWidth="1"/>
    <col min="4617" max="4617" width="16.44140625" customWidth="1"/>
    <col min="4618" max="4618" width="18.33203125" customWidth="1"/>
    <col min="4619" max="4619" width="14" customWidth="1"/>
    <col min="4620" max="4620" width="15.44140625" customWidth="1"/>
    <col min="4621" max="4621" width="13.6640625" customWidth="1"/>
    <col min="4622" max="4622" width="22.44140625" customWidth="1"/>
    <col min="4865" max="4865" width="2.5546875" customWidth="1"/>
    <col min="4866" max="4870" width="0" hidden="1" customWidth="1"/>
    <col min="4871" max="4871" width="18.88671875" bestFit="1" customWidth="1"/>
    <col min="4872" max="4872" width="33.88671875" customWidth="1"/>
    <col min="4873" max="4873" width="16.44140625" customWidth="1"/>
    <col min="4874" max="4874" width="18.33203125" customWidth="1"/>
    <col min="4875" max="4875" width="14" customWidth="1"/>
    <col min="4876" max="4876" width="15.44140625" customWidth="1"/>
    <col min="4877" max="4877" width="13.6640625" customWidth="1"/>
    <col min="4878" max="4878" width="22.44140625" customWidth="1"/>
    <col min="5121" max="5121" width="2.5546875" customWidth="1"/>
    <col min="5122" max="5126" width="0" hidden="1" customWidth="1"/>
    <col min="5127" max="5127" width="18.88671875" bestFit="1" customWidth="1"/>
    <col min="5128" max="5128" width="33.88671875" customWidth="1"/>
    <col min="5129" max="5129" width="16.44140625" customWidth="1"/>
    <col min="5130" max="5130" width="18.33203125" customWidth="1"/>
    <col min="5131" max="5131" width="14" customWidth="1"/>
    <col min="5132" max="5132" width="15.44140625" customWidth="1"/>
    <col min="5133" max="5133" width="13.6640625" customWidth="1"/>
    <col min="5134" max="5134" width="22.44140625" customWidth="1"/>
    <col min="5377" max="5377" width="2.5546875" customWidth="1"/>
    <col min="5378" max="5382" width="0" hidden="1" customWidth="1"/>
    <col min="5383" max="5383" width="18.88671875" bestFit="1" customWidth="1"/>
    <col min="5384" max="5384" width="33.88671875" customWidth="1"/>
    <col min="5385" max="5385" width="16.44140625" customWidth="1"/>
    <col min="5386" max="5386" width="18.33203125" customWidth="1"/>
    <col min="5387" max="5387" width="14" customWidth="1"/>
    <col min="5388" max="5388" width="15.44140625" customWidth="1"/>
    <col min="5389" max="5389" width="13.6640625" customWidth="1"/>
    <col min="5390" max="5390" width="22.44140625" customWidth="1"/>
    <col min="5633" max="5633" width="2.5546875" customWidth="1"/>
    <col min="5634" max="5638" width="0" hidden="1" customWidth="1"/>
    <col min="5639" max="5639" width="18.88671875" bestFit="1" customWidth="1"/>
    <col min="5640" max="5640" width="33.88671875" customWidth="1"/>
    <col min="5641" max="5641" width="16.44140625" customWidth="1"/>
    <col min="5642" max="5642" width="18.33203125" customWidth="1"/>
    <col min="5643" max="5643" width="14" customWidth="1"/>
    <col min="5644" max="5644" width="15.44140625" customWidth="1"/>
    <col min="5645" max="5645" width="13.6640625" customWidth="1"/>
    <col min="5646" max="5646" width="22.44140625" customWidth="1"/>
    <col min="5889" max="5889" width="2.5546875" customWidth="1"/>
    <col min="5890" max="5894" width="0" hidden="1" customWidth="1"/>
    <col min="5895" max="5895" width="18.88671875" bestFit="1" customWidth="1"/>
    <col min="5896" max="5896" width="33.88671875" customWidth="1"/>
    <col min="5897" max="5897" width="16.44140625" customWidth="1"/>
    <col min="5898" max="5898" width="18.33203125" customWidth="1"/>
    <col min="5899" max="5899" width="14" customWidth="1"/>
    <col min="5900" max="5900" width="15.44140625" customWidth="1"/>
    <col min="5901" max="5901" width="13.6640625" customWidth="1"/>
    <col min="5902" max="5902" width="22.44140625" customWidth="1"/>
    <col min="6145" max="6145" width="2.5546875" customWidth="1"/>
    <col min="6146" max="6150" width="0" hidden="1" customWidth="1"/>
    <col min="6151" max="6151" width="18.88671875" bestFit="1" customWidth="1"/>
    <col min="6152" max="6152" width="33.88671875" customWidth="1"/>
    <col min="6153" max="6153" width="16.44140625" customWidth="1"/>
    <col min="6154" max="6154" width="18.33203125" customWidth="1"/>
    <col min="6155" max="6155" width="14" customWidth="1"/>
    <col min="6156" max="6156" width="15.44140625" customWidth="1"/>
    <col min="6157" max="6157" width="13.6640625" customWidth="1"/>
    <col min="6158" max="6158" width="22.44140625" customWidth="1"/>
    <col min="6401" max="6401" width="2.5546875" customWidth="1"/>
    <col min="6402" max="6406" width="0" hidden="1" customWidth="1"/>
    <col min="6407" max="6407" width="18.88671875" bestFit="1" customWidth="1"/>
    <col min="6408" max="6408" width="33.88671875" customWidth="1"/>
    <col min="6409" max="6409" width="16.44140625" customWidth="1"/>
    <col min="6410" max="6410" width="18.33203125" customWidth="1"/>
    <col min="6411" max="6411" width="14" customWidth="1"/>
    <col min="6412" max="6412" width="15.44140625" customWidth="1"/>
    <col min="6413" max="6413" width="13.6640625" customWidth="1"/>
    <col min="6414" max="6414" width="22.44140625" customWidth="1"/>
    <col min="6657" max="6657" width="2.5546875" customWidth="1"/>
    <col min="6658" max="6662" width="0" hidden="1" customWidth="1"/>
    <col min="6663" max="6663" width="18.88671875" bestFit="1" customWidth="1"/>
    <col min="6664" max="6664" width="33.88671875" customWidth="1"/>
    <col min="6665" max="6665" width="16.44140625" customWidth="1"/>
    <col min="6666" max="6666" width="18.33203125" customWidth="1"/>
    <col min="6667" max="6667" width="14" customWidth="1"/>
    <col min="6668" max="6668" width="15.44140625" customWidth="1"/>
    <col min="6669" max="6669" width="13.6640625" customWidth="1"/>
    <col min="6670" max="6670" width="22.44140625" customWidth="1"/>
    <col min="6913" max="6913" width="2.5546875" customWidth="1"/>
    <col min="6914" max="6918" width="0" hidden="1" customWidth="1"/>
    <col min="6919" max="6919" width="18.88671875" bestFit="1" customWidth="1"/>
    <col min="6920" max="6920" width="33.88671875" customWidth="1"/>
    <col min="6921" max="6921" width="16.44140625" customWidth="1"/>
    <col min="6922" max="6922" width="18.33203125" customWidth="1"/>
    <col min="6923" max="6923" width="14" customWidth="1"/>
    <col min="6924" max="6924" width="15.44140625" customWidth="1"/>
    <col min="6925" max="6925" width="13.6640625" customWidth="1"/>
    <col min="6926" max="6926" width="22.44140625" customWidth="1"/>
    <col min="7169" max="7169" width="2.5546875" customWidth="1"/>
    <col min="7170" max="7174" width="0" hidden="1" customWidth="1"/>
    <col min="7175" max="7175" width="18.88671875" bestFit="1" customWidth="1"/>
    <col min="7176" max="7176" width="33.88671875" customWidth="1"/>
    <col min="7177" max="7177" width="16.44140625" customWidth="1"/>
    <col min="7178" max="7178" width="18.33203125" customWidth="1"/>
    <col min="7179" max="7179" width="14" customWidth="1"/>
    <col min="7180" max="7180" width="15.44140625" customWidth="1"/>
    <col min="7181" max="7181" width="13.6640625" customWidth="1"/>
    <col min="7182" max="7182" width="22.44140625" customWidth="1"/>
    <col min="7425" max="7425" width="2.5546875" customWidth="1"/>
    <col min="7426" max="7430" width="0" hidden="1" customWidth="1"/>
    <col min="7431" max="7431" width="18.88671875" bestFit="1" customWidth="1"/>
    <col min="7432" max="7432" width="33.88671875" customWidth="1"/>
    <col min="7433" max="7433" width="16.44140625" customWidth="1"/>
    <col min="7434" max="7434" width="18.33203125" customWidth="1"/>
    <col min="7435" max="7435" width="14" customWidth="1"/>
    <col min="7436" max="7436" width="15.44140625" customWidth="1"/>
    <col min="7437" max="7437" width="13.6640625" customWidth="1"/>
    <col min="7438" max="7438" width="22.44140625" customWidth="1"/>
    <col min="7681" max="7681" width="2.5546875" customWidth="1"/>
    <col min="7682" max="7686" width="0" hidden="1" customWidth="1"/>
    <col min="7687" max="7687" width="18.88671875" bestFit="1" customWidth="1"/>
    <col min="7688" max="7688" width="33.88671875" customWidth="1"/>
    <col min="7689" max="7689" width="16.44140625" customWidth="1"/>
    <col min="7690" max="7690" width="18.33203125" customWidth="1"/>
    <col min="7691" max="7691" width="14" customWidth="1"/>
    <col min="7692" max="7692" width="15.44140625" customWidth="1"/>
    <col min="7693" max="7693" width="13.6640625" customWidth="1"/>
    <col min="7694" max="7694" width="22.44140625" customWidth="1"/>
    <col min="7937" max="7937" width="2.5546875" customWidth="1"/>
    <col min="7938" max="7942" width="0" hidden="1" customWidth="1"/>
    <col min="7943" max="7943" width="18.88671875" bestFit="1" customWidth="1"/>
    <col min="7944" max="7944" width="33.88671875" customWidth="1"/>
    <col min="7945" max="7945" width="16.44140625" customWidth="1"/>
    <col min="7946" max="7946" width="18.33203125" customWidth="1"/>
    <col min="7947" max="7947" width="14" customWidth="1"/>
    <col min="7948" max="7948" width="15.44140625" customWidth="1"/>
    <col min="7949" max="7949" width="13.6640625" customWidth="1"/>
    <col min="7950" max="7950" width="22.44140625" customWidth="1"/>
    <col min="8193" max="8193" width="2.5546875" customWidth="1"/>
    <col min="8194" max="8198" width="0" hidden="1" customWidth="1"/>
    <col min="8199" max="8199" width="18.88671875" bestFit="1" customWidth="1"/>
    <col min="8200" max="8200" width="33.88671875" customWidth="1"/>
    <col min="8201" max="8201" width="16.44140625" customWidth="1"/>
    <col min="8202" max="8202" width="18.33203125" customWidth="1"/>
    <col min="8203" max="8203" width="14" customWidth="1"/>
    <col min="8204" max="8204" width="15.44140625" customWidth="1"/>
    <col min="8205" max="8205" width="13.6640625" customWidth="1"/>
    <col min="8206" max="8206" width="22.44140625" customWidth="1"/>
    <col min="8449" max="8449" width="2.5546875" customWidth="1"/>
    <col min="8450" max="8454" width="0" hidden="1" customWidth="1"/>
    <col min="8455" max="8455" width="18.88671875" bestFit="1" customWidth="1"/>
    <col min="8456" max="8456" width="33.88671875" customWidth="1"/>
    <col min="8457" max="8457" width="16.44140625" customWidth="1"/>
    <col min="8458" max="8458" width="18.33203125" customWidth="1"/>
    <col min="8459" max="8459" width="14" customWidth="1"/>
    <col min="8460" max="8460" width="15.44140625" customWidth="1"/>
    <col min="8461" max="8461" width="13.6640625" customWidth="1"/>
    <col min="8462" max="8462" width="22.44140625" customWidth="1"/>
    <col min="8705" max="8705" width="2.5546875" customWidth="1"/>
    <col min="8706" max="8710" width="0" hidden="1" customWidth="1"/>
    <col min="8711" max="8711" width="18.88671875" bestFit="1" customWidth="1"/>
    <col min="8712" max="8712" width="33.88671875" customWidth="1"/>
    <col min="8713" max="8713" width="16.44140625" customWidth="1"/>
    <col min="8714" max="8714" width="18.33203125" customWidth="1"/>
    <col min="8715" max="8715" width="14" customWidth="1"/>
    <col min="8716" max="8716" width="15.44140625" customWidth="1"/>
    <col min="8717" max="8717" width="13.6640625" customWidth="1"/>
    <col min="8718" max="8718" width="22.44140625" customWidth="1"/>
    <col min="8961" max="8961" width="2.5546875" customWidth="1"/>
    <col min="8962" max="8966" width="0" hidden="1" customWidth="1"/>
    <col min="8967" max="8967" width="18.88671875" bestFit="1" customWidth="1"/>
    <col min="8968" max="8968" width="33.88671875" customWidth="1"/>
    <col min="8969" max="8969" width="16.44140625" customWidth="1"/>
    <col min="8970" max="8970" width="18.33203125" customWidth="1"/>
    <col min="8971" max="8971" width="14" customWidth="1"/>
    <col min="8972" max="8972" width="15.44140625" customWidth="1"/>
    <col min="8973" max="8973" width="13.6640625" customWidth="1"/>
    <col min="8974" max="8974" width="22.44140625" customWidth="1"/>
    <col min="9217" max="9217" width="2.5546875" customWidth="1"/>
    <col min="9218" max="9222" width="0" hidden="1" customWidth="1"/>
    <col min="9223" max="9223" width="18.88671875" bestFit="1" customWidth="1"/>
    <col min="9224" max="9224" width="33.88671875" customWidth="1"/>
    <col min="9225" max="9225" width="16.44140625" customWidth="1"/>
    <col min="9226" max="9226" width="18.33203125" customWidth="1"/>
    <col min="9227" max="9227" width="14" customWidth="1"/>
    <col min="9228" max="9228" width="15.44140625" customWidth="1"/>
    <col min="9229" max="9229" width="13.6640625" customWidth="1"/>
    <col min="9230" max="9230" width="22.44140625" customWidth="1"/>
    <col min="9473" max="9473" width="2.5546875" customWidth="1"/>
    <col min="9474" max="9478" width="0" hidden="1" customWidth="1"/>
    <col min="9479" max="9479" width="18.88671875" bestFit="1" customWidth="1"/>
    <col min="9480" max="9480" width="33.88671875" customWidth="1"/>
    <col min="9481" max="9481" width="16.44140625" customWidth="1"/>
    <col min="9482" max="9482" width="18.33203125" customWidth="1"/>
    <col min="9483" max="9483" width="14" customWidth="1"/>
    <col min="9484" max="9484" width="15.44140625" customWidth="1"/>
    <col min="9485" max="9485" width="13.6640625" customWidth="1"/>
    <col min="9486" max="9486" width="22.44140625" customWidth="1"/>
    <col min="9729" max="9729" width="2.5546875" customWidth="1"/>
    <col min="9730" max="9734" width="0" hidden="1" customWidth="1"/>
    <col min="9735" max="9735" width="18.88671875" bestFit="1" customWidth="1"/>
    <col min="9736" max="9736" width="33.88671875" customWidth="1"/>
    <col min="9737" max="9737" width="16.44140625" customWidth="1"/>
    <col min="9738" max="9738" width="18.33203125" customWidth="1"/>
    <col min="9739" max="9739" width="14" customWidth="1"/>
    <col min="9740" max="9740" width="15.44140625" customWidth="1"/>
    <col min="9741" max="9741" width="13.6640625" customWidth="1"/>
    <col min="9742" max="9742" width="22.44140625" customWidth="1"/>
    <col min="9985" max="9985" width="2.5546875" customWidth="1"/>
    <col min="9986" max="9990" width="0" hidden="1" customWidth="1"/>
    <col min="9991" max="9991" width="18.88671875" bestFit="1" customWidth="1"/>
    <col min="9992" max="9992" width="33.88671875" customWidth="1"/>
    <col min="9993" max="9993" width="16.44140625" customWidth="1"/>
    <col min="9994" max="9994" width="18.33203125" customWidth="1"/>
    <col min="9995" max="9995" width="14" customWidth="1"/>
    <col min="9996" max="9996" width="15.44140625" customWidth="1"/>
    <col min="9997" max="9997" width="13.6640625" customWidth="1"/>
    <col min="9998" max="9998" width="22.44140625" customWidth="1"/>
    <col min="10241" max="10241" width="2.5546875" customWidth="1"/>
    <col min="10242" max="10246" width="0" hidden="1" customWidth="1"/>
    <col min="10247" max="10247" width="18.88671875" bestFit="1" customWidth="1"/>
    <col min="10248" max="10248" width="33.88671875" customWidth="1"/>
    <col min="10249" max="10249" width="16.44140625" customWidth="1"/>
    <col min="10250" max="10250" width="18.33203125" customWidth="1"/>
    <col min="10251" max="10251" width="14" customWidth="1"/>
    <col min="10252" max="10252" width="15.44140625" customWidth="1"/>
    <col min="10253" max="10253" width="13.6640625" customWidth="1"/>
    <col min="10254" max="10254" width="22.44140625" customWidth="1"/>
    <col min="10497" max="10497" width="2.5546875" customWidth="1"/>
    <col min="10498" max="10502" width="0" hidden="1" customWidth="1"/>
    <col min="10503" max="10503" width="18.88671875" bestFit="1" customWidth="1"/>
    <col min="10504" max="10504" width="33.88671875" customWidth="1"/>
    <col min="10505" max="10505" width="16.44140625" customWidth="1"/>
    <col min="10506" max="10506" width="18.33203125" customWidth="1"/>
    <col min="10507" max="10507" width="14" customWidth="1"/>
    <col min="10508" max="10508" width="15.44140625" customWidth="1"/>
    <col min="10509" max="10509" width="13.6640625" customWidth="1"/>
    <col min="10510" max="10510" width="22.44140625" customWidth="1"/>
    <col min="10753" max="10753" width="2.5546875" customWidth="1"/>
    <col min="10754" max="10758" width="0" hidden="1" customWidth="1"/>
    <col min="10759" max="10759" width="18.88671875" bestFit="1" customWidth="1"/>
    <col min="10760" max="10760" width="33.88671875" customWidth="1"/>
    <col min="10761" max="10761" width="16.44140625" customWidth="1"/>
    <col min="10762" max="10762" width="18.33203125" customWidth="1"/>
    <col min="10763" max="10763" width="14" customWidth="1"/>
    <col min="10764" max="10764" width="15.44140625" customWidth="1"/>
    <col min="10765" max="10765" width="13.6640625" customWidth="1"/>
    <col min="10766" max="10766" width="22.44140625" customWidth="1"/>
    <col min="11009" max="11009" width="2.5546875" customWidth="1"/>
    <col min="11010" max="11014" width="0" hidden="1" customWidth="1"/>
    <col min="11015" max="11015" width="18.88671875" bestFit="1" customWidth="1"/>
    <col min="11016" max="11016" width="33.88671875" customWidth="1"/>
    <col min="11017" max="11017" width="16.44140625" customWidth="1"/>
    <col min="11018" max="11018" width="18.33203125" customWidth="1"/>
    <col min="11019" max="11019" width="14" customWidth="1"/>
    <col min="11020" max="11020" width="15.44140625" customWidth="1"/>
    <col min="11021" max="11021" width="13.6640625" customWidth="1"/>
    <col min="11022" max="11022" width="22.44140625" customWidth="1"/>
    <col min="11265" max="11265" width="2.5546875" customWidth="1"/>
    <col min="11266" max="11270" width="0" hidden="1" customWidth="1"/>
    <col min="11271" max="11271" width="18.88671875" bestFit="1" customWidth="1"/>
    <col min="11272" max="11272" width="33.88671875" customWidth="1"/>
    <col min="11273" max="11273" width="16.44140625" customWidth="1"/>
    <col min="11274" max="11274" width="18.33203125" customWidth="1"/>
    <col min="11275" max="11275" width="14" customWidth="1"/>
    <col min="11276" max="11276" width="15.44140625" customWidth="1"/>
    <col min="11277" max="11277" width="13.6640625" customWidth="1"/>
    <col min="11278" max="11278" width="22.44140625" customWidth="1"/>
    <col min="11521" max="11521" width="2.5546875" customWidth="1"/>
    <col min="11522" max="11526" width="0" hidden="1" customWidth="1"/>
    <col min="11527" max="11527" width="18.88671875" bestFit="1" customWidth="1"/>
    <col min="11528" max="11528" width="33.88671875" customWidth="1"/>
    <col min="11529" max="11529" width="16.44140625" customWidth="1"/>
    <col min="11530" max="11530" width="18.33203125" customWidth="1"/>
    <col min="11531" max="11531" width="14" customWidth="1"/>
    <col min="11532" max="11532" width="15.44140625" customWidth="1"/>
    <col min="11533" max="11533" width="13.6640625" customWidth="1"/>
    <col min="11534" max="11534" width="22.44140625" customWidth="1"/>
    <col min="11777" max="11777" width="2.5546875" customWidth="1"/>
    <col min="11778" max="11782" width="0" hidden="1" customWidth="1"/>
    <col min="11783" max="11783" width="18.88671875" bestFit="1" customWidth="1"/>
    <col min="11784" max="11784" width="33.88671875" customWidth="1"/>
    <col min="11785" max="11785" width="16.44140625" customWidth="1"/>
    <col min="11786" max="11786" width="18.33203125" customWidth="1"/>
    <col min="11787" max="11787" width="14" customWidth="1"/>
    <col min="11788" max="11788" width="15.44140625" customWidth="1"/>
    <col min="11789" max="11789" width="13.6640625" customWidth="1"/>
    <col min="11790" max="11790" width="22.44140625" customWidth="1"/>
    <col min="12033" max="12033" width="2.5546875" customWidth="1"/>
    <col min="12034" max="12038" width="0" hidden="1" customWidth="1"/>
    <col min="12039" max="12039" width="18.88671875" bestFit="1" customWidth="1"/>
    <col min="12040" max="12040" width="33.88671875" customWidth="1"/>
    <col min="12041" max="12041" width="16.44140625" customWidth="1"/>
    <col min="12042" max="12042" width="18.33203125" customWidth="1"/>
    <col min="12043" max="12043" width="14" customWidth="1"/>
    <col min="12044" max="12044" width="15.44140625" customWidth="1"/>
    <col min="12045" max="12045" width="13.6640625" customWidth="1"/>
    <col min="12046" max="12046" width="22.44140625" customWidth="1"/>
    <col min="12289" max="12289" width="2.5546875" customWidth="1"/>
    <col min="12290" max="12294" width="0" hidden="1" customWidth="1"/>
    <col min="12295" max="12295" width="18.88671875" bestFit="1" customWidth="1"/>
    <col min="12296" max="12296" width="33.88671875" customWidth="1"/>
    <col min="12297" max="12297" width="16.44140625" customWidth="1"/>
    <col min="12298" max="12298" width="18.33203125" customWidth="1"/>
    <col min="12299" max="12299" width="14" customWidth="1"/>
    <col min="12300" max="12300" width="15.44140625" customWidth="1"/>
    <col min="12301" max="12301" width="13.6640625" customWidth="1"/>
    <col min="12302" max="12302" width="22.44140625" customWidth="1"/>
    <col min="12545" max="12545" width="2.5546875" customWidth="1"/>
    <col min="12546" max="12550" width="0" hidden="1" customWidth="1"/>
    <col min="12551" max="12551" width="18.88671875" bestFit="1" customWidth="1"/>
    <col min="12552" max="12552" width="33.88671875" customWidth="1"/>
    <col min="12553" max="12553" width="16.44140625" customWidth="1"/>
    <col min="12554" max="12554" width="18.33203125" customWidth="1"/>
    <col min="12555" max="12555" width="14" customWidth="1"/>
    <col min="12556" max="12556" width="15.44140625" customWidth="1"/>
    <col min="12557" max="12557" width="13.6640625" customWidth="1"/>
    <col min="12558" max="12558" width="22.44140625" customWidth="1"/>
    <col min="12801" max="12801" width="2.5546875" customWidth="1"/>
    <col min="12802" max="12806" width="0" hidden="1" customWidth="1"/>
    <col min="12807" max="12807" width="18.88671875" bestFit="1" customWidth="1"/>
    <col min="12808" max="12808" width="33.88671875" customWidth="1"/>
    <col min="12809" max="12809" width="16.44140625" customWidth="1"/>
    <col min="12810" max="12810" width="18.33203125" customWidth="1"/>
    <col min="12811" max="12811" width="14" customWidth="1"/>
    <col min="12812" max="12812" width="15.44140625" customWidth="1"/>
    <col min="12813" max="12813" width="13.6640625" customWidth="1"/>
    <col min="12814" max="12814" width="22.44140625" customWidth="1"/>
    <col min="13057" max="13057" width="2.5546875" customWidth="1"/>
    <col min="13058" max="13062" width="0" hidden="1" customWidth="1"/>
    <col min="13063" max="13063" width="18.88671875" bestFit="1" customWidth="1"/>
    <col min="13064" max="13064" width="33.88671875" customWidth="1"/>
    <col min="13065" max="13065" width="16.44140625" customWidth="1"/>
    <col min="13066" max="13066" width="18.33203125" customWidth="1"/>
    <col min="13067" max="13067" width="14" customWidth="1"/>
    <col min="13068" max="13068" width="15.44140625" customWidth="1"/>
    <col min="13069" max="13069" width="13.6640625" customWidth="1"/>
    <col min="13070" max="13070" width="22.44140625" customWidth="1"/>
    <col min="13313" max="13313" width="2.5546875" customWidth="1"/>
    <col min="13314" max="13318" width="0" hidden="1" customWidth="1"/>
    <col min="13319" max="13319" width="18.88671875" bestFit="1" customWidth="1"/>
    <col min="13320" max="13320" width="33.88671875" customWidth="1"/>
    <col min="13321" max="13321" width="16.44140625" customWidth="1"/>
    <col min="13322" max="13322" width="18.33203125" customWidth="1"/>
    <col min="13323" max="13323" width="14" customWidth="1"/>
    <col min="13324" max="13324" width="15.44140625" customWidth="1"/>
    <col min="13325" max="13325" width="13.6640625" customWidth="1"/>
    <col min="13326" max="13326" width="22.44140625" customWidth="1"/>
    <col min="13569" max="13569" width="2.5546875" customWidth="1"/>
    <col min="13570" max="13574" width="0" hidden="1" customWidth="1"/>
    <col min="13575" max="13575" width="18.88671875" bestFit="1" customWidth="1"/>
    <col min="13576" max="13576" width="33.88671875" customWidth="1"/>
    <col min="13577" max="13577" width="16.44140625" customWidth="1"/>
    <col min="13578" max="13578" width="18.33203125" customWidth="1"/>
    <col min="13579" max="13579" width="14" customWidth="1"/>
    <col min="13580" max="13580" width="15.44140625" customWidth="1"/>
    <col min="13581" max="13581" width="13.6640625" customWidth="1"/>
    <col min="13582" max="13582" width="22.44140625" customWidth="1"/>
    <col min="13825" max="13825" width="2.5546875" customWidth="1"/>
    <col min="13826" max="13830" width="0" hidden="1" customWidth="1"/>
    <col min="13831" max="13831" width="18.88671875" bestFit="1" customWidth="1"/>
    <col min="13832" max="13832" width="33.88671875" customWidth="1"/>
    <col min="13833" max="13833" width="16.44140625" customWidth="1"/>
    <col min="13834" max="13834" width="18.33203125" customWidth="1"/>
    <col min="13835" max="13835" width="14" customWidth="1"/>
    <col min="13836" max="13836" width="15.44140625" customWidth="1"/>
    <col min="13837" max="13837" width="13.6640625" customWidth="1"/>
    <col min="13838" max="13838" width="22.44140625" customWidth="1"/>
    <col min="14081" max="14081" width="2.5546875" customWidth="1"/>
    <col min="14082" max="14086" width="0" hidden="1" customWidth="1"/>
    <col min="14087" max="14087" width="18.88671875" bestFit="1" customWidth="1"/>
    <col min="14088" max="14088" width="33.88671875" customWidth="1"/>
    <col min="14089" max="14089" width="16.44140625" customWidth="1"/>
    <col min="14090" max="14090" width="18.33203125" customWidth="1"/>
    <col min="14091" max="14091" width="14" customWidth="1"/>
    <col min="14092" max="14092" width="15.44140625" customWidth="1"/>
    <col min="14093" max="14093" width="13.6640625" customWidth="1"/>
    <col min="14094" max="14094" width="22.44140625" customWidth="1"/>
    <col min="14337" max="14337" width="2.5546875" customWidth="1"/>
    <col min="14338" max="14342" width="0" hidden="1" customWidth="1"/>
    <col min="14343" max="14343" width="18.88671875" bestFit="1" customWidth="1"/>
    <col min="14344" max="14344" width="33.88671875" customWidth="1"/>
    <col min="14345" max="14345" width="16.44140625" customWidth="1"/>
    <col min="14346" max="14346" width="18.33203125" customWidth="1"/>
    <col min="14347" max="14347" width="14" customWidth="1"/>
    <col min="14348" max="14348" width="15.44140625" customWidth="1"/>
    <col min="14349" max="14349" width="13.6640625" customWidth="1"/>
    <col min="14350" max="14350" width="22.44140625" customWidth="1"/>
    <col min="14593" max="14593" width="2.5546875" customWidth="1"/>
    <col min="14594" max="14598" width="0" hidden="1" customWidth="1"/>
    <col min="14599" max="14599" width="18.88671875" bestFit="1" customWidth="1"/>
    <col min="14600" max="14600" width="33.88671875" customWidth="1"/>
    <col min="14601" max="14601" width="16.44140625" customWidth="1"/>
    <col min="14602" max="14602" width="18.33203125" customWidth="1"/>
    <col min="14603" max="14603" width="14" customWidth="1"/>
    <col min="14604" max="14604" width="15.44140625" customWidth="1"/>
    <col min="14605" max="14605" width="13.6640625" customWidth="1"/>
    <col min="14606" max="14606" width="22.44140625" customWidth="1"/>
    <col min="14849" max="14849" width="2.5546875" customWidth="1"/>
    <col min="14850" max="14854" width="0" hidden="1" customWidth="1"/>
    <col min="14855" max="14855" width="18.88671875" bestFit="1" customWidth="1"/>
    <col min="14856" max="14856" width="33.88671875" customWidth="1"/>
    <col min="14857" max="14857" width="16.44140625" customWidth="1"/>
    <col min="14858" max="14858" width="18.33203125" customWidth="1"/>
    <col min="14859" max="14859" width="14" customWidth="1"/>
    <col min="14860" max="14860" width="15.44140625" customWidth="1"/>
    <col min="14861" max="14861" width="13.6640625" customWidth="1"/>
    <col min="14862" max="14862" width="22.44140625" customWidth="1"/>
    <col min="15105" max="15105" width="2.5546875" customWidth="1"/>
    <col min="15106" max="15110" width="0" hidden="1" customWidth="1"/>
    <col min="15111" max="15111" width="18.88671875" bestFit="1" customWidth="1"/>
    <col min="15112" max="15112" width="33.88671875" customWidth="1"/>
    <col min="15113" max="15113" width="16.44140625" customWidth="1"/>
    <col min="15114" max="15114" width="18.33203125" customWidth="1"/>
    <col min="15115" max="15115" width="14" customWidth="1"/>
    <col min="15116" max="15116" width="15.44140625" customWidth="1"/>
    <col min="15117" max="15117" width="13.6640625" customWidth="1"/>
    <col min="15118" max="15118" width="22.44140625" customWidth="1"/>
    <col min="15361" max="15361" width="2.5546875" customWidth="1"/>
    <col min="15362" max="15366" width="0" hidden="1" customWidth="1"/>
    <col min="15367" max="15367" width="18.88671875" bestFit="1" customWidth="1"/>
    <col min="15368" max="15368" width="33.88671875" customWidth="1"/>
    <col min="15369" max="15369" width="16.44140625" customWidth="1"/>
    <col min="15370" max="15370" width="18.33203125" customWidth="1"/>
    <col min="15371" max="15371" width="14" customWidth="1"/>
    <col min="15372" max="15372" width="15.44140625" customWidth="1"/>
    <col min="15373" max="15373" width="13.6640625" customWidth="1"/>
    <col min="15374" max="15374" width="22.44140625" customWidth="1"/>
    <col min="15617" max="15617" width="2.5546875" customWidth="1"/>
    <col min="15618" max="15622" width="0" hidden="1" customWidth="1"/>
    <col min="15623" max="15623" width="18.88671875" bestFit="1" customWidth="1"/>
    <col min="15624" max="15624" width="33.88671875" customWidth="1"/>
    <col min="15625" max="15625" width="16.44140625" customWidth="1"/>
    <col min="15626" max="15626" width="18.33203125" customWidth="1"/>
    <col min="15627" max="15627" width="14" customWidth="1"/>
    <col min="15628" max="15628" width="15.44140625" customWidth="1"/>
    <col min="15629" max="15629" width="13.6640625" customWidth="1"/>
    <col min="15630" max="15630" width="22.44140625" customWidth="1"/>
    <col min="15873" max="15873" width="2.5546875" customWidth="1"/>
    <col min="15874" max="15878" width="0" hidden="1" customWidth="1"/>
    <col min="15879" max="15879" width="18.88671875" bestFit="1" customWidth="1"/>
    <col min="15880" max="15880" width="33.88671875" customWidth="1"/>
    <col min="15881" max="15881" width="16.44140625" customWidth="1"/>
    <col min="15882" max="15882" width="18.33203125" customWidth="1"/>
    <col min="15883" max="15883" width="14" customWidth="1"/>
    <col min="15884" max="15884" width="15.44140625" customWidth="1"/>
    <col min="15885" max="15885" width="13.6640625" customWidth="1"/>
    <col min="15886" max="15886" width="22.44140625" customWidth="1"/>
    <col min="16129" max="16129" width="2.5546875" customWidth="1"/>
    <col min="16130" max="16134" width="0" hidden="1" customWidth="1"/>
    <col min="16135" max="16135" width="18.88671875" bestFit="1" customWidth="1"/>
    <col min="16136" max="16136" width="33.88671875" customWidth="1"/>
    <col min="16137" max="16137" width="16.44140625" customWidth="1"/>
    <col min="16138" max="16138" width="18.33203125" customWidth="1"/>
    <col min="16139" max="16139" width="14" customWidth="1"/>
    <col min="16140" max="16140" width="15.44140625" customWidth="1"/>
    <col min="16141" max="16141" width="13.6640625" customWidth="1"/>
    <col min="16142" max="16142" width="22.44140625" customWidth="1"/>
  </cols>
  <sheetData>
    <row r="1" spans="2:21" s="41" customFormat="1" ht="15.6" x14ac:dyDescent="0.3">
      <c r="G1" s="236"/>
      <c r="H1" s="237"/>
      <c r="I1" s="237"/>
      <c r="J1" s="237"/>
      <c r="K1" s="238"/>
      <c r="L1" s="237"/>
      <c r="M1" s="237"/>
      <c r="N1" s="237"/>
      <c r="O1" s="235" t="s">
        <v>283</v>
      </c>
    </row>
    <row r="2" spans="2:21" s="41" customFormat="1" ht="15.6" x14ac:dyDescent="0.3">
      <c r="G2" s="468" t="s">
        <v>270</v>
      </c>
      <c r="H2" s="468"/>
      <c r="I2" s="468"/>
      <c r="J2" s="468"/>
      <c r="K2" s="468"/>
      <c r="L2" s="468"/>
      <c r="M2" s="468"/>
      <c r="N2" s="468"/>
      <c r="O2" s="468"/>
      <c r="P2" s="468"/>
      <c r="Q2" s="240"/>
      <c r="R2" s="241"/>
      <c r="S2" s="242" t="s">
        <v>282</v>
      </c>
      <c r="T2" s="241"/>
      <c r="U2" s="243"/>
    </row>
    <row r="3" spans="2:21" s="41" customFormat="1" ht="14.4" x14ac:dyDescent="0.3">
      <c r="G3" s="469" t="s">
        <v>271</v>
      </c>
      <c r="H3" s="469"/>
      <c r="I3" s="469"/>
      <c r="J3" s="469"/>
      <c r="K3" s="469"/>
      <c r="L3" s="469"/>
      <c r="M3" s="469"/>
      <c r="N3" s="469"/>
      <c r="O3" s="469"/>
      <c r="P3" s="469"/>
      <c r="Q3" s="240"/>
      <c r="R3" s="241"/>
      <c r="S3" s="242" t="s">
        <v>33</v>
      </c>
      <c r="T3" s="241"/>
      <c r="U3" s="243"/>
    </row>
    <row r="4" spans="2:21" s="41" customFormat="1" x14ac:dyDescent="0.3">
      <c r="G4" s="470" t="s">
        <v>925</v>
      </c>
      <c r="H4" s="470"/>
      <c r="I4" s="470"/>
      <c r="J4" s="470"/>
      <c r="K4" s="470"/>
      <c r="L4" s="470"/>
      <c r="M4" s="470"/>
      <c r="N4" s="470"/>
      <c r="O4" s="470"/>
      <c r="P4" s="470"/>
      <c r="Q4" s="240"/>
      <c r="R4" s="241"/>
      <c r="S4" s="242" t="s">
        <v>223</v>
      </c>
      <c r="T4" s="241"/>
      <c r="U4" s="243"/>
    </row>
    <row r="5" spans="2:21" s="41" customFormat="1" ht="14.4" x14ac:dyDescent="0.3">
      <c r="H5" s="239"/>
      <c r="I5" s="259"/>
      <c r="J5" s="471">
        <f>+[5]PPNE1!C5</f>
        <v>2024</v>
      </c>
      <c r="K5" s="471"/>
      <c r="L5" s="239"/>
      <c r="M5" s="239"/>
      <c r="N5" s="239"/>
      <c r="O5" s="239"/>
      <c r="P5" s="239"/>
      <c r="Q5" s="240"/>
      <c r="R5" s="241"/>
      <c r="S5" s="241"/>
      <c r="T5" s="241"/>
      <c r="U5" s="243"/>
    </row>
    <row r="6" spans="2:21" s="41" customFormat="1" ht="14.4" x14ac:dyDescent="0.3">
      <c r="G6" s="258" t="s">
        <v>924</v>
      </c>
      <c r="H6" s="472" t="s">
        <v>1566</v>
      </c>
      <c r="I6" s="472"/>
      <c r="J6" s="472"/>
      <c r="K6" s="472"/>
      <c r="L6" s="472"/>
      <c r="M6" s="472"/>
      <c r="N6" s="472"/>
      <c r="O6" s="235"/>
    </row>
    <row r="7" spans="2:21" ht="25.5" customHeight="1" x14ac:dyDescent="0.25">
      <c r="B7" s="244" t="s">
        <v>966</v>
      </c>
      <c r="C7" s="245" t="s">
        <v>967</v>
      </c>
      <c r="D7" s="245" t="s">
        <v>968</v>
      </c>
      <c r="E7" s="245" t="s">
        <v>969</v>
      </c>
      <c r="F7" s="246" t="s">
        <v>970</v>
      </c>
      <c r="G7" s="255" t="s">
        <v>971</v>
      </c>
      <c r="H7" s="256" t="s">
        <v>0</v>
      </c>
      <c r="I7" s="256" t="s">
        <v>1</v>
      </c>
      <c r="J7" s="256" t="s">
        <v>44</v>
      </c>
      <c r="K7" s="257" t="s">
        <v>2</v>
      </c>
      <c r="L7" s="256" t="s">
        <v>3</v>
      </c>
      <c r="M7" s="256" t="s">
        <v>922</v>
      </c>
      <c r="N7" s="256" t="s">
        <v>45</v>
      </c>
    </row>
    <row r="8" spans="2:21" x14ac:dyDescent="0.3">
      <c r="B8" s="14" t="str">
        <f>IF(PPNE2.1!$G8="","",CONCATENATE(PPNE2.1!$C8,".",PPNE2.1!$D8,".",PPNE2.1!$E8,".",PPNE2.1!$F8))</f>
        <v/>
      </c>
      <c r="C8" s="14" t="str">
        <f>IF(PPNE2.1!$G8="","",'[6]Formulario PPGR1'!#REF!)</f>
        <v/>
      </c>
      <c r="D8" s="14" t="str">
        <f>IF(PPNE2.1!$G8="","",'[6]Formulario PPGR1'!#REF!)</f>
        <v/>
      </c>
      <c r="E8" s="14" t="str">
        <f>IF(PPNE2.1!$G8="","",'[6]Formulario PPGR1'!#REF!)</f>
        <v/>
      </c>
      <c r="F8" s="14" t="str">
        <f>IF(PPNE2.1!$G8="","",'[6]Formulario PPGR1'!#REF!)</f>
        <v/>
      </c>
      <c r="G8" s="247"/>
      <c r="H8" s="248" t="s">
        <v>1567</v>
      </c>
      <c r="I8" s="248" t="s">
        <v>1568</v>
      </c>
      <c r="J8" s="247">
        <v>3000</v>
      </c>
      <c r="K8" s="249">
        <v>250</v>
      </c>
      <c r="L8" s="250">
        <f>+PPNE2.1!$K8*PPNE2.1!$J8</f>
        <v>750000</v>
      </c>
      <c r="M8" s="251"/>
      <c r="N8" s="248" t="s">
        <v>33</v>
      </c>
    </row>
    <row r="9" spans="2:21" x14ac:dyDescent="0.3">
      <c r="B9" s="14" t="str">
        <f>IF(PPNE2.1!$G9="","",CONCATENATE(PPNE2.1!$C9,".",PPNE2.1!$D9,".",PPNE2.1!$E9,".",PPNE2.1!$F9))</f>
        <v/>
      </c>
      <c r="C9" s="14" t="str">
        <f>IF(PPNE2.1!$G9="","",'[6]Formulario PPGR1'!#REF!)</f>
        <v/>
      </c>
      <c r="D9" s="14" t="str">
        <f>IF(PPNE2.1!$G9="","",'[6]Formulario PPGR1'!#REF!)</f>
        <v/>
      </c>
      <c r="E9" s="14" t="str">
        <f>IF(PPNE2.1!$G9="","",'[6]Formulario PPGR1'!#REF!)</f>
        <v/>
      </c>
      <c r="F9" s="14" t="str">
        <f>IF(PPNE2.1!$G9="","",'[6]Formulario PPGR1'!#REF!)</f>
        <v/>
      </c>
      <c r="G9" s="247"/>
      <c r="H9" s="248" t="s">
        <v>1569</v>
      </c>
      <c r="I9" s="248" t="s">
        <v>1568</v>
      </c>
      <c r="J9" s="247">
        <v>36</v>
      </c>
      <c r="K9" s="249">
        <v>375</v>
      </c>
      <c r="L9" s="250">
        <f>+PPNE2.1!$K9*PPNE2.1!$J9</f>
        <v>13500</v>
      </c>
      <c r="M9" s="251"/>
      <c r="N9" s="248" t="s">
        <v>33</v>
      </c>
    </row>
    <row r="10" spans="2:21" x14ac:dyDescent="0.3">
      <c r="B10" s="14" t="str">
        <f>IF(PPNE2.1!$G10="","",CONCATENATE(PPNE2.1!$C10,".",PPNE2.1!$D10,".",PPNE2.1!$E10,".",PPNE2.1!$F10))</f>
        <v/>
      </c>
      <c r="C10" s="14" t="str">
        <f>IF(PPNE2.1!$G10="","",'[6]Formulario PPGR1'!#REF!)</f>
        <v/>
      </c>
      <c r="D10" s="14" t="str">
        <f>IF(PPNE2.1!$G10="","",'[6]Formulario PPGR1'!#REF!)</f>
        <v/>
      </c>
      <c r="E10" s="14" t="str">
        <f>IF(PPNE2.1!$G10="","",'[6]Formulario PPGR1'!#REF!)</f>
        <v/>
      </c>
      <c r="F10" s="14" t="str">
        <f>IF(PPNE2.1!$G10="","",'[6]Formulario PPGR1'!#REF!)</f>
        <v/>
      </c>
      <c r="G10" s="247"/>
      <c r="H10" s="248" t="s">
        <v>1570</v>
      </c>
      <c r="I10" s="248" t="s">
        <v>1571</v>
      </c>
      <c r="J10" s="247">
        <v>8</v>
      </c>
      <c r="K10" s="249">
        <v>375</v>
      </c>
      <c r="L10" s="250">
        <f>+PPNE2.1!$K10*PPNE2.1!$J10</f>
        <v>3000</v>
      </c>
      <c r="M10" s="251"/>
      <c r="N10" s="248" t="s">
        <v>33</v>
      </c>
    </row>
    <row r="11" spans="2:21" x14ac:dyDescent="0.3">
      <c r="B11" s="14" t="str">
        <f>IF(PPNE2.1!$G11="","",CONCATENATE(PPNE2.1!$C11,".",PPNE2.1!$D11,".",PPNE2.1!$E11,".",PPNE2.1!$F11))</f>
        <v/>
      </c>
      <c r="C11" s="14" t="str">
        <f>IF(PPNE2.1!$G11="","",'[6]Formulario PPGR1'!#REF!)</f>
        <v/>
      </c>
      <c r="D11" s="14" t="str">
        <f>IF(PPNE2.1!$G11="","",'[6]Formulario PPGR1'!#REF!)</f>
        <v/>
      </c>
      <c r="E11" s="14" t="str">
        <f>IF(PPNE2.1!$G11="","",'[6]Formulario PPGR1'!#REF!)</f>
        <v/>
      </c>
      <c r="F11" s="14" t="str">
        <f>IF(PPNE2.1!$G11="","",'[6]Formulario PPGR1'!#REF!)</f>
        <v/>
      </c>
      <c r="G11" s="247"/>
      <c r="H11" s="248" t="s">
        <v>1572</v>
      </c>
      <c r="I11" s="248" t="s">
        <v>1573</v>
      </c>
      <c r="J11" s="247">
        <v>36</v>
      </c>
      <c r="K11" s="249">
        <v>75</v>
      </c>
      <c r="L11" s="250">
        <f>+PPNE2.1!$K11*PPNE2.1!$J11</f>
        <v>2700</v>
      </c>
      <c r="M11" s="251"/>
      <c r="N11" s="248" t="s">
        <v>33</v>
      </c>
    </row>
    <row r="12" spans="2:21" x14ac:dyDescent="0.3">
      <c r="B12" s="14" t="str">
        <f>IF(PPNE2.1!$G12="","",CONCATENATE(PPNE2.1!$C12,".",PPNE2.1!$D12,".",PPNE2.1!$E12,".",PPNE2.1!$F12))</f>
        <v/>
      </c>
      <c r="C12" s="14" t="str">
        <f>IF(PPNE2.1!$G12="","",'[6]Formulario PPGR1'!#REF!)</f>
        <v/>
      </c>
      <c r="D12" s="14" t="str">
        <f>IF(PPNE2.1!$G12="","",'[6]Formulario PPGR1'!#REF!)</f>
        <v/>
      </c>
      <c r="E12" s="14" t="str">
        <f>IF(PPNE2.1!$G12="","",'[6]Formulario PPGR1'!#REF!)</f>
        <v/>
      </c>
      <c r="F12" s="14" t="str">
        <f>IF(PPNE2.1!$G12="","",'[6]Formulario PPGR1'!#REF!)</f>
        <v/>
      </c>
      <c r="G12" s="247"/>
      <c r="H12" s="248" t="s">
        <v>1574</v>
      </c>
      <c r="I12" s="248" t="s">
        <v>1575</v>
      </c>
      <c r="J12" s="247">
        <v>2000</v>
      </c>
      <c r="K12" s="249">
        <v>450</v>
      </c>
      <c r="L12" s="250">
        <f>+PPNE2.1!$K12*PPNE2.1!$J12</f>
        <v>900000</v>
      </c>
      <c r="M12" s="251"/>
      <c r="N12" s="248" t="s">
        <v>33</v>
      </c>
    </row>
    <row r="13" spans="2:21" x14ac:dyDescent="0.3">
      <c r="B13" s="14" t="str">
        <f>IF(PPNE2.1!$G13="","",CONCATENATE(PPNE2.1!$C13,".",PPNE2.1!$D13,".",PPNE2.1!$E13,".",PPNE2.1!$F13))</f>
        <v/>
      </c>
      <c r="C13" s="14" t="str">
        <f>IF(PPNE2.1!$G13="","",'[6]Formulario PPGR1'!#REF!)</f>
        <v/>
      </c>
      <c r="D13" s="14" t="str">
        <f>IF(PPNE2.1!$G13="","",'[6]Formulario PPGR1'!#REF!)</f>
        <v/>
      </c>
      <c r="E13" s="14" t="str">
        <f>IF(PPNE2.1!$G13="","",'[6]Formulario PPGR1'!#REF!)</f>
        <v/>
      </c>
      <c r="F13" s="14" t="str">
        <f>IF(PPNE2.1!$G13="","",'[6]Formulario PPGR1'!#REF!)</f>
        <v/>
      </c>
      <c r="G13" s="247"/>
      <c r="H13" s="248" t="s">
        <v>1576</v>
      </c>
      <c r="I13" s="248" t="s">
        <v>1575</v>
      </c>
      <c r="J13" s="247">
        <v>2000</v>
      </c>
      <c r="K13" s="249">
        <v>450</v>
      </c>
      <c r="L13" s="250">
        <f>+PPNE2.1!$K13*PPNE2.1!$J13</f>
        <v>900000</v>
      </c>
      <c r="M13" s="251"/>
      <c r="N13" s="248" t="s">
        <v>33</v>
      </c>
    </row>
    <row r="14" spans="2:21" x14ac:dyDescent="0.3">
      <c r="B14" s="14" t="str">
        <f>IF(PPNE2.1!$G14="","",CONCATENATE(PPNE2.1!$C14,".",PPNE2.1!$D14,".",PPNE2.1!$E14,".",PPNE2.1!$F14))</f>
        <v/>
      </c>
      <c r="C14" s="14" t="str">
        <f>IF(PPNE2.1!$G14="","",'[6]Formulario PPGR1'!#REF!)</f>
        <v/>
      </c>
      <c r="D14" s="14" t="str">
        <f>IF(PPNE2.1!$G14="","",'[6]Formulario PPGR1'!#REF!)</f>
        <v/>
      </c>
      <c r="E14" s="14" t="str">
        <f>IF(PPNE2.1!$G14="","",'[6]Formulario PPGR1'!#REF!)</f>
        <v/>
      </c>
      <c r="F14" s="14" t="str">
        <f>IF(PPNE2.1!$G14="","",'[6]Formulario PPGR1'!#REF!)</f>
        <v/>
      </c>
      <c r="G14" s="247"/>
      <c r="H14" s="248" t="s">
        <v>1577</v>
      </c>
      <c r="I14" s="248" t="s">
        <v>1578</v>
      </c>
      <c r="J14" s="247">
        <v>160</v>
      </c>
      <c r="K14" s="249">
        <v>46</v>
      </c>
      <c r="L14" s="250">
        <f>+PPNE2.1!$K14*PPNE2.1!$J14</f>
        <v>7360</v>
      </c>
      <c r="M14" s="251"/>
      <c r="N14" s="248" t="s">
        <v>33</v>
      </c>
    </row>
    <row r="15" spans="2:21" x14ac:dyDescent="0.3">
      <c r="B15" s="14" t="str">
        <f>IF(PPNE2.1!$G15="","",CONCATENATE(PPNE2.1!$C15,".",PPNE2.1!$D15,".",PPNE2.1!$E15,".",PPNE2.1!$F15))</f>
        <v/>
      </c>
      <c r="C15" s="14" t="str">
        <f>IF(PPNE2.1!$G15="","",'[6]Formulario PPGR1'!#REF!)</f>
        <v/>
      </c>
      <c r="D15" s="14" t="str">
        <f>IF(PPNE2.1!$G15="","",'[6]Formulario PPGR1'!#REF!)</f>
        <v/>
      </c>
      <c r="E15" s="14" t="str">
        <f>IF(PPNE2.1!$G15="","",'[6]Formulario PPGR1'!#REF!)</f>
        <v/>
      </c>
      <c r="F15" s="14" t="str">
        <f>IF(PPNE2.1!$G15="","",'[6]Formulario PPGR1'!#REF!)</f>
        <v/>
      </c>
      <c r="G15" s="247"/>
      <c r="H15" s="248" t="s">
        <v>1579</v>
      </c>
      <c r="I15" s="248" t="s">
        <v>1580</v>
      </c>
      <c r="J15" s="247">
        <v>20</v>
      </c>
      <c r="K15" s="249">
        <v>500</v>
      </c>
      <c r="L15" s="250">
        <f>+PPNE2.1!$K15*PPNE2.1!$J15</f>
        <v>10000</v>
      </c>
      <c r="M15" s="251"/>
      <c r="N15" s="248" t="s">
        <v>33</v>
      </c>
    </row>
    <row r="16" spans="2:21" x14ac:dyDescent="0.3">
      <c r="B16" s="14" t="str">
        <f>IF(PPNE2.1!$G16="","",CONCATENATE(PPNE2.1!$C16,".",PPNE2.1!$D16,".",PPNE2.1!$E16,".",PPNE2.1!$F16))</f>
        <v/>
      </c>
      <c r="C16" s="14" t="str">
        <f>IF(PPNE2.1!$G16="","",'[6]Formulario PPGR1'!#REF!)</f>
        <v/>
      </c>
      <c r="D16" s="14" t="str">
        <f>IF(PPNE2.1!$G16="","",'[6]Formulario PPGR1'!#REF!)</f>
        <v/>
      </c>
      <c r="E16" s="14" t="str">
        <f>IF(PPNE2.1!$G16="","",'[6]Formulario PPGR1'!#REF!)</f>
        <v/>
      </c>
      <c r="F16" s="14" t="str">
        <f>IF(PPNE2.1!$G16="","",'[6]Formulario PPGR1'!#REF!)</f>
        <v/>
      </c>
      <c r="G16" s="247"/>
      <c r="H16" s="248" t="s">
        <v>1581</v>
      </c>
      <c r="I16" s="248" t="s">
        <v>1580</v>
      </c>
      <c r="J16" s="247">
        <v>180</v>
      </c>
      <c r="K16" s="249">
        <v>65</v>
      </c>
      <c r="L16" s="250">
        <f>+PPNE2.1!$K16*PPNE2.1!$J16</f>
        <v>11700</v>
      </c>
      <c r="M16" s="251"/>
      <c r="N16" s="248" t="s">
        <v>33</v>
      </c>
    </row>
    <row r="17" spans="2:14" x14ac:dyDescent="0.3">
      <c r="B17" s="14" t="str">
        <f>IF(PPNE2.1!$G17="","",CONCATENATE(PPNE2.1!$C17,".",PPNE2.1!$D17,".",PPNE2.1!$E17,".",PPNE2.1!$F17))</f>
        <v/>
      </c>
      <c r="C17" s="14" t="str">
        <f>IF(PPNE2.1!$G17="","",'[6]Formulario PPGR1'!#REF!)</f>
        <v/>
      </c>
      <c r="D17" s="14" t="str">
        <f>IF(PPNE2.1!$G17="","",'[6]Formulario PPGR1'!#REF!)</f>
        <v/>
      </c>
      <c r="E17" s="14" t="str">
        <f>IF(PPNE2.1!$G17="","",'[6]Formulario PPGR1'!#REF!)</f>
        <v/>
      </c>
      <c r="F17" s="14" t="str">
        <f>IF(PPNE2.1!$G17="","",'[6]Formulario PPGR1'!#REF!)</f>
        <v/>
      </c>
      <c r="G17" s="247"/>
      <c r="H17" s="248" t="s">
        <v>1582</v>
      </c>
      <c r="I17" s="248" t="s">
        <v>1580</v>
      </c>
      <c r="J17" s="247">
        <v>72</v>
      </c>
      <c r="K17" s="249">
        <v>425</v>
      </c>
      <c r="L17" s="250">
        <f>+PPNE2.1!$K17*PPNE2.1!$J17</f>
        <v>30600</v>
      </c>
      <c r="M17" s="251"/>
      <c r="N17" s="248" t="s">
        <v>33</v>
      </c>
    </row>
    <row r="18" spans="2:14" x14ac:dyDescent="0.3">
      <c r="B18" s="14" t="str">
        <f>IF(PPNE2.1!$G18="","",CONCATENATE(PPNE2.1!$C18,".",PPNE2.1!$D18,".",PPNE2.1!$E18,".",PPNE2.1!$F18))</f>
        <v/>
      </c>
      <c r="C18" s="14" t="str">
        <f>IF(PPNE2.1!$G18="","",'[6]Formulario PPGR1'!#REF!)</f>
        <v/>
      </c>
      <c r="D18" s="14" t="str">
        <f>IF(PPNE2.1!$G18="","",'[6]Formulario PPGR1'!#REF!)</f>
        <v/>
      </c>
      <c r="E18" s="14" t="str">
        <f>IF(PPNE2.1!$G18="","",'[6]Formulario PPGR1'!#REF!)</f>
        <v/>
      </c>
      <c r="F18" s="14" t="str">
        <f>IF(PPNE2.1!$G18="","",'[6]Formulario PPGR1'!#REF!)</f>
        <v/>
      </c>
      <c r="G18" s="247"/>
      <c r="H18" s="248" t="s">
        <v>1583</v>
      </c>
      <c r="I18" s="248" t="s">
        <v>1578</v>
      </c>
      <c r="J18" s="247">
        <v>100</v>
      </c>
      <c r="K18" s="249">
        <v>48.31</v>
      </c>
      <c r="L18" s="250">
        <f>+PPNE2.1!$K18*PPNE2.1!$J18</f>
        <v>4831</v>
      </c>
      <c r="M18" s="251"/>
      <c r="N18" s="248" t="s">
        <v>33</v>
      </c>
    </row>
    <row r="19" spans="2:14" x14ac:dyDescent="0.3">
      <c r="B19" s="14" t="str">
        <f>IF(PPNE2.1!$G19="","",CONCATENATE(PPNE2.1!$C19,".",PPNE2.1!$D19,".",PPNE2.1!$E19,".",PPNE2.1!$F19))</f>
        <v/>
      </c>
      <c r="C19" s="14" t="str">
        <f>IF(PPNE2.1!$G19="","",'[6]Formulario PPGR1'!#REF!)</f>
        <v/>
      </c>
      <c r="D19" s="14" t="str">
        <f>IF(PPNE2.1!$G19="","",'[6]Formulario PPGR1'!#REF!)</f>
        <v/>
      </c>
      <c r="E19" s="14" t="str">
        <f>IF(PPNE2.1!$G19="","",'[6]Formulario PPGR1'!#REF!)</f>
        <v/>
      </c>
      <c r="F19" s="14" t="str">
        <f>IF(PPNE2.1!$G19="","",'[6]Formulario PPGR1'!#REF!)</f>
        <v/>
      </c>
      <c r="G19" s="247"/>
      <c r="H19" s="248" t="s">
        <v>1584</v>
      </c>
      <c r="I19" s="248" t="s">
        <v>1571</v>
      </c>
      <c r="J19" s="247">
        <v>160</v>
      </c>
      <c r="K19" s="249">
        <v>125</v>
      </c>
      <c r="L19" s="250">
        <f>+PPNE2.1!$K19*PPNE2.1!$J19</f>
        <v>20000</v>
      </c>
      <c r="M19" s="251"/>
      <c r="N19" s="248" t="s">
        <v>33</v>
      </c>
    </row>
    <row r="20" spans="2:14" x14ac:dyDescent="0.3">
      <c r="B20" s="14" t="str">
        <f>IF(PPNE2.1!$G20="","",CONCATENATE(PPNE2.1!$C20,".",PPNE2.1!$D20,".",PPNE2.1!$E20,".",PPNE2.1!$F20))</f>
        <v/>
      </c>
      <c r="C20" s="14" t="str">
        <f>IF(PPNE2.1!$G20="","",'[6]Formulario PPGR1'!#REF!)</f>
        <v/>
      </c>
      <c r="D20" s="14" t="str">
        <f>IF(PPNE2.1!$G20="","",'[6]Formulario PPGR1'!#REF!)</f>
        <v/>
      </c>
      <c r="E20" s="14" t="str">
        <f>IF(PPNE2.1!$G20="","",'[6]Formulario PPGR1'!#REF!)</f>
        <v/>
      </c>
      <c r="F20" s="14" t="str">
        <f>IF(PPNE2.1!$G20="","",'[6]Formulario PPGR1'!#REF!)</f>
        <v/>
      </c>
      <c r="G20" s="247"/>
      <c r="H20" s="248" t="s">
        <v>1585</v>
      </c>
      <c r="I20" s="248" t="s">
        <v>1571</v>
      </c>
      <c r="J20" s="247">
        <v>332</v>
      </c>
      <c r="K20" s="249">
        <v>125</v>
      </c>
      <c r="L20" s="250">
        <f>+PPNE2.1!$K20*PPNE2.1!$J20</f>
        <v>41500</v>
      </c>
      <c r="M20" s="251"/>
      <c r="N20" s="248" t="s">
        <v>33</v>
      </c>
    </row>
    <row r="21" spans="2:14" x14ac:dyDescent="0.3">
      <c r="B21" s="14" t="str">
        <f>IF(PPNE2.1!$G21="","",CONCATENATE(PPNE2.1!$C21,".",PPNE2.1!$D21,".",PPNE2.1!$E21,".",PPNE2.1!$F21))</f>
        <v/>
      </c>
      <c r="C21" s="14" t="str">
        <f>IF(PPNE2.1!$G21="","",'[6]Formulario PPGR1'!#REF!)</f>
        <v/>
      </c>
      <c r="D21" s="14" t="str">
        <f>IF(PPNE2.1!$G21="","",'[6]Formulario PPGR1'!#REF!)</f>
        <v/>
      </c>
      <c r="E21" s="14" t="str">
        <f>IF(PPNE2.1!$G21="","",'[6]Formulario PPGR1'!#REF!)</f>
        <v/>
      </c>
      <c r="F21" s="14" t="str">
        <f>IF(PPNE2.1!$G21="","",'[6]Formulario PPGR1'!#REF!)</f>
        <v/>
      </c>
      <c r="G21" s="247"/>
      <c r="H21" s="248" t="s">
        <v>1586</v>
      </c>
      <c r="I21" s="248" t="s">
        <v>1580</v>
      </c>
      <c r="J21" s="247">
        <v>60</v>
      </c>
      <c r="K21" s="249">
        <v>65</v>
      </c>
      <c r="L21" s="250">
        <f>+PPNE2.1!$K21*PPNE2.1!$J21</f>
        <v>3900</v>
      </c>
      <c r="M21" s="251"/>
      <c r="N21" s="248" t="s">
        <v>33</v>
      </c>
    </row>
    <row r="22" spans="2:14" x14ac:dyDescent="0.3">
      <c r="B22" s="14" t="str">
        <f>IF(PPNE2.1!$G22="","",CONCATENATE(PPNE2.1!$C22,".",PPNE2.1!$D22,".",PPNE2.1!$E22,".",PPNE2.1!$F22))</f>
        <v/>
      </c>
      <c r="C22" s="14" t="str">
        <f>IF(PPNE2.1!$G22="","",'[6]Formulario PPGR1'!#REF!)</f>
        <v/>
      </c>
      <c r="D22" s="14" t="str">
        <f>IF(PPNE2.1!$G22="","",'[6]Formulario PPGR1'!#REF!)</f>
        <v/>
      </c>
      <c r="E22" s="14" t="str">
        <f>IF(PPNE2.1!$G22="","",'[6]Formulario PPGR1'!#REF!)</f>
        <v/>
      </c>
      <c r="F22" s="14" t="str">
        <f>IF(PPNE2.1!$G22="","",'[6]Formulario PPGR1'!#REF!)</f>
        <v/>
      </c>
      <c r="G22" s="247"/>
      <c r="H22" s="248" t="s">
        <v>1587</v>
      </c>
      <c r="I22" s="248" t="s">
        <v>1571</v>
      </c>
      <c r="J22" s="247">
        <v>580</v>
      </c>
      <c r="K22" s="249">
        <v>48.33</v>
      </c>
      <c r="L22" s="250">
        <f>+PPNE2.1!$K22*PPNE2.1!$J22</f>
        <v>28031.399999999998</v>
      </c>
      <c r="M22" s="251"/>
      <c r="N22" s="248" t="s">
        <v>33</v>
      </c>
    </row>
    <row r="23" spans="2:14" x14ac:dyDescent="0.3">
      <c r="B23" s="14" t="str">
        <f>IF(PPNE2.1!$G23="","",CONCATENATE(PPNE2.1!$C23,".",PPNE2.1!$D23,".",PPNE2.1!$E23,".",PPNE2.1!$F23))</f>
        <v/>
      </c>
      <c r="C23" s="14" t="str">
        <f>IF(PPNE2.1!$G23="","",'[6]Formulario PPGR1'!#REF!)</f>
        <v/>
      </c>
      <c r="D23" s="14" t="str">
        <f>IF(PPNE2.1!$G23="","",'[6]Formulario PPGR1'!#REF!)</f>
        <v/>
      </c>
      <c r="E23" s="14" t="str">
        <f>IF(PPNE2.1!$G23="","",'[6]Formulario PPGR1'!#REF!)</f>
        <v/>
      </c>
      <c r="F23" s="14" t="str">
        <f>IF(PPNE2.1!$G23="","",'[6]Formulario PPGR1'!#REF!)</f>
        <v/>
      </c>
      <c r="G23" s="247"/>
      <c r="H23" s="248" t="s">
        <v>1588</v>
      </c>
      <c r="I23" s="248" t="s">
        <v>1580</v>
      </c>
      <c r="J23" s="247">
        <v>100</v>
      </c>
      <c r="K23" s="249">
        <v>400</v>
      </c>
      <c r="L23" s="250">
        <f>+PPNE2.1!$K23*PPNE2.1!$J23</f>
        <v>40000</v>
      </c>
      <c r="M23" s="251"/>
      <c r="N23" s="248" t="s">
        <v>33</v>
      </c>
    </row>
    <row r="24" spans="2:14" x14ac:dyDescent="0.3">
      <c r="B24" s="14" t="str">
        <f>IF(PPNE2.1!$G24="","",CONCATENATE(PPNE2.1!$C24,".",PPNE2.1!$D24,".",PPNE2.1!$E24,".",PPNE2.1!$F24))</f>
        <v/>
      </c>
      <c r="C24" s="14" t="str">
        <f>IF(PPNE2.1!$G24="","",'[6]Formulario PPGR1'!#REF!)</f>
        <v/>
      </c>
      <c r="D24" s="14" t="str">
        <f>IF(PPNE2.1!$G24="","",'[6]Formulario PPGR1'!#REF!)</f>
        <v/>
      </c>
      <c r="E24" s="14" t="str">
        <f>IF(PPNE2.1!$G24="","",'[6]Formulario PPGR1'!#REF!)</f>
        <v/>
      </c>
      <c r="F24" s="14" t="str">
        <f>IF(PPNE2.1!$G24="","",'[6]Formulario PPGR1'!#REF!)</f>
        <v/>
      </c>
      <c r="G24" s="247"/>
      <c r="H24" s="248" t="s">
        <v>1589</v>
      </c>
      <c r="I24" s="248" t="s">
        <v>1571</v>
      </c>
      <c r="J24" s="247">
        <v>100</v>
      </c>
      <c r="K24" s="249">
        <v>60</v>
      </c>
      <c r="L24" s="250">
        <f>+PPNE2.1!$K24*PPNE2.1!$J24</f>
        <v>6000</v>
      </c>
      <c r="M24" s="251"/>
      <c r="N24" s="248" t="s">
        <v>33</v>
      </c>
    </row>
    <row r="25" spans="2:14" x14ac:dyDescent="0.3">
      <c r="B25" s="14" t="str">
        <f>IF(PPNE2.1!$G25="","",CONCATENATE(PPNE2.1!$C25,".",PPNE2.1!$D25,".",PPNE2.1!$E25,".",PPNE2.1!$F25))</f>
        <v/>
      </c>
      <c r="C25" s="14" t="str">
        <f>IF(PPNE2.1!$G25="","",'[6]Formulario PPGR1'!#REF!)</f>
        <v/>
      </c>
      <c r="D25" s="14" t="str">
        <f>IF(PPNE2.1!$G25="","",'[6]Formulario PPGR1'!#REF!)</f>
        <v/>
      </c>
      <c r="E25" s="14" t="str">
        <f>IF(PPNE2.1!$G25="","",'[6]Formulario PPGR1'!#REF!)</f>
        <v/>
      </c>
      <c r="F25" s="14" t="str">
        <f>IF(PPNE2.1!$G25="","",'[6]Formulario PPGR1'!#REF!)</f>
        <v/>
      </c>
      <c r="G25" s="247"/>
      <c r="H25" s="248" t="s">
        <v>1590</v>
      </c>
      <c r="I25" s="248" t="s">
        <v>1591</v>
      </c>
      <c r="J25" s="247">
        <v>36</v>
      </c>
      <c r="K25" s="249">
        <v>65</v>
      </c>
      <c r="L25" s="250">
        <f>+PPNE2.1!$K25*PPNE2.1!$J25</f>
        <v>2340</v>
      </c>
      <c r="M25" s="251"/>
      <c r="N25" s="248" t="s">
        <v>33</v>
      </c>
    </row>
    <row r="26" spans="2:14" x14ac:dyDescent="0.3">
      <c r="B26" s="14" t="str">
        <f>IF(PPNE2.1!$G26="","",CONCATENATE(PPNE2.1!$C26,".",PPNE2.1!$D26,".",PPNE2.1!$E26,".",PPNE2.1!$F26))</f>
        <v/>
      </c>
      <c r="C26" s="14" t="str">
        <f>IF(PPNE2.1!$G26="","",'[6]Formulario PPGR1'!#REF!)</f>
        <v/>
      </c>
      <c r="D26" s="14" t="str">
        <f>IF(PPNE2.1!$G26="","",'[6]Formulario PPGR1'!#REF!)</f>
        <v/>
      </c>
      <c r="E26" s="14" t="str">
        <f>IF(PPNE2.1!$G26="","",'[6]Formulario PPGR1'!#REF!)</f>
        <v/>
      </c>
      <c r="F26" s="14" t="str">
        <f>IF(PPNE2.1!$G26="","",'[6]Formulario PPGR1'!#REF!)</f>
        <v/>
      </c>
      <c r="G26" s="247"/>
      <c r="H26" s="248" t="s">
        <v>1592</v>
      </c>
      <c r="I26" s="248" t="s">
        <v>917</v>
      </c>
      <c r="J26" s="247">
        <v>48</v>
      </c>
      <c r="K26" s="249">
        <v>150</v>
      </c>
      <c r="L26" s="250">
        <f>+PPNE2.1!$K26*PPNE2.1!$J26</f>
        <v>7200</v>
      </c>
      <c r="M26" s="251"/>
      <c r="N26" s="248" t="s">
        <v>33</v>
      </c>
    </row>
    <row r="27" spans="2:14" x14ac:dyDescent="0.3">
      <c r="B27" s="14" t="str">
        <f>IF(PPNE2.1!$G27="","",CONCATENATE(PPNE2.1!$C27,".",PPNE2.1!$D27,".",PPNE2.1!$E27,".",PPNE2.1!$F27))</f>
        <v/>
      </c>
      <c r="C27" s="14" t="str">
        <f>IF(PPNE2.1!$G27="","",'[6]Formulario PPGR1'!#REF!)</f>
        <v/>
      </c>
      <c r="D27" s="14" t="str">
        <f>IF(PPNE2.1!$G27="","",'[6]Formulario PPGR1'!#REF!)</f>
        <v/>
      </c>
      <c r="E27" s="14" t="str">
        <f>IF(PPNE2.1!$G27="","",'[6]Formulario PPGR1'!#REF!)</f>
        <v/>
      </c>
      <c r="F27" s="14" t="str">
        <f>IF(PPNE2.1!$G27="","",'[6]Formulario PPGR1'!#REF!)</f>
        <v/>
      </c>
      <c r="G27" s="247"/>
      <c r="H27" s="248" t="s">
        <v>1593</v>
      </c>
      <c r="I27" s="248" t="s">
        <v>1594</v>
      </c>
      <c r="J27" s="247">
        <v>48</v>
      </c>
      <c r="K27" s="249">
        <v>150</v>
      </c>
      <c r="L27" s="250">
        <f>+PPNE2.1!$K27*PPNE2.1!$J27</f>
        <v>7200</v>
      </c>
      <c r="M27" s="251"/>
      <c r="N27" s="248" t="s">
        <v>33</v>
      </c>
    </row>
    <row r="28" spans="2:14" x14ac:dyDescent="0.3">
      <c r="B28" s="14" t="str">
        <f>IF(PPNE2.1!$G28="","",CONCATENATE(PPNE2.1!$C28,".",PPNE2.1!$D28,".",PPNE2.1!$E28,".",PPNE2.1!$F28))</f>
        <v/>
      </c>
      <c r="C28" s="14" t="str">
        <f>IF(PPNE2.1!$G28="","",'[6]Formulario PPGR1'!#REF!)</f>
        <v/>
      </c>
      <c r="D28" s="14" t="str">
        <f>IF(PPNE2.1!$G28="","",'[6]Formulario PPGR1'!#REF!)</f>
        <v/>
      </c>
      <c r="E28" s="14" t="str">
        <f>IF(PPNE2.1!$G28="","",'[6]Formulario PPGR1'!#REF!)</f>
        <v/>
      </c>
      <c r="F28" s="14" t="str">
        <f>IF(PPNE2.1!$G28="","",'[6]Formulario PPGR1'!#REF!)</f>
        <v/>
      </c>
      <c r="G28" s="247"/>
      <c r="H28" s="248" t="s">
        <v>1595</v>
      </c>
      <c r="I28" s="248" t="s">
        <v>1594</v>
      </c>
      <c r="J28" s="247">
        <v>60</v>
      </c>
      <c r="K28" s="249">
        <v>400</v>
      </c>
      <c r="L28" s="250">
        <f>+PPNE2.1!$K28*PPNE2.1!$J28</f>
        <v>24000</v>
      </c>
      <c r="M28" s="251"/>
      <c r="N28" s="248" t="s">
        <v>33</v>
      </c>
    </row>
    <row r="29" spans="2:14" x14ac:dyDescent="0.3">
      <c r="B29" s="14" t="str">
        <f>IF(PPNE2.1!$G29="","",CONCATENATE(PPNE2.1!$C29,".",PPNE2.1!$D29,".",PPNE2.1!$E29,".",PPNE2.1!$F29))</f>
        <v/>
      </c>
      <c r="C29" s="14" t="str">
        <f>IF(PPNE2.1!$G29="","",'[6]Formulario PPGR1'!#REF!)</f>
        <v/>
      </c>
      <c r="D29" s="14" t="str">
        <f>IF(PPNE2.1!$G29="","",'[6]Formulario PPGR1'!#REF!)</f>
        <v/>
      </c>
      <c r="E29" s="14" t="str">
        <f>IF(PPNE2.1!$G29="","",'[6]Formulario PPGR1'!#REF!)</f>
        <v/>
      </c>
      <c r="F29" s="14" t="str">
        <f>IF(PPNE2.1!$G29="","",'[6]Formulario PPGR1'!#REF!)</f>
        <v/>
      </c>
      <c r="G29" s="247"/>
      <c r="H29" s="248" t="s">
        <v>1596</v>
      </c>
      <c r="I29" s="248" t="s">
        <v>917</v>
      </c>
      <c r="J29" s="247">
        <v>60</v>
      </c>
      <c r="K29" s="249">
        <v>400</v>
      </c>
      <c r="L29" s="250">
        <f>+PPNE2.1!$K29*PPNE2.1!$J29</f>
        <v>24000</v>
      </c>
      <c r="M29" s="251"/>
      <c r="N29" s="248" t="s">
        <v>33</v>
      </c>
    </row>
    <row r="30" spans="2:14" x14ac:dyDescent="0.3">
      <c r="B30" s="14" t="str">
        <f>IF(PPNE2.1!$G30="","",CONCATENATE(PPNE2.1!$C30,".",PPNE2.1!$D30,".",PPNE2.1!$E30,".",PPNE2.1!$F30))</f>
        <v/>
      </c>
      <c r="C30" s="14" t="str">
        <f>IF(PPNE2.1!$G30="","",'[6]Formulario PPGR1'!#REF!)</f>
        <v/>
      </c>
      <c r="D30" s="14" t="str">
        <f>IF(PPNE2.1!$G30="","",'[6]Formulario PPGR1'!#REF!)</f>
        <v/>
      </c>
      <c r="E30" s="14" t="str">
        <f>IF(PPNE2.1!$G30="","",'[6]Formulario PPGR1'!#REF!)</f>
        <v/>
      </c>
      <c r="F30" s="14" t="str">
        <f>IF(PPNE2.1!$G30="","",'[6]Formulario PPGR1'!#REF!)</f>
        <v/>
      </c>
      <c r="G30" s="247"/>
      <c r="H30" s="248" t="s">
        <v>1597</v>
      </c>
      <c r="I30" s="248" t="s">
        <v>1594</v>
      </c>
      <c r="J30" s="247">
        <v>72</v>
      </c>
      <c r="K30" s="249">
        <v>25</v>
      </c>
      <c r="L30" s="250">
        <f>+PPNE2.1!$K30*PPNE2.1!$J30</f>
        <v>1800</v>
      </c>
      <c r="M30" s="251"/>
      <c r="N30" s="248" t="s">
        <v>33</v>
      </c>
    </row>
    <row r="31" spans="2:14" x14ac:dyDescent="0.3">
      <c r="B31" s="14" t="str">
        <f>IF(PPNE2.1!$G31="","",CONCATENATE(PPNE2.1!$C31,".",PPNE2.1!$D31,".",PPNE2.1!$E31,".",PPNE2.1!$F31))</f>
        <v/>
      </c>
      <c r="C31" s="14" t="str">
        <f>IF(PPNE2.1!$G31="","",'[6]Formulario PPGR1'!#REF!)</f>
        <v/>
      </c>
      <c r="D31" s="14" t="str">
        <f>IF(PPNE2.1!$G31="","",'[6]Formulario PPGR1'!#REF!)</f>
        <v/>
      </c>
      <c r="E31" s="14" t="str">
        <f>IF(PPNE2.1!$G31="","",'[6]Formulario PPGR1'!#REF!)</f>
        <v/>
      </c>
      <c r="F31" s="14" t="str">
        <f>IF(PPNE2.1!$G31="","",'[6]Formulario PPGR1'!#REF!)</f>
        <v/>
      </c>
      <c r="G31" s="247"/>
      <c r="H31" s="248" t="s">
        <v>1598</v>
      </c>
      <c r="I31" s="248" t="s">
        <v>917</v>
      </c>
      <c r="J31" s="247">
        <v>120</v>
      </c>
      <c r="K31" s="249">
        <v>130</v>
      </c>
      <c r="L31" s="250">
        <f>+PPNE2.1!$K31*PPNE2.1!$J31</f>
        <v>15600</v>
      </c>
      <c r="M31" s="251"/>
      <c r="N31" s="248" t="s">
        <v>33</v>
      </c>
    </row>
    <row r="32" spans="2:14" x14ac:dyDescent="0.3">
      <c r="B32" s="14" t="str">
        <f>IF(PPNE2.1!$G32="","",CONCATENATE(PPNE2.1!$C32,".",PPNE2.1!$D32,".",PPNE2.1!$E32,".",PPNE2.1!$F32))</f>
        <v/>
      </c>
      <c r="C32" s="14" t="str">
        <f>IF(PPNE2.1!$G32="","",'[6]Formulario PPGR1'!#REF!)</f>
        <v/>
      </c>
      <c r="D32" s="14" t="str">
        <f>IF(PPNE2.1!$G32="","",'[6]Formulario PPGR1'!#REF!)</f>
        <v/>
      </c>
      <c r="E32" s="14" t="str">
        <f>IF(PPNE2.1!$G32="","",'[6]Formulario PPGR1'!#REF!)</f>
        <v/>
      </c>
      <c r="F32" s="14" t="str">
        <f>IF(PPNE2.1!$G32="","",'[6]Formulario PPGR1'!#REF!)</f>
        <v/>
      </c>
      <c r="G32" s="247"/>
      <c r="H32" s="248" t="s">
        <v>1599</v>
      </c>
      <c r="I32" s="248" t="s">
        <v>297</v>
      </c>
      <c r="J32" s="247">
        <v>300</v>
      </c>
      <c r="K32" s="249">
        <v>5</v>
      </c>
      <c r="L32" s="250">
        <f>+PPNE2.1!$K32*PPNE2.1!$J32</f>
        <v>1500</v>
      </c>
      <c r="M32" s="251"/>
      <c r="N32" s="248" t="s">
        <v>33</v>
      </c>
    </row>
    <row r="33" spans="2:14" x14ac:dyDescent="0.3">
      <c r="B33" s="14" t="str">
        <f>IF(PPNE2.1!$G33="","",CONCATENATE(PPNE2.1!$C33,".",PPNE2.1!$D33,".",PPNE2.1!$E33,".",PPNE2.1!$F33))</f>
        <v/>
      </c>
      <c r="C33" s="14" t="str">
        <f>IF(PPNE2.1!$G33="","",'[6]Formulario PPGR1'!#REF!)</f>
        <v/>
      </c>
      <c r="D33" s="14" t="str">
        <f>IF(PPNE2.1!$G33="","",'[6]Formulario PPGR1'!#REF!)</f>
        <v/>
      </c>
      <c r="E33" s="14" t="str">
        <f>IF(PPNE2.1!$G33="","",'[6]Formulario PPGR1'!#REF!)</f>
        <v/>
      </c>
      <c r="F33" s="14" t="str">
        <f>IF(PPNE2.1!$G33="","",'[6]Formulario PPGR1'!#REF!)</f>
        <v/>
      </c>
      <c r="G33" s="247"/>
      <c r="H33" s="248" t="s">
        <v>1600</v>
      </c>
      <c r="I33" s="248" t="s">
        <v>1580</v>
      </c>
      <c r="J33" s="247">
        <v>400</v>
      </c>
      <c r="K33" s="249">
        <v>5</v>
      </c>
      <c r="L33" s="250">
        <f>+PPNE2.1!$K33*PPNE2.1!$J33</f>
        <v>2000</v>
      </c>
      <c r="M33" s="251"/>
      <c r="N33" s="248" t="s">
        <v>33</v>
      </c>
    </row>
    <row r="34" spans="2:14" x14ac:dyDescent="0.3">
      <c r="B34" s="14" t="str">
        <f>IF(PPNE2.1!$G34="","",CONCATENATE(PPNE2.1!$C34,".",PPNE2.1!$D34,".",PPNE2.1!$E34,".",PPNE2.1!$F34))</f>
        <v/>
      </c>
      <c r="C34" s="14" t="str">
        <f>IF(PPNE2.1!$G34="","",'[6]Formulario PPGR1'!#REF!)</f>
        <v/>
      </c>
      <c r="D34" s="14" t="str">
        <f>IF(PPNE2.1!$G34="","",'[6]Formulario PPGR1'!#REF!)</f>
        <v/>
      </c>
      <c r="E34" s="14" t="str">
        <f>IF(PPNE2.1!$G34="","",'[6]Formulario PPGR1'!#REF!)</f>
        <v/>
      </c>
      <c r="F34" s="14" t="str">
        <f>IF(PPNE2.1!$G34="","",'[6]Formulario PPGR1'!#REF!)</f>
        <v/>
      </c>
      <c r="G34" s="247"/>
      <c r="H34" s="248" t="s">
        <v>1601</v>
      </c>
      <c r="I34" s="248" t="s">
        <v>1580</v>
      </c>
      <c r="J34" s="247">
        <v>300</v>
      </c>
      <c r="K34" s="249">
        <v>5</v>
      </c>
      <c r="L34" s="250">
        <f>+PPNE2.1!$K34*PPNE2.1!$J34</f>
        <v>1500</v>
      </c>
      <c r="M34" s="251"/>
      <c r="N34" s="248" t="s">
        <v>33</v>
      </c>
    </row>
    <row r="35" spans="2:14" x14ac:dyDescent="0.3">
      <c r="B35" s="14" t="str">
        <f>IF(PPNE2.1!$G35="","",CONCATENATE(PPNE2.1!$C35,".",PPNE2.1!$D35,".",PPNE2.1!$E35,".",PPNE2.1!$F35))</f>
        <v/>
      </c>
      <c r="C35" s="14" t="str">
        <f>IF(PPNE2.1!$G35="","",'[6]Formulario PPGR1'!#REF!)</f>
        <v/>
      </c>
      <c r="D35" s="14" t="str">
        <f>IF(PPNE2.1!$G35="","",'[6]Formulario PPGR1'!#REF!)</f>
        <v/>
      </c>
      <c r="E35" s="14" t="str">
        <f>IF(PPNE2.1!$G35="","",'[6]Formulario PPGR1'!#REF!)</f>
        <v/>
      </c>
      <c r="F35" s="14" t="str">
        <f>IF(PPNE2.1!$G35="","",'[6]Formulario PPGR1'!#REF!)</f>
        <v/>
      </c>
      <c r="G35" s="247"/>
      <c r="H35" s="248" t="s">
        <v>1602</v>
      </c>
      <c r="I35" s="248" t="s">
        <v>1594</v>
      </c>
      <c r="J35" s="247">
        <v>1500</v>
      </c>
      <c r="K35" s="249">
        <v>5</v>
      </c>
      <c r="L35" s="250">
        <f>+PPNE2.1!$K35*PPNE2.1!$J35</f>
        <v>7500</v>
      </c>
      <c r="M35" s="251"/>
      <c r="N35" s="248" t="s">
        <v>33</v>
      </c>
    </row>
    <row r="36" spans="2:14" x14ac:dyDescent="0.3">
      <c r="B36" s="14" t="str">
        <f>IF(PPNE2.1!$G36="","",CONCATENATE(PPNE2.1!$C36,".",PPNE2.1!$D36,".",PPNE2.1!$E36,".",PPNE2.1!$F36))</f>
        <v/>
      </c>
      <c r="C36" s="14" t="str">
        <f>IF(PPNE2.1!$G36="","",'[6]Formulario PPGR1'!#REF!)</f>
        <v/>
      </c>
      <c r="D36" s="14" t="str">
        <f>IF(PPNE2.1!$G36="","",'[6]Formulario PPGR1'!#REF!)</f>
        <v/>
      </c>
      <c r="E36" s="14" t="str">
        <f>IF(PPNE2.1!$G36="","",'[6]Formulario PPGR1'!#REF!)</f>
        <v/>
      </c>
      <c r="F36" s="14" t="str">
        <f>IF(PPNE2.1!$G36="","",'[6]Formulario PPGR1'!#REF!)</f>
        <v/>
      </c>
      <c r="G36" s="247"/>
      <c r="H36" s="248" t="s">
        <v>1603</v>
      </c>
      <c r="I36" s="248" t="s">
        <v>1580</v>
      </c>
      <c r="J36" s="247">
        <v>500</v>
      </c>
      <c r="K36" s="249">
        <v>50</v>
      </c>
      <c r="L36" s="250">
        <f>+PPNE2.1!$K36*PPNE2.1!$J36</f>
        <v>25000</v>
      </c>
      <c r="M36" s="251"/>
      <c r="N36" s="248" t="s">
        <v>33</v>
      </c>
    </row>
    <row r="37" spans="2:14" x14ac:dyDescent="0.3">
      <c r="B37" s="14" t="str">
        <f>IF(PPNE2.1!$G37="","",CONCATENATE(PPNE2.1!$C37,".",PPNE2.1!$D37,".",PPNE2.1!$E37,".",PPNE2.1!$F37))</f>
        <v/>
      </c>
      <c r="C37" s="14" t="str">
        <f>IF(PPNE2.1!$G37="","",'[6]Formulario PPGR1'!#REF!)</f>
        <v/>
      </c>
      <c r="D37" s="14" t="str">
        <f>IF(PPNE2.1!$G37="","",'[6]Formulario PPGR1'!#REF!)</f>
        <v/>
      </c>
      <c r="E37" s="14" t="str">
        <f>IF(PPNE2.1!$G37="","",'[6]Formulario PPGR1'!#REF!)</f>
        <v/>
      </c>
      <c r="F37" s="14" t="str">
        <f>IF(PPNE2.1!$G37="","",'[6]Formulario PPGR1'!#REF!)</f>
        <v/>
      </c>
      <c r="G37" s="247"/>
      <c r="H37" s="248" t="s">
        <v>1604</v>
      </c>
      <c r="I37" s="248" t="s">
        <v>1580</v>
      </c>
      <c r="J37" s="247">
        <v>500</v>
      </c>
      <c r="K37" s="249">
        <v>6</v>
      </c>
      <c r="L37" s="250">
        <f>+PPNE2.1!$K37*PPNE2.1!$J37</f>
        <v>3000</v>
      </c>
      <c r="M37" s="251"/>
      <c r="N37" s="248" t="s">
        <v>33</v>
      </c>
    </row>
    <row r="38" spans="2:14" x14ac:dyDescent="0.3">
      <c r="B38" s="14" t="str">
        <f>IF(PPNE2.1!$G38="","",CONCATENATE(PPNE2.1!$C38,".",PPNE2.1!$D38,".",PPNE2.1!$E38,".",PPNE2.1!$F38))</f>
        <v/>
      </c>
      <c r="C38" s="14" t="str">
        <f>IF(PPNE2.1!$G38="","",'[6]Formulario PPGR1'!#REF!)</f>
        <v/>
      </c>
      <c r="D38" s="14" t="str">
        <f>IF(PPNE2.1!$G38="","",'[6]Formulario PPGR1'!#REF!)</f>
        <v/>
      </c>
      <c r="E38" s="14" t="str">
        <f>IF(PPNE2.1!$G38="","",'[6]Formulario PPGR1'!#REF!)</f>
        <v/>
      </c>
      <c r="F38" s="14" t="str">
        <f>IF(PPNE2.1!$G38="","",'[6]Formulario PPGR1'!#REF!)</f>
        <v/>
      </c>
      <c r="G38" s="247"/>
      <c r="H38" s="248" t="s">
        <v>1605</v>
      </c>
      <c r="I38" s="248" t="s">
        <v>1580</v>
      </c>
      <c r="J38" s="247">
        <v>500</v>
      </c>
      <c r="K38" s="249">
        <v>8</v>
      </c>
      <c r="L38" s="250">
        <f>+PPNE2.1!$K38*PPNE2.1!$J38</f>
        <v>4000</v>
      </c>
      <c r="M38" s="251"/>
      <c r="N38" s="248" t="s">
        <v>33</v>
      </c>
    </row>
    <row r="39" spans="2:14" x14ac:dyDescent="0.3">
      <c r="B39" s="14" t="str">
        <f>IF(PPNE2.1!$G39="","",CONCATENATE(PPNE2.1!$C39,".",PPNE2.1!$D39,".",PPNE2.1!$E39,".",PPNE2.1!$F39))</f>
        <v/>
      </c>
      <c r="C39" s="14" t="str">
        <f>IF(PPNE2.1!$G39="","",'[6]Formulario PPGR1'!#REF!)</f>
        <v/>
      </c>
      <c r="D39" s="14" t="str">
        <f>IF(PPNE2.1!$G39="","",'[6]Formulario PPGR1'!#REF!)</f>
        <v/>
      </c>
      <c r="E39" s="14" t="str">
        <f>IF(PPNE2.1!$G39="","",'[6]Formulario PPGR1'!#REF!)</f>
        <v/>
      </c>
      <c r="F39" s="14" t="str">
        <f>IF(PPNE2.1!$G39="","",'[6]Formulario PPGR1'!#REF!)</f>
        <v/>
      </c>
      <c r="G39" s="247"/>
      <c r="H39" s="248" t="s">
        <v>1606</v>
      </c>
      <c r="I39" s="248" t="s">
        <v>1580</v>
      </c>
      <c r="J39" s="247">
        <v>500</v>
      </c>
      <c r="K39" s="249">
        <v>8</v>
      </c>
      <c r="L39" s="250">
        <f>+PPNE2.1!$K39*PPNE2.1!$J39</f>
        <v>4000</v>
      </c>
      <c r="M39" s="251"/>
      <c r="N39" s="248" t="s">
        <v>33</v>
      </c>
    </row>
    <row r="40" spans="2:14" x14ac:dyDescent="0.3">
      <c r="B40" s="14" t="str">
        <f>IF(PPNE2.1!$G40="","",CONCATENATE(PPNE2.1!$C40,".",PPNE2.1!$D40,".",PPNE2.1!$E40,".",PPNE2.1!$F40))</f>
        <v/>
      </c>
      <c r="C40" s="14" t="str">
        <f>IF(PPNE2.1!$G40="","",'[6]Formulario PPGR1'!#REF!)</f>
        <v/>
      </c>
      <c r="D40" s="14" t="str">
        <f>IF(PPNE2.1!$G40="","",'[6]Formulario PPGR1'!#REF!)</f>
        <v/>
      </c>
      <c r="E40" s="14" t="str">
        <f>IF(PPNE2.1!$G40="","",'[6]Formulario PPGR1'!#REF!)</f>
        <v/>
      </c>
      <c r="F40" s="14" t="str">
        <f>IF(PPNE2.1!$G40="","",'[6]Formulario PPGR1'!#REF!)</f>
        <v/>
      </c>
      <c r="G40" s="247"/>
      <c r="H40" s="248" t="s">
        <v>1607</v>
      </c>
      <c r="I40" s="248" t="s">
        <v>1580</v>
      </c>
      <c r="J40" s="247">
        <v>500</v>
      </c>
      <c r="K40" s="249">
        <v>10</v>
      </c>
      <c r="L40" s="250">
        <f>+PPNE2.1!$K40*PPNE2.1!$J40</f>
        <v>5000</v>
      </c>
      <c r="M40" s="251"/>
      <c r="N40" s="248" t="s">
        <v>33</v>
      </c>
    </row>
    <row r="41" spans="2:14" x14ac:dyDescent="0.3">
      <c r="B41" s="14" t="str">
        <f>IF(PPNE2.1!$G41="","",CONCATENATE(PPNE2.1!$C41,".",PPNE2.1!$D41,".",PPNE2.1!$E41,".",PPNE2.1!$F41))</f>
        <v/>
      </c>
      <c r="C41" s="14" t="str">
        <f>IF(PPNE2.1!$G41="","",'[6]Formulario PPGR1'!#REF!)</f>
        <v/>
      </c>
      <c r="D41" s="14" t="str">
        <f>IF(PPNE2.1!$G41="","",'[6]Formulario PPGR1'!#REF!)</f>
        <v/>
      </c>
      <c r="E41" s="14" t="str">
        <f>IF(PPNE2.1!$G41="","",'[6]Formulario PPGR1'!#REF!)</f>
        <v/>
      </c>
      <c r="F41" s="14" t="str">
        <f>IF(PPNE2.1!$G41="","",'[6]Formulario PPGR1'!#REF!)</f>
        <v/>
      </c>
      <c r="G41" s="247"/>
      <c r="H41" s="248" t="s">
        <v>1608</v>
      </c>
      <c r="I41" s="248" t="s">
        <v>1580</v>
      </c>
      <c r="J41" s="247">
        <v>72</v>
      </c>
      <c r="K41" s="249">
        <v>55</v>
      </c>
      <c r="L41" s="250">
        <f>+PPNE2.1!$K41*PPNE2.1!$J41</f>
        <v>3960</v>
      </c>
      <c r="M41" s="251"/>
      <c r="N41" s="248" t="s">
        <v>33</v>
      </c>
    </row>
    <row r="42" spans="2:14" x14ac:dyDescent="0.3">
      <c r="B42" s="14" t="str">
        <f>IF(PPNE2.1!$G42="","",CONCATENATE(PPNE2.1!$C42,".",PPNE2.1!$D42,".",PPNE2.1!$E42,".",PPNE2.1!$F42))</f>
        <v/>
      </c>
      <c r="C42" s="14" t="str">
        <f>IF(PPNE2.1!$G42="","",'[6]Formulario PPGR1'!#REF!)</f>
        <v/>
      </c>
      <c r="D42" s="14" t="str">
        <f>IF(PPNE2.1!$G42="","",'[6]Formulario PPGR1'!#REF!)</f>
        <v/>
      </c>
      <c r="E42" s="14" t="str">
        <f>IF(PPNE2.1!$G42="","",'[6]Formulario PPGR1'!#REF!)</f>
        <v/>
      </c>
      <c r="F42" s="14" t="str">
        <f>IF(PPNE2.1!$G42="","",'[6]Formulario PPGR1'!#REF!)</f>
        <v/>
      </c>
      <c r="G42" s="247"/>
      <c r="H42" s="248" t="s">
        <v>1609</v>
      </c>
      <c r="I42" s="248" t="s">
        <v>1580</v>
      </c>
      <c r="J42" s="247">
        <v>36</v>
      </c>
      <c r="K42" s="249">
        <v>55</v>
      </c>
      <c r="L42" s="250">
        <f>+PPNE2.1!$K42*PPNE2.1!$J42</f>
        <v>1980</v>
      </c>
      <c r="M42" s="251"/>
      <c r="N42" s="248" t="s">
        <v>33</v>
      </c>
    </row>
    <row r="43" spans="2:14" x14ac:dyDescent="0.3">
      <c r="B43" s="14" t="str">
        <f>IF(PPNE2.1!$G43="","",CONCATENATE(PPNE2.1!$C43,".",PPNE2.1!$D43,".",PPNE2.1!$E43,".",PPNE2.1!$F43))</f>
        <v/>
      </c>
      <c r="C43" s="14" t="str">
        <f>IF(PPNE2.1!$G43="","",'[6]Formulario PPGR1'!#REF!)</f>
        <v/>
      </c>
      <c r="D43" s="14" t="str">
        <f>IF(PPNE2.1!$G43="","",'[6]Formulario PPGR1'!#REF!)</f>
        <v/>
      </c>
      <c r="E43" s="14" t="str">
        <f>IF(PPNE2.1!$G43="","",'[6]Formulario PPGR1'!#REF!)</f>
        <v/>
      </c>
      <c r="F43" s="14" t="str">
        <f>IF(PPNE2.1!$G43="","",'[6]Formulario PPGR1'!#REF!)</f>
        <v/>
      </c>
      <c r="G43" s="247"/>
      <c r="H43" s="248" t="s">
        <v>1610</v>
      </c>
      <c r="I43" s="248" t="s">
        <v>1580</v>
      </c>
      <c r="J43" s="247">
        <v>36</v>
      </c>
      <c r="K43" s="249">
        <v>70</v>
      </c>
      <c r="L43" s="250">
        <f>+PPNE2.1!$K43*PPNE2.1!$J43</f>
        <v>2520</v>
      </c>
      <c r="M43" s="251"/>
      <c r="N43" s="248" t="s">
        <v>33</v>
      </c>
    </row>
    <row r="44" spans="2:14" x14ac:dyDescent="0.3">
      <c r="B44" s="14" t="str">
        <f>IF(PPNE2.1!$G44="","",CONCATENATE(PPNE2.1!$C44,".",PPNE2.1!$D44,".",PPNE2.1!$E44,".",PPNE2.1!$F44))</f>
        <v/>
      </c>
      <c r="C44" s="14" t="str">
        <f>IF(PPNE2.1!$G44="","",'[6]Formulario PPGR1'!#REF!)</f>
        <v/>
      </c>
      <c r="D44" s="14" t="str">
        <f>IF(PPNE2.1!$G44="","",'[6]Formulario PPGR1'!#REF!)</f>
        <v/>
      </c>
      <c r="E44" s="14" t="str">
        <f>IF(PPNE2.1!$G44="","",'[6]Formulario PPGR1'!#REF!)</f>
        <v/>
      </c>
      <c r="F44" s="14" t="str">
        <f>IF(PPNE2.1!$G44="","",'[6]Formulario PPGR1'!#REF!)</f>
        <v/>
      </c>
      <c r="G44" s="247"/>
      <c r="H44" s="248" t="s">
        <v>1611</v>
      </c>
      <c r="I44" s="248" t="s">
        <v>1580</v>
      </c>
      <c r="J44" s="247">
        <v>20</v>
      </c>
      <c r="K44" s="249">
        <v>130</v>
      </c>
      <c r="L44" s="250">
        <f>+PPNE2.1!$K44*PPNE2.1!$J44</f>
        <v>2600</v>
      </c>
      <c r="M44" s="251"/>
      <c r="N44" s="248" t="s">
        <v>33</v>
      </c>
    </row>
    <row r="45" spans="2:14" x14ac:dyDescent="0.3">
      <c r="B45" s="14" t="str">
        <f>IF(PPNE2.1!$G45="","",CONCATENATE(PPNE2.1!$C45,".",PPNE2.1!$D45,".",PPNE2.1!$E45,".",PPNE2.1!$F45))</f>
        <v/>
      </c>
      <c r="C45" s="14" t="str">
        <f>IF(PPNE2.1!$G45="","",'[6]Formulario PPGR1'!#REF!)</f>
        <v/>
      </c>
      <c r="D45" s="14" t="str">
        <f>IF(PPNE2.1!$G45="","",'[6]Formulario PPGR1'!#REF!)</f>
        <v/>
      </c>
      <c r="E45" s="14" t="str">
        <f>IF(PPNE2.1!$G45="","",'[6]Formulario PPGR1'!#REF!)</f>
        <v/>
      </c>
      <c r="F45" s="14" t="str">
        <f>IF(PPNE2.1!$G45="","",'[6]Formulario PPGR1'!#REF!)</f>
        <v/>
      </c>
      <c r="G45" s="247"/>
      <c r="H45" s="248" t="s">
        <v>1612</v>
      </c>
      <c r="I45" s="248" t="s">
        <v>1580</v>
      </c>
      <c r="J45" s="247">
        <v>48</v>
      </c>
      <c r="K45" s="249">
        <v>130</v>
      </c>
      <c r="L45" s="250">
        <f>+PPNE2.1!$K45*PPNE2.1!$J45</f>
        <v>6240</v>
      </c>
      <c r="M45" s="251"/>
      <c r="N45" s="248" t="s">
        <v>33</v>
      </c>
    </row>
    <row r="46" spans="2:14" x14ac:dyDescent="0.3">
      <c r="B46" s="14" t="str">
        <f>IF(PPNE2.1!$G46="","",CONCATENATE(PPNE2.1!$C46,".",PPNE2.1!$D46,".",PPNE2.1!$E46,".",PPNE2.1!$F46))</f>
        <v/>
      </c>
      <c r="C46" s="14" t="str">
        <f>IF(PPNE2.1!$G46="","",'[6]Formulario PPGR1'!#REF!)</f>
        <v/>
      </c>
      <c r="D46" s="14" t="str">
        <f>IF(PPNE2.1!$G46="","",'[6]Formulario PPGR1'!#REF!)</f>
        <v/>
      </c>
      <c r="E46" s="14" t="str">
        <f>IF(PPNE2.1!$G46="","",'[6]Formulario PPGR1'!#REF!)</f>
        <v/>
      </c>
      <c r="F46" s="14" t="str">
        <f>IF(PPNE2.1!$G46="","",'[6]Formulario PPGR1'!#REF!)</f>
        <v/>
      </c>
      <c r="G46" s="247"/>
      <c r="H46" s="248" t="s">
        <v>1613</v>
      </c>
      <c r="I46" s="248" t="s">
        <v>1571</v>
      </c>
      <c r="J46" s="247">
        <v>180</v>
      </c>
      <c r="K46" s="249">
        <v>65</v>
      </c>
      <c r="L46" s="250">
        <f>+PPNE2.1!$K46*PPNE2.1!$J46</f>
        <v>11700</v>
      </c>
      <c r="M46" s="251"/>
      <c r="N46" s="248" t="s">
        <v>33</v>
      </c>
    </row>
    <row r="47" spans="2:14" x14ac:dyDescent="0.3">
      <c r="B47" s="14" t="str">
        <f>IF(PPNE2.1!$G47="","",CONCATENATE(PPNE2.1!$C47,".",PPNE2.1!$D47,".",PPNE2.1!$E47,".",PPNE2.1!$F47))</f>
        <v/>
      </c>
      <c r="C47" s="14" t="str">
        <f>IF(PPNE2.1!$G47="","",'[6]Formulario PPGR1'!#REF!)</f>
        <v/>
      </c>
      <c r="D47" s="14" t="str">
        <f>IF(PPNE2.1!$G47="","",'[6]Formulario PPGR1'!#REF!)</f>
        <v/>
      </c>
      <c r="E47" s="14" t="str">
        <f>IF(PPNE2.1!$G47="","",'[6]Formulario PPGR1'!#REF!)</f>
        <v/>
      </c>
      <c r="F47" s="14" t="str">
        <f>IF(PPNE2.1!$G47="","",'[6]Formulario PPGR1'!#REF!)</f>
        <v/>
      </c>
      <c r="G47" s="247"/>
      <c r="H47" s="248" t="s">
        <v>1614</v>
      </c>
      <c r="I47" s="248" t="s">
        <v>1580</v>
      </c>
      <c r="J47" s="247">
        <v>240</v>
      </c>
      <c r="K47" s="249">
        <v>55</v>
      </c>
      <c r="L47" s="250">
        <f>+PPNE2.1!$K47*PPNE2.1!$J47</f>
        <v>13200</v>
      </c>
      <c r="M47" s="251"/>
      <c r="N47" s="248" t="s">
        <v>33</v>
      </c>
    </row>
    <row r="48" spans="2:14" x14ac:dyDescent="0.3">
      <c r="B48" s="14" t="str">
        <f>IF(PPNE2.1!$G48="","",CONCATENATE(PPNE2.1!$C48,".",PPNE2.1!$D48,".",PPNE2.1!$E48,".",PPNE2.1!$F48))</f>
        <v/>
      </c>
      <c r="C48" s="14" t="str">
        <f>IF(PPNE2.1!$G48="","",'[6]Formulario PPGR1'!#REF!)</f>
        <v/>
      </c>
      <c r="D48" s="14" t="str">
        <f>IF(PPNE2.1!$G48="","",'[6]Formulario PPGR1'!#REF!)</f>
        <v/>
      </c>
      <c r="E48" s="14" t="str">
        <f>IF(PPNE2.1!$G48="","",'[6]Formulario PPGR1'!#REF!)</f>
        <v/>
      </c>
      <c r="F48" s="14" t="str">
        <f>IF(PPNE2.1!$G48="","",'[6]Formulario PPGR1'!#REF!)</f>
        <v/>
      </c>
      <c r="G48" s="247"/>
      <c r="H48" s="248" t="s">
        <v>1615</v>
      </c>
      <c r="I48" s="248" t="s">
        <v>1580</v>
      </c>
      <c r="J48" s="247">
        <v>576</v>
      </c>
      <c r="K48" s="249">
        <v>65</v>
      </c>
      <c r="L48" s="250">
        <f>+PPNE2.1!$K48*PPNE2.1!$J48</f>
        <v>37440</v>
      </c>
      <c r="M48" s="251"/>
      <c r="N48" s="248" t="s">
        <v>33</v>
      </c>
    </row>
    <row r="49" spans="2:14" x14ac:dyDescent="0.3">
      <c r="B49" s="14" t="str">
        <f>IF(PPNE2.1!$G49="","",CONCATENATE(PPNE2.1!$C49,".",PPNE2.1!$D49,".",PPNE2.1!$E49,".",PPNE2.1!$F49))</f>
        <v/>
      </c>
      <c r="C49" s="14" t="str">
        <f>IF(PPNE2.1!$G49="","",'[6]Formulario PPGR1'!#REF!)</f>
        <v/>
      </c>
      <c r="D49" s="14" t="str">
        <f>IF(PPNE2.1!$G49="","",'[6]Formulario PPGR1'!#REF!)</f>
        <v/>
      </c>
      <c r="E49" s="14" t="str">
        <f>IF(PPNE2.1!$G49="","",'[6]Formulario PPGR1'!#REF!)</f>
        <v/>
      </c>
      <c r="F49" s="14" t="str">
        <f>IF(PPNE2.1!$G49="","",'[6]Formulario PPGR1'!#REF!)</f>
        <v/>
      </c>
      <c r="G49" s="247"/>
      <c r="H49" s="248" t="s">
        <v>1616</v>
      </c>
      <c r="I49" s="248" t="s">
        <v>1580</v>
      </c>
      <c r="J49" s="247">
        <v>500</v>
      </c>
      <c r="K49" s="249">
        <v>80</v>
      </c>
      <c r="L49" s="250">
        <f>+PPNE2.1!$K49*PPNE2.1!$J49</f>
        <v>40000</v>
      </c>
      <c r="M49" s="251"/>
      <c r="N49" s="248" t="s">
        <v>33</v>
      </c>
    </row>
    <row r="50" spans="2:14" x14ac:dyDescent="0.3">
      <c r="B50" s="14" t="str">
        <f>IF(PPNE2.1!$G50="","",CONCATENATE(PPNE2.1!$C50,".",PPNE2.1!$D50,".",PPNE2.1!$E50,".",PPNE2.1!$F50))</f>
        <v/>
      </c>
      <c r="C50" s="14" t="str">
        <f>IF(PPNE2.1!$G50="","",'[6]Formulario PPGR1'!#REF!)</f>
        <v/>
      </c>
      <c r="D50" s="14" t="str">
        <f>IF(PPNE2.1!$G50="","",'[6]Formulario PPGR1'!#REF!)</f>
        <v/>
      </c>
      <c r="E50" s="14" t="str">
        <f>IF(PPNE2.1!$G50="","",'[6]Formulario PPGR1'!#REF!)</f>
        <v/>
      </c>
      <c r="F50" s="14" t="str">
        <f>IF(PPNE2.1!$G50="","",'[6]Formulario PPGR1'!#REF!)</f>
        <v/>
      </c>
      <c r="G50" s="247"/>
      <c r="H50" s="248" t="s">
        <v>1617</v>
      </c>
      <c r="I50" s="248" t="s">
        <v>1618</v>
      </c>
      <c r="J50" s="247">
        <v>6000</v>
      </c>
      <c r="K50" s="249">
        <v>4</v>
      </c>
      <c r="L50" s="250">
        <f>+PPNE2.1!$K50*PPNE2.1!$J50</f>
        <v>24000</v>
      </c>
      <c r="M50" s="251"/>
      <c r="N50" s="248" t="s">
        <v>33</v>
      </c>
    </row>
    <row r="51" spans="2:14" x14ac:dyDescent="0.3">
      <c r="B51" s="14" t="str">
        <f>IF(PPNE2.1!$G51="","",CONCATENATE(PPNE2.1!$C51,".",PPNE2.1!$D51,".",PPNE2.1!$E51,".",PPNE2.1!$F51))</f>
        <v/>
      </c>
      <c r="C51" s="14" t="str">
        <f>IF(PPNE2.1!$G51="","",'[6]Formulario PPGR1'!#REF!)</f>
        <v/>
      </c>
      <c r="D51" s="14" t="str">
        <f>IF(PPNE2.1!$G51="","",'[6]Formulario PPGR1'!#REF!)</f>
        <v/>
      </c>
      <c r="E51" s="14" t="str">
        <f>IF(PPNE2.1!$G51="","",'[6]Formulario PPGR1'!#REF!)</f>
        <v/>
      </c>
      <c r="F51" s="14" t="str">
        <f>IF(PPNE2.1!$G51="","",'[6]Formulario PPGR1'!#REF!)</f>
        <v/>
      </c>
      <c r="G51" s="247"/>
      <c r="H51" s="248" t="s">
        <v>1619</v>
      </c>
      <c r="I51" s="248" t="s">
        <v>1618</v>
      </c>
      <c r="J51" s="247">
        <v>2000</v>
      </c>
      <c r="K51" s="249">
        <v>11</v>
      </c>
      <c r="L51" s="250">
        <f>+PPNE2.1!$K51*PPNE2.1!$J51</f>
        <v>22000</v>
      </c>
      <c r="M51" s="251"/>
      <c r="N51" s="248" t="s">
        <v>33</v>
      </c>
    </row>
    <row r="52" spans="2:14" x14ac:dyDescent="0.3">
      <c r="B52" s="14" t="str">
        <f>IF(PPNE2.1!$G52="","",CONCATENATE(PPNE2.1!$C52,".",PPNE2.1!$D52,".",PPNE2.1!$E52,".",PPNE2.1!$F52))</f>
        <v/>
      </c>
      <c r="C52" s="14" t="str">
        <f>IF(PPNE2.1!$G52="","",'[6]Formulario PPGR1'!#REF!)</f>
        <v/>
      </c>
      <c r="D52" s="14" t="str">
        <f>IF(PPNE2.1!$G52="","",'[6]Formulario PPGR1'!#REF!)</f>
        <v/>
      </c>
      <c r="E52" s="14" t="str">
        <f>IF(PPNE2.1!$G52="","",'[6]Formulario PPGR1'!#REF!)</f>
        <v/>
      </c>
      <c r="F52" s="14" t="str">
        <f>IF(PPNE2.1!$G52="","",'[6]Formulario PPGR1'!#REF!)</f>
        <v/>
      </c>
      <c r="G52" s="247"/>
      <c r="H52" s="248" t="s">
        <v>1620</v>
      </c>
      <c r="I52" s="248" t="s">
        <v>1580</v>
      </c>
      <c r="J52" s="247">
        <v>16</v>
      </c>
      <c r="K52" s="249">
        <v>5</v>
      </c>
      <c r="L52" s="250">
        <f>+PPNE2.1!$K52*PPNE2.1!$J52</f>
        <v>80</v>
      </c>
      <c r="M52" s="251"/>
      <c r="N52" s="248" t="s">
        <v>33</v>
      </c>
    </row>
    <row r="53" spans="2:14" x14ac:dyDescent="0.3">
      <c r="B53" s="14" t="str">
        <f>IF(PPNE2.1!$G53="","",CONCATENATE(PPNE2.1!$C53,".",PPNE2.1!$D53,".",PPNE2.1!$E53,".",PPNE2.1!$F53))</f>
        <v/>
      </c>
      <c r="C53" s="14" t="str">
        <f>IF(PPNE2.1!$G53="","",'[6]Formulario PPGR1'!#REF!)</f>
        <v/>
      </c>
      <c r="D53" s="14" t="str">
        <f>IF(PPNE2.1!$G53="","",'[6]Formulario PPGR1'!#REF!)</f>
        <v/>
      </c>
      <c r="E53" s="14" t="str">
        <f>IF(PPNE2.1!$G53="","",'[6]Formulario PPGR1'!#REF!)</f>
        <v/>
      </c>
      <c r="F53" s="14" t="str">
        <f>IF(PPNE2.1!$G53="","",'[6]Formulario PPGR1'!#REF!)</f>
        <v/>
      </c>
      <c r="G53" s="247"/>
      <c r="H53" s="248" t="s">
        <v>1621</v>
      </c>
      <c r="I53" s="248" t="s">
        <v>1622</v>
      </c>
      <c r="J53" s="247">
        <v>8</v>
      </c>
      <c r="K53" s="249">
        <v>2250</v>
      </c>
      <c r="L53" s="250">
        <f>+PPNE2.1!$K53*PPNE2.1!$J53</f>
        <v>18000</v>
      </c>
      <c r="M53" s="251"/>
      <c r="N53" s="248" t="s">
        <v>33</v>
      </c>
    </row>
    <row r="54" spans="2:14" x14ac:dyDescent="0.3">
      <c r="B54" s="14" t="str">
        <f>IF(PPNE2.1!$G54="","",CONCATENATE(PPNE2.1!$C54,".",PPNE2.1!$D54,".",PPNE2.1!$E54,".",PPNE2.1!$F54))</f>
        <v/>
      </c>
      <c r="C54" s="14" t="str">
        <f>IF(PPNE2.1!$G54="","",'[6]Formulario PPGR1'!#REF!)</f>
        <v/>
      </c>
      <c r="D54" s="14" t="str">
        <f>IF(PPNE2.1!$G54="","",'[6]Formulario PPGR1'!#REF!)</f>
        <v/>
      </c>
      <c r="E54" s="14" t="str">
        <f>IF(PPNE2.1!$G54="","",'[6]Formulario PPGR1'!#REF!)</f>
        <v/>
      </c>
      <c r="F54" s="14" t="str">
        <f>IF(PPNE2.1!$G54="","",'[6]Formulario PPGR1'!#REF!)</f>
        <v/>
      </c>
      <c r="G54" s="247"/>
      <c r="H54" s="248" t="s">
        <v>1623</v>
      </c>
      <c r="I54" s="248" t="s">
        <v>1622</v>
      </c>
      <c r="J54" s="247">
        <v>8</v>
      </c>
      <c r="K54" s="249">
        <v>925</v>
      </c>
      <c r="L54" s="250">
        <f>+PPNE2.1!$K54*PPNE2.1!$J54</f>
        <v>7400</v>
      </c>
      <c r="M54" s="251"/>
      <c r="N54" s="248" t="s">
        <v>33</v>
      </c>
    </row>
    <row r="55" spans="2:14" x14ac:dyDescent="0.3">
      <c r="B55" s="14" t="str">
        <f>IF(PPNE2.1!$G55="","",CONCATENATE(PPNE2.1!$C55,".",PPNE2.1!$D55,".",PPNE2.1!$E55,".",PPNE2.1!$F55))</f>
        <v/>
      </c>
      <c r="C55" s="14" t="str">
        <f>IF(PPNE2.1!$G55="","",'[6]Formulario PPGR1'!#REF!)</f>
        <v/>
      </c>
      <c r="D55" s="14" t="str">
        <f>IF(PPNE2.1!$G55="","",'[6]Formulario PPGR1'!#REF!)</f>
        <v/>
      </c>
      <c r="E55" s="14" t="str">
        <f>IF(PPNE2.1!$G55="","",'[6]Formulario PPGR1'!#REF!)</f>
        <v/>
      </c>
      <c r="F55" s="14" t="str">
        <f>IF(PPNE2.1!$G55="","",'[6]Formulario PPGR1'!#REF!)</f>
        <v/>
      </c>
      <c r="G55" s="247"/>
      <c r="H55" s="248" t="s">
        <v>1624</v>
      </c>
      <c r="I55" s="248" t="s">
        <v>1625</v>
      </c>
      <c r="J55" s="247">
        <v>12</v>
      </c>
      <c r="K55" s="249">
        <v>700</v>
      </c>
      <c r="L55" s="250">
        <f>+PPNE2.1!$K55*PPNE2.1!$J55</f>
        <v>8400</v>
      </c>
      <c r="M55" s="251"/>
      <c r="N55" s="248" t="s">
        <v>33</v>
      </c>
    </row>
    <row r="56" spans="2:14" x14ac:dyDescent="0.3">
      <c r="B56" s="14" t="str">
        <f>IF(PPNE2.1!$G56="","",CONCATENATE(PPNE2.1!$C56,".",PPNE2.1!$D56,".",PPNE2.1!$E56,".",PPNE2.1!$F56))</f>
        <v/>
      </c>
      <c r="C56" s="14" t="str">
        <f>IF(PPNE2.1!$G56="","",'[6]Formulario PPGR1'!#REF!)</f>
        <v/>
      </c>
      <c r="D56" s="14" t="str">
        <f>IF(PPNE2.1!$G56="","",'[6]Formulario PPGR1'!#REF!)</f>
        <v/>
      </c>
      <c r="E56" s="14" t="str">
        <f>IF(PPNE2.1!$G56="","",'[6]Formulario PPGR1'!#REF!)</f>
        <v/>
      </c>
      <c r="F56" s="14" t="str">
        <f>IF(PPNE2.1!$G56="","",'[6]Formulario PPGR1'!#REF!)</f>
        <v/>
      </c>
      <c r="G56" s="247"/>
      <c r="H56" s="248" t="s">
        <v>1626</v>
      </c>
      <c r="I56" s="248" t="s">
        <v>1571</v>
      </c>
      <c r="J56" s="247">
        <v>8</v>
      </c>
      <c r="K56" s="249">
        <v>240</v>
      </c>
      <c r="L56" s="250">
        <f>+PPNE2.1!$K56*PPNE2.1!$J56</f>
        <v>1920</v>
      </c>
      <c r="M56" s="251"/>
      <c r="N56" s="248" t="s">
        <v>33</v>
      </c>
    </row>
    <row r="57" spans="2:14" x14ac:dyDescent="0.3">
      <c r="B57" s="14" t="str">
        <f>IF(PPNE2.1!$G57="","",CONCATENATE(PPNE2.1!$C57,".",PPNE2.1!$D57,".",PPNE2.1!$E57,".",PPNE2.1!$F57))</f>
        <v/>
      </c>
      <c r="C57" s="14" t="str">
        <f>IF(PPNE2.1!$G57="","",'[6]Formulario PPGR1'!#REF!)</f>
        <v/>
      </c>
      <c r="D57" s="14" t="str">
        <f>IF(PPNE2.1!$G57="","",'[6]Formulario PPGR1'!#REF!)</f>
        <v/>
      </c>
      <c r="E57" s="14" t="str">
        <f>IF(PPNE2.1!$G57="","",'[6]Formulario PPGR1'!#REF!)</f>
        <v/>
      </c>
      <c r="F57" s="14" t="str">
        <f>IF(PPNE2.1!$G57="","",'[6]Formulario PPGR1'!#REF!)</f>
        <v/>
      </c>
      <c r="G57" s="247"/>
      <c r="H57" s="248" t="s">
        <v>1627</v>
      </c>
      <c r="I57" s="248" t="s">
        <v>1628</v>
      </c>
      <c r="J57" s="247">
        <v>1</v>
      </c>
      <c r="K57" s="249"/>
      <c r="L57" s="250">
        <f>+PPNE2.1!$K57*PPNE2.1!$J57</f>
        <v>0</v>
      </c>
      <c r="M57" s="251"/>
      <c r="N57" s="248" t="s">
        <v>33</v>
      </c>
    </row>
    <row r="58" spans="2:14" x14ac:dyDescent="0.3">
      <c r="B58" s="14" t="str">
        <f>IF(PPNE2.1!$G58="","",CONCATENATE(PPNE2.1!$C58,".",PPNE2.1!$D58,".",PPNE2.1!$E58,".",PPNE2.1!$F58))</f>
        <v/>
      </c>
      <c r="C58" s="14" t="str">
        <f>IF(PPNE2.1!$G58="","",'[6]Formulario PPGR1'!#REF!)</f>
        <v/>
      </c>
      <c r="D58" s="14" t="str">
        <f>IF(PPNE2.1!$G58="","",'[6]Formulario PPGR1'!#REF!)</f>
        <v/>
      </c>
      <c r="E58" s="14" t="str">
        <f>IF(PPNE2.1!$G58="","",'[6]Formulario PPGR1'!#REF!)</f>
        <v/>
      </c>
      <c r="F58" s="14" t="str">
        <f>IF(PPNE2.1!$G58="","",'[6]Formulario PPGR1'!#REF!)</f>
        <v/>
      </c>
      <c r="G58" s="247"/>
      <c r="H58" s="248" t="s">
        <v>1629</v>
      </c>
      <c r="I58" s="248" t="s">
        <v>1628</v>
      </c>
      <c r="J58" s="247">
        <v>1</v>
      </c>
      <c r="K58" s="249"/>
      <c r="L58" s="250">
        <f>+PPNE2.1!$K58*PPNE2.1!$J58</f>
        <v>0</v>
      </c>
      <c r="M58" s="251"/>
      <c r="N58" s="248" t="s">
        <v>33</v>
      </c>
    </row>
    <row r="59" spans="2:14" x14ac:dyDescent="0.3">
      <c r="B59" s="14" t="str">
        <f>IF(PPNE2.1!$G59="","",CONCATENATE(PPNE2.1!$C59,".",PPNE2.1!$D59,".",PPNE2.1!$E59,".",PPNE2.1!$F59))</f>
        <v/>
      </c>
      <c r="C59" s="14" t="str">
        <f>IF(PPNE2.1!$G59="","",'[6]Formulario PPGR1'!#REF!)</f>
        <v/>
      </c>
      <c r="D59" s="14" t="str">
        <f>IF(PPNE2.1!$G59="","",'[6]Formulario PPGR1'!#REF!)</f>
        <v/>
      </c>
      <c r="E59" s="14" t="str">
        <f>IF(PPNE2.1!$G59="","",'[6]Formulario PPGR1'!#REF!)</f>
        <v/>
      </c>
      <c r="F59" s="14" t="str">
        <f>IF(PPNE2.1!$G59="","",'[6]Formulario PPGR1'!#REF!)</f>
        <v/>
      </c>
      <c r="G59" s="247"/>
      <c r="H59" s="248" t="s">
        <v>1630</v>
      </c>
      <c r="I59" s="248" t="s">
        <v>1628</v>
      </c>
      <c r="J59" s="247">
        <v>1</v>
      </c>
      <c r="K59" s="249"/>
      <c r="L59" s="250">
        <f>+PPNE2.1!$K59*PPNE2.1!$J59</f>
        <v>0</v>
      </c>
      <c r="M59" s="251"/>
      <c r="N59" s="248" t="s">
        <v>33</v>
      </c>
    </row>
    <row r="60" spans="2:14" x14ac:dyDescent="0.3">
      <c r="B60" s="14" t="str">
        <f>IF(PPNE2.1!$G60="","",CONCATENATE(PPNE2.1!$C60,".",PPNE2.1!$D60,".",PPNE2.1!$E60,".",PPNE2.1!$F60))</f>
        <v/>
      </c>
      <c r="C60" s="14" t="str">
        <f>IF(PPNE2.1!$G60="","",'[6]Formulario PPGR1'!#REF!)</f>
        <v/>
      </c>
      <c r="D60" s="14" t="str">
        <f>IF(PPNE2.1!$G60="","",'[6]Formulario PPGR1'!#REF!)</f>
        <v/>
      </c>
      <c r="E60" s="14" t="str">
        <f>IF(PPNE2.1!$G60="","",'[6]Formulario PPGR1'!#REF!)</f>
        <v/>
      </c>
      <c r="F60" s="14" t="str">
        <f>IF(PPNE2.1!$G60="","",'[6]Formulario PPGR1'!#REF!)</f>
        <v/>
      </c>
      <c r="G60" s="247"/>
      <c r="H60" s="248" t="s">
        <v>1631</v>
      </c>
      <c r="I60" s="248" t="s">
        <v>1628</v>
      </c>
      <c r="J60" s="247">
        <v>1</v>
      </c>
      <c r="K60" s="249"/>
      <c r="L60" s="250">
        <f>+PPNE2.1!$K60*PPNE2.1!$J60</f>
        <v>0</v>
      </c>
      <c r="M60" s="251"/>
      <c r="N60" s="248" t="s">
        <v>33</v>
      </c>
    </row>
    <row r="61" spans="2:14" x14ac:dyDescent="0.3">
      <c r="B61" s="14" t="str">
        <f>IF(PPNE2.1!$G61="","",CONCATENATE(PPNE2.1!$C61,".",PPNE2.1!$D61,".",PPNE2.1!$E61,".",PPNE2.1!$F61))</f>
        <v/>
      </c>
      <c r="C61" s="14" t="str">
        <f>IF(PPNE2.1!$G61="","",'[6]Formulario PPGR1'!#REF!)</f>
        <v/>
      </c>
      <c r="D61" s="14" t="str">
        <f>IF(PPNE2.1!$G61="","",'[6]Formulario PPGR1'!#REF!)</f>
        <v/>
      </c>
      <c r="E61" s="14" t="str">
        <f>IF(PPNE2.1!$G61="","",'[6]Formulario PPGR1'!#REF!)</f>
        <v/>
      </c>
      <c r="F61" s="14" t="str">
        <f>IF(PPNE2.1!$G61="","",'[6]Formulario PPGR1'!#REF!)</f>
        <v/>
      </c>
      <c r="G61" s="247"/>
      <c r="H61" s="248" t="s">
        <v>1632</v>
      </c>
      <c r="I61" s="248" t="s">
        <v>1628</v>
      </c>
      <c r="J61" s="247">
        <v>2</v>
      </c>
      <c r="K61" s="249"/>
      <c r="L61" s="250">
        <f>+PPNE2.1!$K61*PPNE2.1!$J61</f>
        <v>0</v>
      </c>
      <c r="M61" s="251"/>
      <c r="N61" s="248" t="s">
        <v>33</v>
      </c>
    </row>
    <row r="62" spans="2:14" x14ac:dyDescent="0.3">
      <c r="B62" s="14" t="str">
        <f>IF(PPNE2.1!$G62="","",CONCATENATE(PPNE2.1!$C62,".",PPNE2.1!$D62,".",PPNE2.1!$E62,".",PPNE2.1!$F62))</f>
        <v/>
      </c>
      <c r="C62" s="14" t="str">
        <f>IF(PPNE2.1!$G62="","",'[6]Formulario PPGR1'!#REF!)</f>
        <v/>
      </c>
      <c r="D62" s="14" t="str">
        <f>IF(PPNE2.1!$G62="","",'[6]Formulario PPGR1'!#REF!)</f>
        <v/>
      </c>
      <c r="E62" s="14" t="str">
        <f>IF(PPNE2.1!$G62="","",'[6]Formulario PPGR1'!#REF!)</f>
        <v/>
      </c>
      <c r="F62" s="14" t="str">
        <f>IF(PPNE2.1!$G62="","",'[6]Formulario PPGR1'!#REF!)</f>
        <v/>
      </c>
      <c r="G62" s="247"/>
      <c r="H62" s="248" t="s">
        <v>1633</v>
      </c>
      <c r="I62" s="248" t="s">
        <v>1628</v>
      </c>
      <c r="J62" s="247">
        <v>10</v>
      </c>
      <c r="K62" s="249"/>
      <c r="L62" s="250">
        <f>+PPNE2.1!$K62*PPNE2.1!$J62</f>
        <v>0</v>
      </c>
      <c r="M62" s="251"/>
      <c r="N62" s="248" t="s">
        <v>33</v>
      </c>
    </row>
    <row r="63" spans="2:14" x14ac:dyDescent="0.3">
      <c r="B63" s="14" t="str">
        <f>IF(PPNE2.1!$G63="","",CONCATENATE(PPNE2.1!$C63,".",PPNE2.1!$D63,".",PPNE2.1!$E63,".",PPNE2.1!$F63))</f>
        <v/>
      </c>
      <c r="C63" s="14" t="str">
        <f>IF(PPNE2.1!$G63="","",'[6]Formulario PPGR1'!#REF!)</f>
        <v/>
      </c>
      <c r="D63" s="14" t="str">
        <f>IF(PPNE2.1!$G63="","",'[6]Formulario PPGR1'!#REF!)</f>
        <v/>
      </c>
      <c r="E63" s="14" t="str">
        <f>IF(PPNE2.1!$G63="","",'[6]Formulario PPGR1'!#REF!)</f>
        <v/>
      </c>
      <c r="F63" s="14" t="str">
        <f>IF(PPNE2.1!$G63="","",'[6]Formulario PPGR1'!#REF!)</f>
        <v/>
      </c>
      <c r="G63" s="247"/>
      <c r="H63" s="248" t="s">
        <v>1634</v>
      </c>
      <c r="I63" s="248"/>
      <c r="J63" s="247">
        <v>10</v>
      </c>
      <c r="K63" s="249"/>
      <c r="L63" s="250">
        <f>+PPNE2.1!$K63*PPNE2.1!$J63</f>
        <v>0</v>
      </c>
      <c r="M63" s="251"/>
      <c r="N63" s="248" t="s">
        <v>33</v>
      </c>
    </row>
    <row r="64" spans="2:14" x14ac:dyDescent="0.3">
      <c r="B64" s="14" t="str">
        <f>IF(PPNE2.1!$G64="","",CONCATENATE(PPNE2.1!$C64,".",PPNE2.1!$D64,".",PPNE2.1!$E64,".",PPNE2.1!$F64))</f>
        <v/>
      </c>
      <c r="C64" s="14" t="str">
        <f>IF(PPNE2.1!$G64="","",'[6]Formulario PPGR1'!#REF!)</f>
        <v/>
      </c>
      <c r="D64" s="14" t="str">
        <f>IF(PPNE2.1!$G64="","",'[6]Formulario PPGR1'!#REF!)</f>
        <v/>
      </c>
      <c r="E64" s="14" t="str">
        <f>IF(PPNE2.1!$G64="","",'[6]Formulario PPGR1'!#REF!)</f>
        <v/>
      </c>
      <c r="F64" s="14" t="str">
        <f>IF(PPNE2.1!$G64="","",'[6]Formulario PPGR1'!#REF!)</f>
        <v/>
      </c>
      <c r="G64" s="247"/>
      <c r="H64" s="248" t="s">
        <v>1635</v>
      </c>
      <c r="I64" s="248" t="s">
        <v>1580</v>
      </c>
      <c r="J64" s="247">
        <v>1500000</v>
      </c>
      <c r="K64" s="249"/>
      <c r="L64" s="250">
        <f>+PPNE2.1!$K64*PPNE2.1!$J64</f>
        <v>0</v>
      </c>
      <c r="M64" s="251"/>
      <c r="N64" s="248" t="s">
        <v>33</v>
      </c>
    </row>
    <row r="65" spans="2:14" x14ac:dyDescent="0.3">
      <c r="B65" s="14" t="str">
        <f>IF(PPNE2.1!$G65="","",CONCATENATE(PPNE2.1!$C65,".",PPNE2.1!$D65,".",PPNE2.1!$E65,".",PPNE2.1!$F65))</f>
        <v/>
      </c>
      <c r="C65" s="14" t="str">
        <f>IF(PPNE2.1!$G65="","",'[6]Formulario PPGR1'!#REF!)</f>
        <v/>
      </c>
      <c r="D65" s="14" t="str">
        <f>IF(PPNE2.1!$G65="","",'[6]Formulario PPGR1'!#REF!)</f>
        <v/>
      </c>
      <c r="E65" s="14" t="str">
        <f>IF(PPNE2.1!$G65="","",'[6]Formulario PPGR1'!#REF!)</f>
        <v/>
      </c>
      <c r="F65" s="14" t="str">
        <f>IF(PPNE2.1!$G65="","",'[6]Formulario PPGR1'!#REF!)</f>
        <v/>
      </c>
      <c r="G65" s="247"/>
      <c r="H65" s="248" t="s">
        <v>1636</v>
      </c>
      <c r="I65" s="248" t="s">
        <v>1580</v>
      </c>
      <c r="J65" s="247">
        <v>1500000</v>
      </c>
      <c r="K65" s="249"/>
      <c r="L65" s="250">
        <f>+PPNE2.1!$K65*PPNE2.1!$J65</f>
        <v>0</v>
      </c>
      <c r="M65" s="251"/>
      <c r="N65" s="248" t="s">
        <v>33</v>
      </c>
    </row>
    <row r="66" spans="2:14" x14ac:dyDescent="0.3">
      <c r="B66" s="14" t="str">
        <f>IF(PPNE2.1!$G66="","",CONCATENATE(PPNE2.1!$C66,".",PPNE2.1!$D66,".",PPNE2.1!$E66,".",PPNE2.1!$F66))</f>
        <v/>
      </c>
      <c r="C66" s="14" t="str">
        <f>IF(PPNE2.1!$G66="","",'[6]Formulario PPGR1'!#REF!)</f>
        <v/>
      </c>
      <c r="D66" s="14" t="str">
        <f>IF(PPNE2.1!$G66="","",'[6]Formulario PPGR1'!#REF!)</f>
        <v/>
      </c>
      <c r="E66" s="14" t="str">
        <f>IF(PPNE2.1!$G66="","",'[6]Formulario PPGR1'!#REF!)</f>
        <v/>
      </c>
      <c r="F66" s="14" t="str">
        <f>IF(PPNE2.1!$G66="","",'[6]Formulario PPGR1'!#REF!)</f>
        <v/>
      </c>
      <c r="G66" s="247"/>
      <c r="H66" s="248" t="s">
        <v>1637</v>
      </c>
      <c r="I66" s="248" t="s">
        <v>1580</v>
      </c>
      <c r="J66" s="247">
        <v>840000</v>
      </c>
      <c r="K66" s="249"/>
      <c r="L66" s="250">
        <f>+PPNE2.1!$K66*PPNE2.1!$J66</f>
        <v>0</v>
      </c>
      <c r="M66" s="251"/>
      <c r="N66" s="248" t="s">
        <v>33</v>
      </c>
    </row>
    <row r="67" spans="2:14" x14ac:dyDescent="0.3">
      <c r="B67" s="14" t="str">
        <f>IF(PPNE2.1!$G67="","",CONCATENATE(PPNE2.1!$C67,".",PPNE2.1!$D67,".",PPNE2.1!$E67,".",PPNE2.1!$F67))</f>
        <v/>
      </c>
      <c r="C67" s="14" t="str">
        <f>IF(PPNE2.1!$G67="","",'[6]Formulario PPGR1'!#REF!)</f>
        <v/>
      </c>
      <c r="D67" s="14" t="str">
        <f>IF(PPNE2.1!$G67="","",'[6]Formulario PPGR1'!#REF!)</f>
        <v/>
      </c>
      <c r="E67" s="14" t="str">
        <f>IF(PPNE2.1!$G67="","",'[6]Formulario PPGR1'!#REF!)</f>
        <v/>
      </c>
      <c r="F67" s="14" t="str">
        <f>IF(PPNE2.1!$G67="","",'[6]Formulario PPGR1'!#REF!)</f>
        <v/>
      </c>
      <c r="G67" s="247"/>
      <c r="H67" s="248" t="s">
        <v>1638</v>
      </c>
      <c r="I67" s="248" t="s">
        <v>1580</v>
      </c>
      <c r="J67" s="247">
        <v>840000</v>
      </c>
      <c r="K67" s="249"/>
      <c r="L67" s="250">
        <f>+PPNE2.1!$K67*PPNE2.1!$J67</f>
        <v>0</v>
      </c>
      <c r="M67" s="251"/>
      <c r="N67" s="248" t="s">
        <v>33</v>
      </c>
    </row>
    <row r="68" spans="2:14" x14ac:dyDescent="0.3">
      <c r="B68" s="14" t="str">
        <f>IF(PPNE2.1!$G68="","",CONCATENATE(PPNE2.1!$C68,".",PPNE2.1!$D68,".",PPNE2.1!$E68,".",PPNE2.1!$F68))</f>
        <v/>
      </c>
      <c r="C68" s="14" t="str">
        <f>IF(PPNE2.1!$G68="","",'[6]Formulario PPGR1'!#REF!)</f>
        <v/>
      </c>
      <c r="D68" s="14" t="str">
        <f>IF(PPNE2.1!$G68="","",'[6]Formulario PPGR1'!#REF!)</f>
        <v/>
      </c>
      <c r="E68" s="14" t="str">
        <f>IF(PPNE2.1!$G68="","",'[6]Formulario PPGR1'!#REF!)</f>
        <v/>
      </c>
      <c r="F68" s="14" t="str">
        <f>IF(PPNE2.1!$G68="","",'[6]Formulario PPGR1'!#REF!)</f>
        <v/>
      </c>
      <c r="G68" s="247"/>
      <c r="H68" s="248" t="s">
        <v>1639</v>
      </c>
      <c r="I68" s="248" t="s">
        <v>1622</v>
      </c>
      <c r="J68" s="247">
        <v>3000000</v>
      </c>
      <c r="K68" s="249"/>
      <c r="L68" s="250">
        <f>+PPNE2.1!$K68*PPNE2.1!$J68</f>
        <v>0</v>
      </c>
      <c r="M68" s="251"/>
      <c r="N68" s="248" t="s">
        <v>33</v>
      </c>
    </row>
    <row r="69" spans="2:14" x14ac:dyDescent="0.3">
      <c r="B69" s="14" t="str">
        <f>IF(PPNE2.1!$G69="","",CONCATENATE(PPNE2.1!$C69,".",PPNE2.1!$D69,".",PPNE2.1!$E69,".",PPNE2.1!$F69))</f>
        <v/>
      </c>
      <c r="C69" s="14" t="str">
        <f>IF(PPNE2.1!$G69="","",'[6]Formulario PPGR1'!#REF!)</f>
        <v/>
      </c>
      <c r="D69" s="14" t="str">
        <f>IF(PPNE2.1!$G69="","",'[6]Formulario PPGR1'!#REF!)</f>
        <v/>
      </c>
      <c r="E69" s="14" t="str">
        <f>IF(PPNE2.1!$G69="","",'[6]Formulario PPGR1'!#REF!)</f>
        <v/>
      </c>
      <c r="F69" s="14" t="str">
        <f>IF(PPNE2.1!$G69="","",'[6]Formulario PPGR1'!#REF!)</f>
        <v/>
      </c>
      <c r="G69" s="247"/>
      <c r="H69" s="248" t="s">
        <v>1640</v>
      </c>
      <c r="I69" s="248" t="s">
        <v>1641</v>
      </c>
      <c r="J69" s="247">
        <v>120</v>
      </c>
      <c r="K69" s="249"/>
      <c r="L69" s="250">
        <f>+PPNE2.1!$K69*PPNE2.1!$J69</f>
        <v>0</v>
      </c>
      <c r="M69" s="251"/>
      <c r="N69" s="248" t="s">
        <v>33</v>
      </c>
    </row>
    <row r="70" spans="2:14" x14ac:dyDescent="0.3">
      <c r="B70" s="14" t="str">
        <f>IF(PPNE2.1!$G70="","",CONCATENATE(PPNE2.1!$C70,".",PPNE2.1!$D70,".",PPNE2.1!$E70,".",PPNE2.1!$F70))</f>
        <v/>
      </c>
      <c r="C70" s="14" t="str">
        <f>IF(PPNE2.1!$G70="","",'[6]Formulario PPGR1'!#REF!)</f>
        <v/>
      </c>
      <c r="D70" s="14" t="str">
        <f>IF(PPNE2.1!$G70="","",'[6]Formulario PPGR1'!#REF!)</f>
        <v/>
      </c>
      <c r="E70" s="14" t="str">
        <f>IF(PPNE2.1!$G70="","",'[6]Formulario PPGR1'!#REF!)</f>
        <v/>
      </c>
      <c r="F70" s="14" t="str">
        <f>IF(PPNE2.1!$G70="","",'[6]Formulario PPGR1'!#REF!)</f>
        <v/>
      </c>
      <c r="G70" s="247"/>
      <c r="H70" s="248" t="s">
        <v>1642</v>
      </c>
      <c r="I70" s="248" t="s">
        <v>1580</v>
      </c>
      <c r="J70" s="247">
        <v>96</v>
      </c>
      <c r="K70" s="249"/>
      <c r="L70" s="250">
        <f>+PPNE2.1!$K70*PPNE2.1!$J70</f>
        <v>0</v>
      </c>
      <c r="M70" s="251"/>
      <c r="N70" s="248" t="s">
        <v>33</v>
      </c>
    </row>
    <row r="71" spans="2:14" x14ac:dyDescent="0.3">
      <c r="B71" s="14" t="str">
        <f>IF(PPNE2.1!$G71="","",CONCATENATE(PPNE2.1!$C71,".",PPNE2.1!$D71,".",PPNE2.1!$E71,".",PPNE2.1!$F71))</f>
        <v/>
      </c>
      <c r="C71" s="14" t="str">
        <f>IF(PPNE2.1!$G71="","",'[6]Formulario PPGR1'!#REF!)</f>
        <v/>
      </c>
      <c r="D71" s="14" t="str">
        <f>IF(PPNE2.1!$G71="","",'[6]Formulario PPGR1'!#REF!)</f>
        <v/>
      </c>
      <c r="E71" s="14" t="str">
        <f>IF(PPNE2.1!$G71="","",'[6]Formulario PPGR1'!#REF!)</f>
        <v/>
      </c>
      <c r="F71" s="14" t="str">
        <f>IF(PPNE2.1!$G71="","",'[6]Formulario PPGR1'!#REF!)</f>
        <v/>
      </c>
      <c r="G71" s="247"/>
      <c r="H71" s="248" t="s">
        <v>1643</v>
      </c>
      <c r="I71" s="248" t="s">
        <v>1580</v>
      </c>
      <c r="J71" s="247">
        <v>432</v>
      </c>
      <c r="K71" s="249"/>
      <c r="L71" s="250">
        <f>+PPNE2.1!$K71*PPNE2.1!$J71</f>
        <v>0</v>
      </c>
      <c r="M71" s="251"/>
      <c r="N71" s="248" t="s">
        <v>33</v>
      </c>
    </row>
    <row r="72" spans="2:14" x14ac:dyDescent="0.3">
      <c r="B72" s="14" t="str">
        <f>IF(PPNE2.1!$G72="","",CONCATENATE(PPNE2.1!$C72,".",PPNE2.1!$D72,".",PPNE2.1!$E72,".",PPNE2.1!$F72))</f>
        <v/>
      </c>
      <c r="C72" s="14" t="str">
        <f>IF(PPNE2.1!$G72="","",'[6]Formulario PPGR1'!#REF!)</f>
        <v/>
      </c>
      <c r="D72" s="14" t="str">
        <f>IF(PPNE2.1!$G72="","",'[6]Formulario PPGR1'!#REF!)</f>
        <v/>
      </c>
      <c r="E72" s="14" t="str">
        <f>IF(PPNE2.1!$G72="","",'[6]Formulario PPGR1'!#REF!)</f>
        <v/>
      </c>
      <c r="F72" s="14" t="str">
        <f>IF(PPNE2.1!$G72="","",'[6]Formulario PPGR1'!#REF!)</f>
        <v/>
      </c>
      <c r="G72" s="247"/>
      <c r="H72" s="248" t="s">
        <v>1644</v>
      </c>
      <c r="I72" s="248" t="s">
        <v>1622</v>
      </c>
      <c r="J72" s="247">
        <v>4320</v>
      </c>
      <c r="K72" s="249"/>
      <c r="L72" s="250">
        <f>+PPNE2.1!$K72*PPNE2.1!$J72</f>
        <v>0</v>
      </c>
      <c r="M72" s="251"/>
      <c r="N72" s="248" t="s">
        <v>33</v>
      </c>
    </row>
    <row r="73" spans="2:14" x14ac:dyDescent="0.3">
      <c r="B73" s="14" t="str">
        <f>IF(PPNE2.1!$G73="","",CONCATENATE(PPNE2.1!$C73,".",PPNE2.1!$D73,".",PPNE2.1!$E73,".",PPNE2.1!$F73))</f>
        <v/>
      </c>
      <c r="C73" s="14" t="str">
        <f>IF(PPNE2.1!$G73="","",'[6]Formulario PPGR1'!#REF!)</f>
        <v/>
      </c>
      <c r="D73" s="14" t="str">
        <f>IF(PPNE2.1!$G73="","",'[6]Formulario PPGR1'!#REF!)</f>
        <v/>
      </c>
      <c r="E73" s="14" t="str">
        <f>IF(PPNE2.1!$G73="","",'[6]Formulario PPGR1'!#REF!)</f>
        <v/>
      </c>
      <c r="F73" s="14" t="str">
        <f>IF(PPNE2.1!$G73="","",'[6]Formulario PPGR1'!#REF!)</f>
        <v/>
      </c>
      <c r="G73" s="247"/>
      <c r="H73" s="248" t="s">
        <v>1645</v>
      </c>
      <c r="I73" s="248" t="s">
        <v>1622</v>
      </c>
      <c r="J73" s="247">
        <v>600</v>
      </c>
      <c r="K73" s="249"/>
      <c r="L73" s="250">
        <f>+PPNE2.1!$K73*PPNE2.1!$J73</f>
        <v>0</v>
      </c>
      <c r="M73" s="251"/>
      <c r="N73" s="248" t="s">
        <v>33</v>
      </c>
    </row>
    <row r="74" spans="2:14" x14ac:dyDescent="0.3">
      <c r="B74" s="14" t="str">
        <f>IF(PPNE2.1!$G74="","",CONCATENATE(PPNE2.1!$C74,".",PPNE2.1!$D74,".",PPNE2.1!$E74,".",PPNE2.1!$F74))</f>
        <v/>
      </c>
      <c r="C74" s="14" t="str">
        <f>IF(PPNE2.1!$G74="","",'[6]Formulario PPGR1'!#REF!)</f>
        <v/>
      </c>
      <c r="D74" s="14" t="str">
        <f>IF(PPNE2.1!$G74="","",'[6]Formulario PPGR1'!#REF!)</f>
        <v/>
      </c>
      <c r="E74" s="14" t="str">
        <f>IF(PPNE2.1!$G74="","",'[6]Formulario PPGR1'!#REF!)</f>
        <v/>
      </c>
      <c r="F74" s="14" t="str">
        <f>IF(PPNE2.1!$G74="","",'[6]Formulario PPGR1'!#REF!)</f>
        <v/>
      </c>
      <c r="G74" s="247"/>
      <c r="H74" s="248" t="s">
        <v>1646</v>
      </c>
      <c r="I74" s="248" t="s">
        <v>1622</v>
      </c>
      <c r="J74" s="247">
        <v>480</v>
      </c>
      <c r="K74" s="249"/>
      <c r="L74" s="250">
        <f>+PPNE2.1!$K74*PPNE2.1!$J74</f>
        <v>0</v>
      </c>
      <c r="M74" s="251"/>
      <c r="N74" s="248" t="s">
        <v>33</v>
      </c>
    </row>
    <row r="75" spans="2:14" x14ac:dyDescent="0.3">
      <c r="B75" s="14" t="str">
        <f>IF(PPNE2.1!$G75="","",CONCATENATE(PPNE2.1!$C75,".",PPNE2.1!$D75,".",PPNE2.1!$E75,".",PPNE2.1!$F75))</f>
        <v/>
      </c>
      <c r="C75" s="14" t="str">
        <f>IF(PPNE2.1!$G75="","",'[6]Formulario PPGR1'!#REF!)</f>
        <v/>
      </c>
      <c r="D75" s="14" t="str">
        <f>IF(PPNE2.1!$G75="","",'[6]Formulario PPGR1'!#REF!)</f>
        <v/>
      </c>
      <c r="E75" s="14" t="str">
        <f>IF(PPNE2.1!$G75="","",'[6]Formulario PPGR1'!#REF!)</f>
        <v/>
      </c>
      <c r="F75" s="14" t="str">
        <f>IF(PPNE2.1!$G75="","",'[6]Formulario PPGR1'!#REF!)</f>
        <v/>
      </c>
      <c r="G75" s="247"/>
      <c r="H75" s="248" t="s">
        <v>1647</v>
      </c>
      <c r="I75" s="248" t="s">
        <v>1622</v>
      </c>
      <c r="J75" s="247">
        <v>1560</v>
      </c>
      <c r="K75" s="249"/>
      <c r="L75" s="250">
        <f>+PPNE2.1!$K75*PPNE2.1!$J75</f>
        <v>0</v>
      </c>
      <c r="M75" s="251"/>
      <c r="N75" s="248" t="s">
        <v>33</v>
      </c>
    </row>
    <row r="76" spans="2:14" x14ac:dyDescent="0.3">
      <c r="B76" s="14" t="str">
        <f>IF(PPNE2.1!$G76="","",CONCATENATE(PPNE2.1!$C76,".",PPNE2.1!$D76,".",PPNE2.1!$E76,".",PPNE2.1!$F76))</f>
        <v/>
      </c>
      <c r="C76" s="14" t="str">
        <f>IF(PPNE2.1!$G76="","",'[6]Formulario PPGR1'!#REF!)</f>
        <v/>
      </c>
      <c r="D76" s="14" t="str">
        <f>IF(PPNE2.1!$G76="","",'[6]Formulario PPGR1'!#REF!)</f>
        <v/>
      </c>
      <c r="E76" s="14" t="str">
        <f>IF(PPNE2.1!$G76="","",'[6]Formulario PPGR1'!#REF!)</f>
        <v/>
      </c>
      <c r="F76" s="14" t="str">
        <f>IF(PPNE2.1!$G76="","",'[6]Formulario PPGR1'!#REF!)</f>
        <v/>
      </c>
      <c r="G76" s="247"/>
      <c r="H76" s="248" t="s">
        <v>1648</v>
      </c>
      <c r="I76" s="248" t="s">
        <v>1649</v>
      </c>
      <c r="J76" s="247">
        <v>1200</v>
      </c>
      <c r="K76" s="249"/>
      <c r="L76" s="250">
        <f>+PPNE2.1!$K76*PPNE2.1!$J76</f>
        <v>0</v>
      </c>
      <c r="M76" s="251"/>
      <c r="N76" s="248" t="s">
        <v>33</v>
      </c>
    </row>
    <row r="77" spans="2:14" x14ac:dyDescent="0.3">
      <c r="B77" s="14" t="str">
        <f>IF(PPNE2.1!$G77="","",CONCATENATE(PPNE2.1!$C77,".",PPNE2.1!$D77,".",PPNE2.1!$E77,".",PPNE2.1!$F77))</f>
        <v/>
      </c>
      <c r="C77" s="14" t="str">
        <f>IF(PPNE2.1!$G77="","",'[6]Formulario PPGR1'!#REF!)</f>
        <v/>
      </c>
      <c r="D77" s="14" t="str">
        <f>IF(PPNE2.1!$G77="","",'[6]Formulario PPGR1'!#REF!)</f>
        <v/>
      </c>
      <c r="E77" s="14" t="str">
        <f>IF(PPNE2.1!$G77="","",'[6]Formulario PPGR1'!#REF!)</f>
        <v/>
      </c>
      <c r="F77" s="14" t="str">
        <f>IF(PPNE2.1!$G77="","",'[6]Formulario PPGR1'!#REF!)</f>
        <v/>
      </c>
      <c r="G77" s="247"/>
      <c r="H77" s="248" t="s">
        <v>1650</v>
      </c>
      <c r="I77" s="248" t="s">
        <v>1580</v>
      </c>
      <c r="J77" s="247">
        <v>60000</v>
      </c>
      <c r="K77" s="249"/>
      <c r="L77" s="250">
        <f>+PPNE2.1!$K77*PPNE2.1!$J77</f>
        <v>0</v>
      </c>
      <c r="M77" s="251"/>
      <c r="N77" s="248" t="s">
        <v>33</v>
      </c>
    </row>
    <row r="78" spans="2:14" x14ac:dyDescent="0.3">
      <c r="B78" s="14" t="str">
        <f>IF(PPNE2.1!$G78="","",CONCATENATE(PPNE2.1!$C78,".",PPNE2.1!$D78,".",PPNE2.1!$E78,".",PPNE2.1!$F78))</f>
        <v/>
      </c>
      <c r="C78" s="14" t="str">
        <f>IF(PPNE2.1!$G78="","",'[6]Formulario PPGR1'!#REF!)</f>
        <v/>
      </c>
      <c r="D78" s="14" t="str">
        <f>IF(PPNE2.1!$G78="","",'[6]Formulario PPGR1'!#REF!)</f>
        <v/>
      </c>
      <c r="E78" s="14" t="str">
        <f>IF(PPNE2.1!$G78="","",'[6]Formulario PPGR1'!#REF!)</f>
        <v/>
      </c>
      <c r="F78" s="14" t="str">
        <f>IF(PPNE2.1!$G78="","",'[6]Formulario PPGR1'!#REF!)</f>
        <v/>
      </c>
      <c r="G78" s="247"/>
      <c r="H78" s="248" t="s">
        <v>1651</v>
      </c>
      <c r="I78" s="248" t="s">
        <v>1580</v>
      </c>
      <c r="J78" s="247">
        <v>132000</v>
      </c>
      <c r="K78" s="249"/>
      <c r="L78" s="250">
        <f>+PPNE2.1!$K78*PPNE2.1!$J78</f>
        <v>0</v>
      </c>
      <c r="M78" s="251"/>
      <c r="N78" s="248" t="s">
        <v>33</v>
      </c>
    </row>
    <row r="79" spans="2:14" x14ac:dyDescent="0.3">
      <c r="B79" s="14" t="str">
        <f>IF(PPNE2.1!$G79="","",CONCATENATE(PPNE2.1!$C79,".",PPNE2.1!$D79,".",PPNE2.1!$E79,".",PPNE2.1!$F79))</f>
        <v/>
      </c>
      <c r="C79" s="14" t="str">
        <f>IF(PPNE2.1!$G79="","",'[6]Formulario PPGR1'!#REF!)</f>
        <v/>
      </c>
      <c r="D79" s="14" t="str">
        <f>IF(PPNE2.1!$G79="","",'[6]Formulario PPGR1'!#REF!)</f>
        <v/>
      </c>
      <c r="E79" s="14" t="str">
        <f>IF(PPNE2.1!$G79="","",'[6]Formulario PPGR1'!#REF!)</f>
        <v/>
      </c>
      <c r="F79" s="14" t="str">
        <f>IF(PPNE2.1!$G79="","",'[6]Formulario PPGR1'!#REF!)</f>
        <v/>
      </c>
      <c r="G79" s="247"/>
      <c r="H79" s="248" t="s">
        <v>1652</v>
      </c>
      <c r="I79" s="248" t="s">
        <v>1641</v>
      </c>
      <c r="J79" s="247">
        <v>360</v>
      </c>
      <c r="K79" s="249"/>
      <c r="L79" s="250">
        <f>+PPNE2.1!$K79*PPNE2.1!$J79</f>
        <v>0</v>
      </c>
      <c r="M79" s="251"/>
      <c r="N79" s="248" t="s">
        <v>33</v>
      </c>
    </row>
    <row r="80" spans="2:14" x14ac:dyDescent="0.3">
      <c r="B80" s="14" t="str">
        <f>IF(PPNE2.1!$G80="","",CONCATENATE(PPNE2.1!$C80,".",PPNE2.1!$D80,".",PPNE2.1!$E80,".",PPNE2.1!$F80))</f>
        <v/>
      </c>
      <c r="C80" s="14" t="str">
        <f>IF(PPNE2.1!$G80="","",'[6]Formulario PPGR1'!#REF!)</f>
        <v/>
      </c>
      <c r="D80" s="14" t="str">
        <f>IF(PPNE2.1!$G80="","",'[6]Formulario PPGR1'!#REF!)</f>
        <v/>
      </c>
      <c r="E80" s="14" t="str">
        <f>IF(PPNE2.1!$G80="","",'[6]Formulario PPGR1'!#REF!)</f>
        <v/>
      </c>
      <c r="F80" s="14" t="str">
        <f>IF(PPNE2.1!$G80="","",'[6]Formulario PPGR1'!#REF!)</f>
        <v/>
      </c>
      <c r="G80" s="247"/>
      <c r="H80" s="248" t="s">
        <v>1653</v>
      </c>
      <c r="I80" s="248" t="s">
        <v>1654</v>
      </c>
      <c r="J80" s="247">
        <v>96</v>
      </c>
      <c r="K80" s="249"/>
      <c r="L80" s="250">
        <f>+PPNE2.1!$K80*PPNE2.1!$J80</f>
        <v>0</v>
      </c>
      <c r="M80" s="251"/>
      <c r="N80" s="248" t="s">
        <v>33</v>
      </c>
    </row>
    <row r="81" spans="2:14" x14ac:dyDescent="0.3">
      <c r="B81" s="14" t="str">
        <f>IF(PPNE2.1!$G81="","",CONCATENATE(PPNE2.1!$C81,".",PPNE2.1!$D81,".",PPNE2.1!$E81,".",PPNE2.1!$F81))</f>
        <v/>
      </c>
      <c r="C81" s="14" t="str">
        <f>IF(PPNE2.1!$G81="","",'[6]Formulario PPGR1'!#REF!)</f>
        <v/>
      </c>
      <c r="D81" s="14" t="str">
        <f>IF(PPNE2.1!$G81="","",'[6]Formulario PPGR1'!#REF!)</f>
        <v/>
      </c>
      <c r="E81" s="14" t="str">
        <f>IF(PPNE2.1!$G81="","",'[6]Formulario PPGR1'!#REF!)</f>
        <v/>
      </c>
      <c r="F81" s="14" t="str">
        <f>IF(PPNE2.1!$G81="","",'[6]Formulario PPGR1'!#REF!)</f>
        <v/>
      </c>
      <c r="G81" s="247"/>
      <c r="H81" s="248" t="s">
        <v>1655</v>
      </c>
      <c r="I81" s="248" t="s">
        <v>1618</v>
      </c>
      <c r="J81" s="247">
        <v>72</v>
      </c>
      <c r="K81" s="249"/>
      <c r="L81" s="250">
        <f>+PPNE2.1!$K81*PPNE2.1!$J81</f>
        <v>0</v>
      </c>
      <c r="M81" s="251"/>
      <c r="N81" s="248" t="s">
        <v>33</v>
      </c>
    </row>
    <row r="82" spans="2:14" x14ac:dyDescent="0.3">
      <c r="B82" s="14" t="str">
        <f>IF(PPNE2.1!$G82="","",CONCATENATE(PPNE2.1!$C82,".",PPNE2.1!$D82,".",PPNE2.1!$E82,".",PPNE2.1!$F82))</f>
        <v/>
      </c>
      <c r="C82" s="14" t="str">
        <f>IF(PPNE2.1!$G82="","",'[6]Formulario PPGR1'!#REF!)</f>
        <v/>
      </c>
      <c r="D82" s="14" t="str">
        <f>IF(PPNE2.1!$G82="","",'[6]Formulario PPGR1'!#REF!)</f>
        <v/>
      </c>
      <c r="E82" s="14" t="str">
        <f>IF(PPNE2.1!$G82="","",'[6]Formulario PPGR1'!#REF!)</f>
        <v/>
      </c>
      <c r="F82" s="14" t="str">
        <f>IF(PPNE2.1!$G82="","",'[6]Formulario PPGR1'!#REF!)</f>
        <v/>
      </c>
      <c r="G82" s="247"/>
      <c r="H82" s="248" t="s">
        <v>1656</v>
      </c>
      <c r="I82" s="248" t="s">
        <v>1618</v>
      </c>
      <c r="J82" s="247">
        <v>120</v>
      </c>
      <c r="K82" s="249"/>
      <c r="L82" s="250">
        <f>+PPNE2.1!$K82*PPNE2.1!$J82</f>
        <v>0</v>
      </c>
      <c r="M82" s="251"/>
      <c r="N82" s="248" t="s">
        <v>33</v>
      </c>
    </row>
    <row r="83" spans="2:14" x14ac:dyDescent="0.3">
      <c r="B83" s="14" t="str">
        <f>IF(PPNE2.1!$G83="","",CONCATENATE(PPNE2.1!$C83,".",PPNE2.1!$D83,".",PPNE2.1!$E83,".",PPNE2.1!$F83))</f>
        <v/>
      </c>
      <c r="C83" s="14" t="str">
        <f>IF(PPNE2.1!$G83="","",'[6]Formulario PPGR1'!#REF!)</f>
        <v/>
      </c>
      <c r="D83" s="14" t="str">
        <f>IF(PPNE2.1!$G83="","",'[6]Formulario PPGR1'!#REF!)</f>
        <v/>
      </c>
      <c r="E83" s="14" t="str">
        <f>IF(PPNE2.1!$G83="","",'[6]Formulario PPGR1'!#REF!)</f>
        <v/>
      </c>
      <c r="F83" s="14" t="str">
        <f>IF(PPNE2.1!$G83="","",'[6]Formulario PPGR1'!#REF!)</f>
        <v/>
      </c>
      <c r="G83" s="247"/>
      <c r="H83" s="248" t="s">
        <v>1657</v>
      </c>
      <c r="I83" s="248" t="s">
        <v>1618</v>
      </c>
      <c r="J83" s="247">
        <v>96</v>
      </c>
      <c r="K83" s="249"/>
      <c r="L83" s="250">
        <f>+PPNE2.1!$K83*PPNE2.1!$J83</f>
        <v>0</v>
      </c>
      <c r="M83" s="251"/>
      <c r="N83" s="248" t="s">
        <v>33</v>
      </c>
    </row>
    <row r="84" spans="2:14" x14ac:dyDescent="0.3">
      <c r="B84" s="14" t="str">
        <f>IF(PPNE2.1!$G84="","",CONCATENATE(PPNE2.1!$C84,".",PPNE2.1!$D84,".",PPNE2.1!$E84,".",PPNE2.1!$F84))</f>
        <v/>
      </c>
      <c r="C84" s="14" t="str">
        <f>IF(PPNE2.1!$G84="","",'[6]Formulario PPGR1'!#REF!)</f>
        <v/>
      </c>
      <c r="D84" s="14" t="str">
        <f>IF(PPNE2.1!$G84="","",'[6]Formulario PPGR1'!#REF!)</f>
        <v/>
      </c>
      <c r="E84" s="14" t="str">
        <f>IF(PPNE2.1!$G84="","",'[6]Formulario PPGR1'!#REF!)</f>
        <v/>
      </c>
      <c r="F84" s="14" t="str">
        <f>IF(PPNE2.1!$G84="","",'[6]Formulario PPGR1'!#REF!)</f>
        <v/>
      </c>
      <c r="G84" s="247"/>
      <c r="H84" s="248" t="s">
        <v>1658</v>
      </c>
      <c r="I84" s="248" t="s">
        <v>1641</v>
      </c>
      <c r="J84" s="247">
        <v>72</v>
      </c>
      <c r="K84" s="249"/>
      <c r="L84" s="250">
        <f>+PPNE2.1!$K84*PPNE2.1!$J84</f>
        <v>0</v>
      </c>
      <c r="M84" s="251"/>
      <c r="N84" s="248" t="s">
        <v>33</v>
      </c>
    </row>
    <row r="85" spans="2:14" x14ac:dyDescent="0.3">
      <c r="B85" s="14" t="str">
        <f>IF(PPNE2.1!$G85="","",CONCATENATE(PPNE2.1!$C85,".",PPNE2.1!$D85,".",PPNE2.1!$E85,".",PPNE2.1!$F85))</f>
        <v/>
      </c>
      <c r="C85" s="14" t="str">
        <f>IF(PPNE2.1!$G85="","",'[6]Formulario PPGR1'!#REF!)</f>
        <v/>
      </c>
      <c r="D85" s="14" t="str">
        <f>IF(PPNE2.1!$G85="","",'[6]Formulario PPGR1'!#REF!)</f>
        <v/>
      </c>
      <c r="E85" s="14" t="str">
        <f>IF(PPNE2.1!$G85="","",'[6]Formulario PPGR1'!#REF!)</f>
        <v/>
      </c>
      <c r="F85" s="14" t="str">
        <f>IF(PPNE2.1!$G85="","",'[6]Formulario PPGR1'!#REF!)</f>
        <v/>
      </c>
      <c r="G85" s="247"/>
      <c r="H85" s="248" t="s">
        <v>1659</v>
      </c>
      <c r="I85" s="248" t="s">
        <v>1641</v>
      </c>
      <c r="J85" s="247">
        <v>72</v>
      </c>
      <c r="K85" s="249"/>
      <c r="L85" s="250">
        <f>+PPNE2.1!$K85*PPNE2.1!$J85</f>
        <v>0</v>
      </c>
      <c r="M85" s="251"/>
      <c r="N85" s="248" t="s">
        <v>33</v>
      </c>
    </row>
    <row r="86" spans="2:14" x14ac:dyDescent="0.3">
      <c r="B86" s="14" t="str">
        <f>IF(PPNE2.1!$G86="","",CONCATENATE(PPNE2.1!$C86,".",PPNE2.1!$D86,".",PPNE2.1!$E86,".",PPNE2.1!$F86))</f>
        <v/>
      </c>
      <c r="C86" s="14" t="str">
        <f>IF(PPNE2.1!$G86="","",'[6]Formulario PPGR1'!#REF!)</f>
        <v/>
      </c>
      <c r="D86" s="14" t="str">
        <f>IF(PPNE2.1!$G86="","",'[6]Formulario PPGR1'!#REF!)</f>
        <v/>
      </c>
      <c r="E86" s="14" t="str">
        <f>IF(PPNE2.1!$G86="","",'[6]Formulario PPGR1'!#REF!)</f>
        <v/>
      </c>
      <c r="F86" s="14" t="str">
        <f>IF(PPNE2.1!$G86="","",'[6]Formulario PPGR1'!#REF!)</f>
        <v/>
      </c>
      <c r="G86" s="247"/>
      <c r="H86" s="248" t="s">
        <v>1660</v>
      </c>
      <c r="I86" s="248" t="s">
        <v>1618</v>
      </c>
      <c r="J86" s="247">
        <v>120</v>
      </c>
      <c r="K86" s="249"/>
      <c r="L86" s="250">
        <f>+PPNE2.1!$K86*PPNE2.1!$J86</f>
        <v>0</v>
      </c>
      <c r="M86" s="251"/>
      <c r="N86" s="248" t="s">
        <v>33</v>
      </c>
    </row>
    <row r="87" spans="2:14" x14ac:dyDescent="0.3">
      <c r="B87" s="14" t="str">
        <f>IF(PPNE2.1!$G87="","",CONCATENATE(PPNE2.1!$C87,".",PPNE2.1!$D87,".",PPNE2.1!$E87,".",PPNE2.1!$F87))</f>
        <v/>
      </c>
      <c r="C87" s="14" t="str">
        <f>IF(PPNE2.1!$G87="","",'[6]Formulario PPGR1'!#REF!)</f>
        <v/>
      </c>
      <c r="D87" s="14" t="str">
        <f>IF(PPNE2.1!$G87="","",'[6]Formulario PPGR1'!#REF!)</f>
        <v/>
      </c>
      <c r="E87" s="14" t="str">
        <f>IF(PPNE2.1!$G87="","",'[6]Formulario PPGR1'!#REF!)</f>
        <v/>
      </c>
      <c r="F87" s="14" t="str">
        <f>IF(PPNE2.1!$G87="","",'[6]Formulario PPGR1'!#REF!)</f>
        <v/>
      </c>
      <c r="G87" s="247"/>
      <c r="H87" s="248" t="s">
        <v>1661</v>
      </c>
      <c r="I87" s="248" t="s">
        <v>1618</v>
      </c>
      <c r="J87" s="247">
        <v>60</v>
      </c>
      <c r="K87" s="249"/>
      <c r="L87" s="250">
        <f>+PPNE2.1!$K87*PPNE2.1!$J87</f>
        <v>0</v>
      </c>
      <c r="M87" s="251"/>
      <c r="N87" s="248" t="s">
        <v>33</v>
      </c>
    </row>
    <row r="88" spans="2:14" x14ac:dyDescent="0.3">
      <c r="B88" s="14" t="str">
        <f>IF(PPNE2.1!$G88="","",CONCATENATE(PPNE2.1!$C88,".",PPNE2.1!$D88,".",PPNE2.1!$E88,".",PPNE2.1!$F88))</f>
        <v/>
      </c>
      <c r="C88" s="14" t="str">
        <f>IF(PPNE2.1!$G88="","",'[6]Formulario PPGR1'!#REF!)</f>
        <v/>
      </c>
      <c r="D88" s="14" t="str">
        <f>IF(PPNE2.1!$G88="","",'[6]Formulario PPGR1'!#REF!)</f>
        <v/>
      </c>
      <c r="E88" s="14" t="str">
        <f>IF(PPNE2.1!$G88="","",'[6]Formulario PPGR1'!#REF!)</f>
        <v/>
      </c>
      <c r="F88" s="14" t="str">
        <f>IF(PPNE2.1!$G88="","",'[6]Formulario PPGR1'!#REF!)</f>
        <v/>
      </c>
      <c r="G88" s="247"/>
      <c r="H88" s="248" t="s">
        <v>1662</v>
      </c>
      <c r="I88" s="248" t="s">
        <v>1618</v>
      </c>
      <c r="J88" s="247">
        <v>48</v>
      </c>
      <c r="K88" s="249"/>
      <c r="L88" s="250">
        <f>+PPNE2.1!$K88*PPNE2.1!$J88</f>
        <v>0</v>
      </c>
      <c r="M88" s="251"/>
      <c r="N88" s="248" t="s">
        <v>33</v>
      </c>
    </row>
    <row r="89" spans="2:14" x14ac:dyDescent="0.3">
      <c r="B89" s="14" t="str">
        <f>IF(PPNE2.1!$G89="","",CONCATENATE(PPNE2.1!$C89,".",PPNE2.1!$D89,".",PPNE2.1!$E89,".",PPNE2.1!$F89))</f>
        <v/>
      </c>
      <c r="C89" s="14" t="str">
        <f>IF(PPNE2.1!$G89="","",'[6]Formulario PPGR1'!#REF!)</f>
        <v/>
      </c>
      <c r="D89" s="14" t="str">
        <f>IF(PPNE2.1!$G89="","",'[6]Formulario PPGR1'!#REF!)</f>
        <v/>
      </c>
      <c r="E89" s="14" t="str">
        <f>IF(PPNE2.1!$G89="","",'[6]Formulario PPGR1'!#REF!)</f>
        <v/>
      </c>
      <c r="F89" s="14" t="str">
        <f>IF(PPNE2.1!$G89="","",'[6]Formulario PPGR1'!#REF!)</f>
        <v/>
      </c>
      <c r="G89" s="247"/>
      <c r="H89" s="248" t="s">
        <v>1663</v>
      </c>
      <c r="I89" s="248" t="s">
        <v>1664</v>
      </c>
      <c r="J89" s="247">
        <v>480</v>
      </c>
      <c r="K89" s="249"/>
      <c r="L89" s="250">
        <f>+PPNE2.1!$K89*PPNE2.1!$J89</f>
        <v>0</v>
      </c>
      <c r="M89" s="251"/>
      <c r="N89" s="248" t="s">
        <v>33</v>
      </c>
    </row>
    <row r="90" spans="2:14" x14ac:dyDescent="0.3">
      <c r="B90" s="14" t="str">
        <f>IF(PPNE2.1!$G90="","",CONCATENATE(PPNE2.1!$C90,".",PPNE2.1!$D90,".",PPNE2.1!$E90,".",PPNE2.1!$F90))</f>
        <v/>
      </c>
      <c r="C90" s="14" t="str">
        <f>IF(PPNE2.1!$G90="","",'[6]Formulario PPGR1'!#REF!)</f>
        <v/>
      </c>
      <c r="D90" s="14" t="str">
        <f>IF(PPNE2.1!$G90="","",'[6]Formulario PPGR1'!#REF!)</f>
        <v/>
      </c>
      <c r="E90" s="14" t="str">
        <f>IF(PPNE2.1!$G90="","",'[6]Formulario PPGR1'!#REF!)</f>
        <v/>
      </c>
      <c r="F90" s="14" t="str">
        <f>IF(PPNE2.1!$G90="","",'[6]Formulario PPGR1'!#REF!)</f>
        <v/>
      </c>
      <c r="G90" s="247"/>
      <c r="H90" s="248" t="s">
        <v>1665</v>
      </c>
      <c r="I90" s="248" t="s">
        <v>1618</v>
      </c>
      <c r="J90" s="247">
        <v>1200</v>
      </c>
      <c r="K90" s="249"/>
      <c r="L90" s="250">
        <f>+PPNE2.1!$K90*PPNE2.1!$J90</f>
        <v>0</v>
      </c>
      <c r="M90" s="251"/>
      <c r="N90" s="248" t="s">
        <v>33</v>
      </c>
    </row>
    <row r="91" spans="2:14" x14ac:dyDescent="0.3">
      <c r="B91" s="14" t="str">
        <f>IF(PPNE2.1!$G91="","",CONCATENATE(PPNE2.1!$C91,".",PPNE2.1!$D91,".",PPNE2.1!$E91,".",PPNE2.1!$F91))</f>
        <v/>
      </c>
      <c r="C91" s="14" t="str">
        <f>IF(PPNE2.1!$G91="","",'[6]Formulario PPGR1'!#REF!)</f>
        <v/>
      </c>
      <c r="D91" s="14" t="str">
        <f>IF(PPNE2.1!$G91="","",'[6]Formulario PPGR1'!#REF!)</f>
        <v/>
      </c>
      <c r="E91" s="14" t="str">
        <f>IF(PPNE2.1!$G91="","",'[6]Formulario PPGR1'!#REF!)</f>
        <v/>
      </c>
      <c r="F91" s="14" t="str">
        <f>IF(PPNE2.1!$G91="","",'[6]Formulario PPGR1'!#REF!)</f>
        <v/>
      </c>
      <c r="G91" s="247"/>
      <c r="H91" s="248" t="s">
        <v>1666</v>
      </c>
      <c r="I91" s="248" t="s">
        <v>1580</v>
      </c>
      <c r="J91" s="247">
        <v>3024</v>
      </c>
      <c r="K91" s="249"/>
      <c r="L91" s="250">
        <f>+PPNE2.1!$K91*PPNE2.1!$J91</f>
        <v>0</v>
      </c>
      <c r="M91" s="251"/>
      <c r="N91" s="248" t="s">
        <v>33</v>
      </c>
    </row>
    <row r="92" spans="2:14" x14ac:dyDescent="0.3">
      <c r="B92" s="14" t="str">
        <f>IF(PPNE2.1!$G92="","",CONCATENATE(PPNE2.1!$C92,".",PPNE2.1!$D92,".",PPNE2.1!$E92,".",PPNE2.1!$F92))</f>
        <v/>
      </c>
      <c r="C92" s="14" t="str">
        <f>IF(PPNE2.1!$G92="","",'[6]Formulario PPGR1'!#REF!)</f>
        <v/>
      </c>
      <c r="D92" s="14" t="str">
        <f>IF(PPNE2.1!$G92="","",'[6]Formulario PPGR1'!#REF!)</f>
        <v/>
      </c>
      <c r="E92" s="14" t="str">
        <f>IF(PPNE2.1!$G92="","",'[6]Formulario PPGR1'!#REF!)</f>
        <v/>
      </c>
      <c r="F92" s="14" t="str">
        <f>IF(PPNE2.1!$G92="","",'[6]Formulario PPGR1'!#REF!)</f>
        <v/>
      </c>
      <c r="G92" s="247"/>
      <c r="H92" s="248" t="s">
        <v>1667</v>
      </c>
      <c r="I92" s="248" t="s">
        <v>1668</v>
      </c>
      <c r="J92" s="247">
        <v>7200</v>
      </c>
      <c r="K92" s="249"/>
      <c r="L92" s="250">
        <f>+PPNE2.1!$K92*PPNE2.1!$J92</f>
        <v>0</v>
      </c>
      <c r="M92" s="251"/>
      <c r="N92" s="248" t="s">
        <v>33</v>
      </c>
    </row>
    <row r="93" spans="2:14" x14ac:dyDescent="0.3">
      <c r="B93" s="14" t="str">
        <f>IF(PPNE2.1!$G93="","",CONCATENATE(PPNE2.1!$C93,".",PPNE2.1!$D93,".",PPNE2.1!$E93,".",PPNE2.1!$F93))</f>
        <v/>
      </c>
      <c r="C93" s="14" t="str">
        <f>IF(PPNE2.1!$G93="","",'[6]Formulario PPGR1'!#REF!)</f>
        <v/>
      </c>
      <c r="D93" s="14" t="str">
        <f>IF(PPNE2.1!$G93="","",'[6]Formulario PPGR1'!#REF!)</f>
        <v/>
      </c>
      <c r="E93" s="14" t="str">
        <f>IF(PPNE2.1!$G93="","",'[6]Formulario PPGR1'!#REF!)</f>
        <v/>
      </c>
      <c r="F93" s="14" t="str">
        <f>IF(PPNE2.1!$G93="","",'[6]Formulario PPGR1'!#REF!)</f>
        <v/>
      </c>
      <c r="G93" s="247"/>
      <c r="H93" s="248" t="s">
        <v>1669</v>
      </c>
      <c r="I93" s="248" t="s">
        <v>1668</v>
      </c>
      <c r="J93" s="247">
        <v>5280</v>
      </c>
      <c r="K93" s="249"/>
      <c r="L93" s="250">
        <f>+PPNE2.1!$K93*PPNE2.1!$J93</f>
        <v>0</v>
      </c>
      <c r="M93" s="251"/>
      <c r="N93" s="248" t="s">
        <v>33</v>
      </c>
    </row>
    <row r="94" spans="2:14" x14ac:dyDescent="0.3">
      <c r="B94" s="14" t="str">
        <f>IF(PPNE2.1!$G94="","",CONCATENATE(PPNE2.1!$C94,".",PPNE2.1!$D94,".",PPNE2.1!$E94,".",PPNE2.1!$F94))</f>
        <v/>
      </c>
      <c r="C94" s="14" t="str">
        <f>IF(PPNE2.1!$G94="","",'[6]Formulario PPGR1'!#REF!)</f>
        <v/>
      </c>
      <c r="D94" s="14" t="str">
        <f>IF(PPNE2.1!$G94="","",'[6]Formulario PPGR1'!#REF!)</f>
        <v/>
      </c>
      <c r="E94" s="14" t="str">
        <f>IF(PPNE2.1!$G94="","",'[6]Formulario PPGR1'!#REF!)</f>
        <v/>
      </c>
      <c r="F94" s="14" t="str">
        <f>IF(PPNE2.1!$G94="","",'[6]Formulario PPGR1'!#REF!)</f>
        <v/>
      </c>
      <c r="G94" s="247"/>
      <c r="H94" s="248" t="s">
        <v>1670</v>
      </c>
      <c r="I94" s="248" t="s">
        <v>1580</v>
      </c>
      <c r="J94" s="247">
        <v>19200</v>
      </c>
      <c r="K94" s="249"/>
      <c r="L94" s="250">
        <f>+PPNE2.1!$K94*PPNE2.1!$J94</f>
        <v>0</v>
      </c>
      <c r="M94" s="251"/>
      <c r="N94" s="248" t="s">
        <v>33</v>
      </c>
    </row>
    <row r="95" spans="2:14" x14ac:dyDescent="0.3">
      <c r="B95" s="14" t="str">
        <f>IF(PPNE2.1!$G95="","",CONCATENATE(PPNE2.1!$C95,".",PPNE2.1!$D95,".",PPNE2.1!$E95,".",PPNE2.1!$F95))</f>
        <v/>
      </c>
      <c r="C95" s="14" t="str">
        <f>IF(PPNE2.1!$G95="","",'[6]Formulario PPGR1'!#REF!)</f>
        <v/>
      </c>
      <c r="D95" s="14" t="str">
        <f>IF(PPNE2.1!$G95="","",'[6]Formulario PPGR1'!#REF!)</f>
        <v/>
      </c>
      <c r="E95" s="14" t="str">
        <f>IF(PPNE2.1!$G95="","",'[6]Formulario PPGR1'!#REF!)</f>
        <v/>
      </c>
      <c r="F95" s="14" t="str">
        <f>IF(PPNE2.1!$G95="","",'[6]Formulario PPGR1'!#REF!)</f>
        <v/>
      </c>
      <c r="G95" s="247"/>
      <c r="H95" s="248" t="s">
        <v>1671</v>
      </c>
      <c r="I95" s="248" t="s">
        <v>1668</v>
      </c>
      <c r="J95" s="247">
        <v>21120</v>
      </c>
      <c r="K95" s="249"/>
      <c r="L95" s="250">
        <f>+PPNE2.1!$K95*PPNE2.1!$J95</f>
        <v>0</v>
      </c>
      <c r="M95" s="251"/>
      <c r="N95" s="248" t="s">
        <v>33</v>
      </c>
    </row>
    <row r="96" spans="2:14" x14ac:dyDescent="0.3">
      <c r="B96" s="14" t="str">
        <f>IF(PPNE2.1!$G96="","",CONCATENATE(PPNE2.1!$C96,".",PPNE2.1!$D96,".",PPNE2.1!$E96,".",PPNE2.1!$F96))</f>
        <v/>
      </c>
      <c r="C96" s="14" t="str">
        <f>IF(PPNE2.1!$G96="","",'[6]Formulario PPGR1'!#REF!)</f>
        <v/>
      </c>
      <c r="D96" s="14" t="str">
        <f>IF(PPNE2.1!$G96="","",'[6]Formulario PPGR1'!#REF!)</f>
        <v/>
      </c>
      <c r="E96" s="14" t="str">
        <f>IF(PPNE2.1!$G96="","",'[6]Formulario PPGR1'!#REF!)</f>
        <v/>
      </c>
      <c r="F96" s="14" t="str">
        <f>IF(PPNE2.1!$G96="","",'[6]Formulario PPGR1'!#REF!)</f>
        <v/>
      </c>
      <c r="G96" s="247"/>
      <c r="H96" s="248" t="s">
        <v>1672</v>
      </c>
      <c r="I96" s="248" t="s">
        <v>1668</v>
      </c>
      <c r="J96" s="247">
        <v>820</v>
      </c>
      <c r="K96" s="249"/>
      <c r="L96" s="250">
        <f>+PPNE2.1!$K96*PPNE2.1!$J96</f>
        <v>0</v>
      </c>
      <c r="M96" s="251"/>
      <c r="N96" s="248" t="s">
        <v>33</v>
      </c>
    </row>
    <row r="97" spans="2:14" x14ac:dyDescent="0.3">
      <c r="B97" s="14" t="str">
        <f>IF(PPNE2.1!$G97="","",CONCATENATE(PPNE2.1!$C97,".",PPNE2.1!$D97,".",PPNE2.1!$E97,".",PPNE2.1!$F97))</f>
        <v/>
      </c>
      <c r="C97" s="14" t="str">
        <f>IF(PPNE2.1!$G97="","",'[6]Formulario PPGR1'!#REF!)</f>
        <v/>
      </c>
      <c r="D97" s="14" t="str">
        <f>IF(PPNE2.1!$G97="","",'[6]Formulario PPGR1'!#REF!)</f>
        <v/>
      </c>
      <c r="E97" s="14" t="str">
        <f>IF(PPNE2.1!$G97="","",'[6]Formulario PPGR1'!#REF!)</f>
        <v/>
      </c>
      <c r="F97" s="14" t="str">
        <f>IF(PPNE2.1!$G97="","",'[6]Formulario PPGR1'!#REF!)</f>
        <v/>
      </c>
      <c r="G97" s="247"/>
      <c r="H97" s="248" t="s">
        <v>1673</v>
      </c>
      <c r="I97" s="248" t="s">
        <v>1674</v>
      </c>
      <c r="J97" s="247">
        <v>96720</v>
      </c>
      <c r="K97" s="249"/>
      <c r="L97" s="250">
        <f>+PPNE2.1!$K97*PPNE2.1!$J97</f>
        <v>0</v>
      </c>
      <c r="M97" s="251"/>
      <c r="N97" s="248" t="s">
        <v>33</v>
      </c>
    </row>
    <row r="98" spans="2:14" x14ac:dyDescent="0.3">
      <c r="B98" s="14" t="str">
        <f>IF(PPNE2.1!$G98="","",CONCATENATE(PPNE2.1!$C98,".",PPNE2.1!$D98,".",PPNE2.1!$E98,".",PPNE2.1!$F98))</f>
        <v/>
      </c>
      <c r="C98" s="14" t="str">
        <f>IF(PPNE2.1!$G98="","",'[6]Formulario PPGR1'!#REF!)</f>
        <v/>
      </c>
      <c r="D98" s="14" t="str">
        <f>IF(PPNE2.1!$G98="","",'[6]Formulario PPGR1'!#REF!)</f>
        <v/>
      </c>
      <c r="E98" s="14" t="str">
        <f>IF(PPNE2.1!$G98="","",'[6]Formulario PPGR1'!#REF!)</f>
        <v/>
      </c>
      <c r="F98" s="14" t="str">
        <f>IF(PPNE2.1!$G98="","",'[6]Formulario PPGR1'!#REF!)</f>
        <v/>
      </c>
      <c r="G98" s="247"/>
      <c r="H98" s="248" t="s">
        <v>163</v>
      </c>
      <c r="I98" s="248" t="s">
        <v>1622</v>
      </c>
      <c r="J98" s="247">
        <v>12000</v>
      </c>
      <c r="K98" s="249"/>
      <c r="L98" s="250">
        <f>+PPNE2.1!$K98*PPNE2.1!$J98</f>
        <v>0</v>
      </c>
      <c r="M98" s="251"/>
      <c r="N98" s="248" t="s">
        <v>33</v>
      </c>
    </row>
    <row r="99" spans="2:14" x14ac:dyDescent="0.3">
      <c r="B99" s="14" t="str">
        <f>IF(PPNE2.1!$G99="","",CONCATENATE(PPNE2.1!$C99,".",PPNE2.1!$D99,".",PPNE2.1!$E99,".",PPNE2.1!$F99))</f>
        <v/>
      </c>
      <c r="C99" s="14" t="str">
        <f>IF(PPNE2.1!$G99="","",'[6]Formulario PPGR1'!#REF!)</f>
        <v/>
      </c>
      <c r="D99" s="14" t="str">
        <f>IF(PPNE2.1!$G99="","",'[6]Formulario PPGR1'!#REF!)</f>
        <v/>
      </c>
      <c r="E99" s="14" t="str">
        <f>IF(PPNE2.1!$G99="","",'[6]Formulario PPGR1'!#REF!)</f>
        <v/>
      </c>
      <c r="F99" s="14" t="str">
        <f>IF(PPNE2.1!$G99="","",'[6]Formulario PPGR1'!#REF!)</f>
        <v/>
      </c>
      <c r="G99" s="247"/>
      <c r="H99" s="248" t="s">
        <v>1675</v>
      </c>
      <c r="I99" s="248" t="s">
        <v>1622</v>
      </c>
      <c r="J99" s="247">
        <v>9600</v>
      </c>
      <c r="K99" s="249"/>
      <c r="L99" s="250">
        <f>+PPNE2.1!$K99*PPNE2.1!$J99</f>
        <v>0</v>
      </c>
      <c r="M99" s="251"/>
      <c r="N99" s="248" t="s">
        <v>33</v>
      </c>
    </row>
    <row r="100" spans="2:14" x14ac:dyDescent="0.3">
      <c r="B100" s="14" t="str">
        <f>IF(PPNE2.1!$G100="","",CONCATENATE(PPNE2.1!$C100,".",PPNE2.1!$D100,".",PPNE2.1!$E100,".",PPNE2.1!$F100))</f>
        <v/>
      </c>
      <c r="C100" s="14" t="str">
        <f>IF(PPNE2.1!$G100="","",'[6]Formulario PPGR1'!#REF!)</f>
        <v/>
      </c>
      <c r="D100" s="14" t="str">
        <f>IF(PPNE2.1!$G100="","",'[6]Formulario PPGR1'!#REF!)</f>
        <v/>
      </c>
      <c r="E100" s="14" t="str">
        <f>IF(PPNE2.1!$G100="","",'[6]Formulario PPGR1'!#REF!)</f>
        <v/>
      </c>
      <c r="F100" s="14" t="str">
        <f>IF(PPNE2.1!$G100="","",'[6]Formulario PPGR1'!#REF!)</f>
        <v/>
      </c>
      <c r="G100" s="247"/>
      <c r="H100" s="248" t="s">
        <v>162</v>
      </c>
      <c r="I100" s="248" t="s">
        <v>1622</v>
      </c>
      <c r="J100" s="247">
        <v>2795</v>
      </c>
      <c r="K100" s="249"/>
      <c r="L100" s="250">
        <f>+PPNE2.1!$K100*PPNE2.1!$J100</f>
        <v>0</v>
      </c>
      <c r="M100" s="251"/>
      <c r="N100" s="248" t="s">
        <v>33</v>
      </c>
    </row>
    <row r="101" spans="2:14" x14ac:dyDescent="0.25">
      <c r="B101" s="41"/>
      <c r="C101" s="41"/>
      <c r="D101" s="41"/>
      <c r="E101" s="41"/>
      <c r="F101" s="41"/>
      <c r="G101" s="239"/>
      <c r="H101" s="239"/>
      <c r="I101" s="239"/>
      <c r="J101" s="239"/>
      <c r="K101" s="252"/>
      <c r="L101" s="239"/>
      <c r="M101" s="239"/>
      <c r="N101" s="239"/>
    </row>
    <row r="102" spans="2:14" x14ac:dyDescent="0.25">
      <c r="B102" s="41"/>
      <c r="C102" s="41"/>
      <c r="D102" s="41"/>
      <c r="E102" s="41"/>
      <c r="F102" s="41"/>
      <c r="G102" s="239"/>
      <c r="H102" s="239"/>
      <c r="I102" s="239"/>
      <c r="J102" s="239"/>
      <c r="K102" s="252"/>
      <c r="L102" s="239"/>
      <c r="M102" s="239"/>
      <c r="N102" s="239"/>
    </row>
    <row r="103" spans="2:14" x14ac:dyDescent="0.25">
      <c r="B103" s="41"/>
      <c r="C103" s="41"/>
      <c r="D103" s="41"/>
      <c r="E103" s="41"/>
      <c r="F103" s="41"/>
      <c r="G103" s="239"/>
      <c r="H103" s="239"/>
      <c r="I103" s="239"/>
      <c r="J103" s="239"/>
      <c r="K103" s="252"/>
      <c r="L103" s="239"/>
      <c r="M103" s="239"/>
      <c r="N103" s="239"/>
    </row>
    <row r="104" spans="2:14" x14ac:dyDescent="0.25">
      <c r="B104" s="41"/>
      <c r="C104" s="41"/>
      <c r="D104" s="41"/>
      <c r="E104" s="41"/>
      <c r="F104" s="41"/>
      <c r="G104" s="239"/>
      <c r="H104" s="239"/>
      <c r="I104" s="239"/>
      <c r="J104" s="239"/>
      <c r="K104" s="252"/>
      <c r="L104" s="239"/>
      <c r="M104" s="239"/>
      <c r="N104" s="239"/>
    </row>
    <row r="105" spans="2:14" x14ac:dyDescent="0.25">
      <c r="B105" s="41"/>
      <c r="C105" s="41"/>
      <c r="D105" s="41"/>
      <c r="E105" s="41"/>
      <c r="F105" s="41"/>
      <c r="G105" s="239"/>
      <c r="H105" s="239"/>
      <c r="I105" s="239"/>
      <c r="J105" s="239"/>
      <c r="K105" s="252"/>
      <c r="L105" s="239"/>
      <c r="M105" s="239"/>
      <c r="N105" s="239"/>
    </row>
    <row r="106" spans="2:14" x14ac:dyDescent="0.25">
      <c r="B106" s="41"/>
      <c r="C106" s="41"/>
      <c r="D106" s="41"/>
      <c r="E106" s="41"/>
      <c r="F106" s="41"/>
      <c r="G106" s="239"/>
      <c r="H106" s="239"/>
      <c r="I106" s="239"/>
      <c r="J106" s="239"/>
      <c r="K106" s="252"/>
      <c r="L106" s="239"/>
      <c r="M106" s="239"/>
      <c r="N106" s="239"/>
    </row>
    <row r="107" spans="2:14" x14ac:dyDescent="0.25">
      <c r="B107" s="41"/>
      <c r="C107" s="41"/>
      <c r="D107" s="41"/>
      <c r="E107" s="41"/>
      <c r="F107" s="41"/>
      <c r="G107" s="239"/>
      <c r="H107" s="239"/>
      <c r="I107" s="239"/>
      <c r="J107" s="239"/>
      <c r="K107" s="252"/>
      <c r="L107" s="239"/>
      <c r="M107" s="239"/>
      <c r="N107" s="239"/>
    </row>
    <row r="108" spans="2:14" x14ac:dyDescent="0.25">
      <c r="B108" s="41"/>
      <c r="C108" s="41"/>
      <c r="D108" s="41"/>
      <c r="E108" s="41"/>
      <c r="F108" s="41"/>
      <c r="G108" s="239"/>
      <c r="H108" s="239"/>
      <c r="I108" s="239"/>
      <c r="J108" s="239"/>
      <c r="K108" s="252"/>
      <c r="L108" s="239"/>
      <c r="M108" s="239"/>
      <c r="N108" s="239"/>
    </row>
    <row r="109" spans="2:14" x14ac:dyDescent="0.25">
      <c r="B109" s="41"/>
      <c r="C109" s="41"/>
      <c r="D109" s="41"/>
      <c r="E109" s="41"/>
      <c r="F109" s="41"/>
      <c r="G109" s="239"/>
      <c r="H109" s="239"/>
      <c r="I109" s="239"/>
      <c r="J109" s="239"/>
      <c r="K109" s="252"/>
      <c r="L109" s="239"/>
      <c r="M109" s="239"/>
      <c r="N109" s="239"/>
    </row>
    <row r="110" spans="2:14" x14ac:dyDescent="0.25">
      <c r="B110" s="41"/>
      <c r="C110" s="41"/>
      <c r="D110" s="41"/>
      <c r="E110" s="41"/>
      <c r="F110" s="41"/>
      <c r="G110" s="239"/>
      <c r="H110" s="239"/>
      <c r="I110" s="239"/>
      <c r="J110" s="239"/>
      <c r="K110" s="252"/>
      <c r="L110" s="239"/>
      <c r="M110" s="239"/>
      <c r="N110" s="239"/>
    </row>
    <row r="111" spans="2:14" x14ac:dyDescent="0.25">
      <c r="B111" s="41"/>
      <c r="C111" s="41"/>
      <c r="D111" s="41"/>
      <c r="E111" s="41"/>
      <c r="F111" s="41"/>
      <c r="G111" s="239"/>
      <c r="H111" s="239"/>
      <c r="I111" s="239"/>
      <c r="J111" s="239"/>
      <c r="K111" s="252"/>
      <c r="L111" s="239"/>
      <c r="M111" s="239"/>
      <c r="N111" s="239"/>
    </row>
    <row r="112" spans="2:14" x14ac:dyDescent="0.25">
      <c r="B112" s="41"/>
      <c r="C112" s="41"/>
      <c r="D112" s="41"/>
      <c r="E112" s="41"/>
      <c r="F112" s="41"/>
      <c r="G112" s="239"/>
      <c r="H112" s="239"/>
      <c r="I112" s="239"/>
      <c r="J112" s="239"/>
      <c r="K112" s="252"/>
      <c r="L112" s="239"/>
      <c r="M112" s="239"/>
      <c r="N112" s="239"/>
    </row>
    <row r="113" spans="2:14" x14ac:dyDescent="0.25">
      <c r="B113" s="41"/>
      <c r="C113" s="41"/>
      <c r="D113" s="41"/>
      <c r="E113" s="41"/>
      <c r="F113" s="41"/>
      <c r="G113" s="239"/>
      <c r="H113" s="239"/>
      <c r="I113" s="239"/>
      <c r="J113" s="239"/>
      <c r="K113" s="252"/>
      <c r="L113" s="239"/>
      <c r="M113" s="239"/>
      <c r="N113" s="239"/>
    </row>
    <row r="114" spans="2:14" x14ac:dyDescent="0.25">
      <c r="B114" s="41"/>
      <c r="C114" s="41"/>
      <c r="D114" s="41"/>
      <c r="E114" s="41"/>
      <c r="F114" s="41"/>
      <c r="G114" s="239"/>
      <c r="H114" s="239"/>
      <c r="I114" s="239"/>
      <c r="J114" s="239"/>
      <c r="K114" s="252"/>
      <c r="L114" s="239"/>
      <c r="M114" s="239"/>
      <c r="N114" s="239"/>
    </row>
    <row r="115" spans="2:14" x14ac:dyDescent="0.25">
      <c r="B115" s="41"/>
      <c r="C115" s="41"/>
      <c r="D115" s="41"/>
      <c r="E115" s="41"/>
      <c r="F115" s="41"/>
      <c r="G115" s="239"/>
      <c r="H115" s="239"/>
      <c r="I115" s="239"/>
      <c r="J115" s="239"/>
      <c r="K115" s="252"/>
      <c r="L115" s="239"/>
      <c r="M115" s="239"/>
      <c r="N115" s="239"/>
    </row>
    <row r="116" spans="2:14" x14ac:dyDescent="0.25">
      <c r="B116" s="41"/>
      <c r="C116" s="41"/>
      <c r="D116" s="41"/>
      <c r="E116" s="41"/>
      <c r="F116" s="41"/>
      <c r="G116" s="239"/>
      <c r="H116" s="239"/>
      <c r="I116" s="239"/>
      <c r="J116" s="239"/>
      <c r="K116" s="252"/>
      <c r="L116" s="239"/>
      <c r="M116" s="239"/>
      <c r="N116" s="239"/>
    </row>
    <row r="117" spans="2:14" x14ac:dyDescent="0.25">
      <c r="B117" s="41"/>
      <c r="C117" s="41"/>
      <c r="D117" s="41"/>
      <c r="E117" s="41"/>
      <c r="F117" s="41"/>
      <c r="G117" s="239"/>
      <c r="H117" s="239"/>
      <c r="I117" s="239"/>
      <c r="J117" s="239"/>
      <c r="K117" s="252"/>
      <c r="L117" s="239"/>
      <c r="M117" s="239"/>
      <c r="N117" s="239"/>
    </row>
    <row r="118" spans="2:14" x14ac:dyDescent="0.25">
      <c r="B118" s="41"/>
      <c r="C118" s="41"/>
      <c r="D118" s="41"/>
      <c r="E118" s="41"/>
      <c r="F118" s="41"/>
      <c r="G118" s="239"/>
      <c r="H118" s="239"/>
      <c r="I118" s="239"/>
      <c r="J118" s="239"/>
      <c r="K118" s="252"/>
      <c r="L118" s="239"/>
      <c r="M118" s="239"/>
      <c r="N118" s="239"/>
    </row>
    <row r="119" spans="2:14" x14ac:dyDescent="0.25">
      <c r="B119" s="41"/>
      <c r="C119" s="41"/>
      <c r="D119" s="41"/>
      <c r="E119" s="41"/>
      <c r="F119" s="41"/>
      <c r="G119" s="239"/>
      <c r="H119" s="239"/>
      <c r="I119" s="239"/>
      <c r="J119" s="239"/>
      <c r="K119" s="252"/>
      <c r="L119" s="239"/>
      <c r="M119" s="239"/>
      <c r="N119" s="239"/>
    </row>
    <row r="120" spans="2:14" x14ac:dyDescent="0.25">
      <c r="B120" s="41"/>
      <c r="C120" s="41"/>
      <c r="D120" s="41"/>
      <c r="E120" s="41"/>
      <c r="F120" s="41"/>
      <c r="G120" s="239"/>
      <c r="H120" s="239"/>
      <c r="I120" s="239"/>
      <c r="J120" s="239"/>
      <c r="K120" s="252"/>
      <c r="L120" s="239"/>
      <c r="M120" s="239"/>
      <c r="N120" s="239"/>
    </row>
    <row r="121" spans="2:14" x14ac:dyDescent="0.25">
      <c r="B121" s="41"/>
      <c r="C121" s="41"/>
      <c r="D121" s="41"/>
      <c r="E121" s="41"/>
      <c r="F121" s="41"/>
      <c r="G121" s="239"/>
      <c r="H121" s="239"/>
      <c r="I121" s="239"/>
      <c r="J121" s="239"/>
      <c r="K121" s="252"/>
      <c r="L121" s="239"/>
      <c r="M121" s="239"/>
      <c r="N121" s="239"/>
    </row>
    <row r="122" spans="2:14" x14ac:dyDescent="0.25">
      <c r="B122" s="41"/>
      <c r="C122" s="41"/>
      <c r="D122" s="41"/>
      <c r="E122" s="41"/>
      <c r="F122" s="41"/>
      <c r="G122" s="239"/>
      <c r="H122" s="239"/>
      <c r="I122" s="239"/>
      <c r="J122" s="239"/>
      <c r="K122" s="252"/>
      <c r="L122" s="239"/>
      <c r="M122" s="239"/>
      <c r="N122" s="239"/>
    </row>
    <row r="123" spans="2:14" x14ac:dyDescent="0.25">
      <c r="B123" s="41"/>
      <c r="C123" s="41"/>
      <c r="D123" s="41"/>
      <c r="E123" s="41"/>
      <c r="F123" s="41"/>
      <c r="G123" s="239"/>
      <c r="H123" s="239"/>
      <c r="I123" s="239"/>
      <c r="J123" s="239"/>
      <c r="K123" s="252"/>
      <c r="L123" s="239"/>
      <c r="M123" s="239"/>
      <c r="N123" s="239"/>
    </row>
    <row r="124" spans="2:14" x14ac:dyDescent="0.25">
      <c r="B124" s="41"/>
      <c r="C124" s="41"/>
      <c r="D124" s="41"/>
      <c r="E124" s="41"/>
      <c r="F124" s="41"/>
      <c r="G124" s="239"/>
      <c r="H124" s="239"/>
      <c r="I124" s="239"/>
      <c r="J124" s="239"/>
      <c r="K124" s="252"/>
      <c r="L124" s="239"/>
      <c r="M124" s="239"/>
      <c r="N124" s="239"/>
    </row>
    <row r="125" spans="2:14" x14ac:dyDescent="0.25">
      <c r="B125" s="41"/>
      <c r="C125" s="41"/>
      <c r="D125" s="41"/>
      <c r="E125" s="41"/>
      <c r="F125" s="41"/>
      <c r="G125" s="239"/>
      <c r="H125" s="239"/>
      <c r="I125" s="239"/>
      <c r="J125" s="239"/>
      <c r="K125" s="252"/>
      <c r="L125" s="239"/>
      <c r="M125" s="239"/>
      <c r="N125" s="239"/>
    </row>
    <row r="126" spans="2:14" x14ac:dyDescent="0.25">
      <c r="B126" s="41"/>
      <c r="C126" s="41"/>
      <c r="D126" s="41"/>
      <c r="E126" s="41"/>
      <c r="F126" s="41"/>
      <c r="G126" s="239"/>
      <c r="H126" s="239"/>
      <c r="I126" s="239"/>
      <c r="J126" s="239"/>
      <c r="K126" s="252"/>
      <c r="L126" s="239"/>
      <c r="M126" s="239"/>
      <c r="N126" s="239"/>
    </row>
    <row r="127" spans="2:14" x14ac:dyDescent="0.25">
      <c r="B127" s="41"/>
      <c r="C127" s="41"/>
      <c r="D127" s="41"/>
      <c r="E127" s="41"/>
      <c r="F127" s="41"/>
      <c r="G127" s="239"/>
      <c r="H127" s="239"/>
      <c r="I127" s="239"/>
      <c r="J127" s="239"/>
      <c r="K127" s="252"/>
      <c r="L127" s="239"/>
      <c r="M127" s="239"/>
      <c r="N127" s="239"/>
    </row>
    <row r="128" spans="2:14" x14ac:dyDescent="0.25">
      <c r="B128" s="41"/>
      <c r="C128" s="41"/>
      <c r="D128" s="41"/>
      <c r="E128" s="41"/>
      <c r="F128" s="41"/>
      <c r="G128" s="239"/>
      <c r="H128" s="239"/>
      <c r="I128" s="239"/>
      <c r="J128" s="239"/>
      <c r="K128" s="252"/>
      <c r="L128" s="239"/>
      <c r="M128" s="239"/>
      <c r="N128" s="239"/>
    </row>
    <row r="129" spans="2:14" x14ac:dyDescent="0.25">
      <c r="B129" s="41"/>
      <c r="C129" s="41"/>
      <c r="D129" s="41"/>
      <c r="E129" s="41"/>
      <c r="F129" s="41"/>
      <c r="G129" s="239"/>
      <c r="H129" s="239"/>
      <c r="I129" s="239"/>
      <c r="J129" s="239"/>
      <c r="K129" s="252"/>
      <c r="L129" s="239"/>
      <c r="M129" s="239"/>
      <c r="N129" s="239"/>
    </row>
    <row r="130" spans="2:14" x14ac:dyDescent="0.25">
      <c r="B130" s="41"/>
      <c r="C130" s="41"/>
      <c r="D130" s="41"/>
      <c r="E130" s="41"/>
      <c r="F130" s="41"/>
      <c r="G130" s="239"/>
      <c r="H130" s="239"/>
      <c r="I130" s="239"/>
      <c r="J130" s="239"/>
      <c r="K130" s="252"/>
      <c r="L130" s="239"/>
      <c r="M130" s="239"/>
      <c r="N130" s="239"/>
    </row>
    <row r="131" spans="2:14" x14ac:dyDescent="0.25">
      <c r="B131" s="41"/>
      <c r="C131" s="41"/>
      <c r="D131" s="41"/>
      <c r="E131" s="41"/>
      <c r="F131" s="41"/>
      <c r="G131" s="239"/>
      <c r="H131" s="239"/>
      <c r="I131" s="239"/>
      <c r="J131" s="239"/>
      <c r="K131" s="252"/>
      <c r="L131" s="239"/>
      <c r="M131" s="239"/>
      <c r="N131" s="239"/>
    </row>
    <row r="132" spans="2:14" x14ac:dyDescent="0.25">
      <c r="B132" s="41"/>
      <c r="C132" s="41"/>
      <c r="D132" s="41"/>
      <c r="E132" s="41"/>
      <c r="F132" s="41"/>
      <c r="G132" s="239"/>
      <c r="H132" s="239"/>
      <c r="I132" s="239"/>
      <c r="J132" s="239"/>
      <c r="K132" s="252"/>
      <c r="L132" s="239"/>
      <c r="M132" s="239"/>
      <c r="N132" s="239"/>
    </row>
    <row r="133" spans="2:14" x14ac:dyDescent="0.25">
      <c r="B133" s="41"/>
      <c r="C133" s="41"/>
      <c r="D133" s="41"/>
      <c r="E133" s="41"/>
      <c r="F133" s="41"/>
      <c r="G133" s="239"/>
      <c r="H133" s="239"/>
      <c r="I133" s="239"/>
      <c r="J133" s="239"/>
      <c r="K133" s="252"/>
      <c r="L133" s="239"/>
      <c r="M133" s="239"/>
      <c r="N133" s="239"/>
    </row>
    <row r="134" spans="2:14" x14ac:dyDescent="0.25">
      <c r="B134" s="41"/>
      <c r="C134" s="41"/>
      <c r="D134" s="41"/>
      <c r="E134" s="41"/>
      <c r="F134" s="41"/>
      <c r="G134" s="239"/>
      <c r="H134" s="239"/>
      <c r="I134" s="239"/>
      <c r="J134" s="239"/>
      <c r="K134" s="252"/>
      <c r="L134" s="239"/>
      <c r="M134" s="239"/>
      <c r="N134" s="239"/>
    </row>
    <row r="135" spans="2:14" x14ac:dyDescent="0.25">
      <c r="B135" s="41"/>
      <c r="C135" s="41"/>
      <c r="D135" s="41"/>
      <c r="E135" s="41"/>
      <c r="F135" s="41"/>
      <c r="G135" s="239"/>
      <c r="H135" s="239"/>
      <c r="I135" s="239"/>
      <c r="J135" s="239"/>
      <c r="K135" s="252"/>
      <c r="L135" s="239"/>
      <c r="M135" s="239"/>
      <c r="N135" s="239"/>
    </row>
    <row r="136" spans="2:14" x14ac:dyDescent="0.25">
      <c r="B136" s="41"/>
      <c r="C136" s="41"/>
      <c r="D136" s="41"/>
      <c r="E136" s="41"/>
      <c r="F136" s="41"/>
      <c r="G136" s="239"/>
      <c r="H136" s="239"/>
      <c r="I136" s="239"/>
      <c r="J136" s="239"/>
      <c r="K136" s="252"/>
      <c r="L136" s="239"/>
      <c r="M136" s="239"/>
      <c r="N136" s="239"/>
    </row>
    <row r="137" spans="2:14" x14ac:dyDescent="0.25">
      <c r="B137" s="41"/>
      <c r="C137" s="41"/>
      <c r="D137" s="41"/>
      <c r="E137" s="41"/>
      <c r="F137" s="41"/>
      <c r="G137" s="239"/>
      <c r="H137" s="239"/>
      <c r="I137" s="239"/>
      <c r="J137" s="239"/>
      <c r="K137" s="252"/>
      <c r="L137" s="239"/>
      <c r="M137" s="239"/>
      <c r="N137" s="239"/>
    </row>
    <row r="138" spans="2:14" x14ac:dyDescent="0.25">
      <c r="B138" s="41"/>
      <c r="C138" s="41"/>
      <c r="D138" s="41"/>
      <c r="E138" s="41"/>
      <c r="F138" s="41"/>
      <c r="G138" s="239"/>
      <c r="H138" s="239"/>
      <c r="I138" s="239"/>
      <c r="J138" s="239"/>
      <c r="K138" s="252"/>
      <c r="L138" s="239"/>
      <c r="M138" s="239"/>
      <c r="N138" s="239"/>
    </row>
    <row r="139" spans="2:14" x14ac:dyDescent="0.25">
      <c r="B139" s="41"/>
      <c r="C139" s="41"/>
      <c r="D139" s="41"/>
      <c r="E139" s="41"/>
      <c r="F139" s="41"/>
      <c r="G139" s="239"/>
      <c r="H139" s="239"/>
      <c r="I139" s="239"/>
      <c r="J139" s="239"/>
      <c r="K139" s="252"/>
      <c r="L139" s="239"/>
      <c r="M139" s="239"/>
      <c r="N139" s="239"/>
    </row>
    <row r="140" spans="2:14" x14ac:dyDescent="0.25">
      <c r="B140" s="41"/>
      <c r="C140" s="41"/>
      <c r="D140" s="41"/>
      <c r="E140" s="41"/>
      <c r="F140" s="41"/>
      <c r="G140" s="239"/>
      <c r="H140" s="239"/>
      <c r="I140" s="239"/>
      <c r="J140" s="239"/>
      <c r="K140" s="252"/>
      <c r="L140" s="239"/>
      <c r="M140" s="239"/>
      <c r="N140" s="239"/>
    </row>
    <row r="141" spans="2:14" x14ac:dyDescent="0.25">
      <c r="B141" s="41"/>
      <c r="C141" s="41"/>
      <c r="D141" s="41"/>
      <c r="E141" s="41"/>
      <c r="F141" s="41"/>
      <c r="G141" s="239"/>
      <c r="H141" s="239"/>
      <c r="I141" s="239"/>
      <c r="J141" s="239"/>
      <c r="K141" s="252"/>
      <c r="L141" s="239"/>
      <c r="M141" s="239"/>
      <c r="N141" s="239"/>
    </row>
    <row r="142" spans="2:14" x14ac:dyDescent="0.25">
      <c r="B142" s="41"/>
      <c r="C142" s="41"/>
      <c r="D142" s="41"/>
      <c r="E142" s="41"/>
      <c r="F142" s="41"/>
      <c r="G142" s="239"/>
      <c r="H142" s="239"/>
      <c r="I142" s="239"/>
      <c r="J142" s="239"/>
      <c r="K142" s="252"/>
      <c r="L142" s="239"/>
      <c r="M142" s="239"/>
      <c r="N142" s="239"/>
    </row>
    <row r="143" spans="2:14" x14ac:dyDescent="0.25">
      <c r="B143" s="41"/>
      <c r="C143" s="41"/>
      <c r="D143" s="41"/>
      <c r="E143" s="41"/>
      <c r="F143" s="41"/>
      <c r="G143" s="239"/>
      <c r="H143" s="239"/>
      <c r="I143" s="239"/>
      <c r="J143" s="239"/>
      <c r="K143" s="252"/>
      <c r="L143" s="239"/>
      <c r="M143" s="239"/>
      <c r="N143" s="239"/>
    </row>
    <row r="144" spans="2:14" x14ac:dyDescent="0.25">
      <c r="B144" s="41"/>
      <c r="C144" s="41"/>
      <c r="D144" s="41"/>
      <c r="E144" s="41"/>
      <c r="F144" s="41"/>
      <c r="G144" s="239"/>
      <c r="H144" s="239"/>
      <c r="I144" s="239"/>
      <c r="J144" s="239"/>
      <c r="K144" s="252"/>
      <c r="L144" s="239"/>
      <c r="M144" s="239"/>
      <c r="N144" s="239"/>
    </row>
    <row r="145" spans="2:14" x14ac:dyDescent="0.25">
      <c r="B145" s="41"/>
      <c r="C145" s="41"/>
      <c r="D145" s="41"/>
      <c r="E145" s="41"/>
      <c r="F145" s="41"/>
      <c r="G145" s="239"/>
      <c r="H145" s="239"/>
      <c r="I145" s="239"/>
      <c r="J145" s="239"/>
      <c r="K145" s="252"/>
      <c r="L145" s="239"/>
      <c r="M145" s="239"/>
      <c r="N145" s="239"/>
    </row>
    <row r="146" spans="2:14" x14ac:dyDescent="0.25">
      <c r="B146" s="41"/>
      <c r="C146" s="41"/>
      <c r="D146" s="41"/>
      <c r="E146" s="41"/>
      <c r="F146" s="41"/>
      <c r="G146" s="239"/>
      <c r="H146" s="239"/>
      <c r="I146" s="239"/>
      <c r="J146" s="239"/>
      <c r="K146" s="252"/>
      <c r="L146" s="239"/>
      <c r="M146" s="239"/>
      <c r="N146" s="239"/>
    </row>
    <row r="147" spans="2:14" x14ac:dyDescent="0.25">
      <c r="B147" s="41"/>
      <c r="C147" s="41"/>
      <c r="D147" s="41"/>
      <c r="E147" s="41"/>
      <c r="F147" s="41"/>
      <c r="G147" s="239"/>
      <c r="H147" s="239"/>
      <c r="I147" s="239"/>
      <c r="J147" s="239"/>
      <c r="K147" s="252"/>
      <c r="L147" s="239"/>
      <c r="M147" s="239"/>
      <c r="N147" s="239"/>
    </row>
    <row r="148" spans="2:14" x14ac:dyDescent="0.25">
      <c r="B148" s="41"/>
      <c r="C148" s="41"/>
      <c r="D148" s="41"/>
      <c r="E148" s="41"/>
      <c r="F148" s="41"/>
      <c r="G148" s="239"/>
      <c r="H148" s="239"/>
      <c r="I148" s="239"/>
      <c r="J148" s="239"/>
      <c r="K148" s="252"/>
      <c r="L148" s="239"/>
      <c r="M148" s="239"/>
      <c r="N148" s="239"/>
    </row>
    <row r="149" spans="2:14" x14ac:dyDescent="0.25">
      <c r="B149" s="41"/>
      <c r="C149" s="41"/>
      <c r="D149" s="41"/>
      <c r="E149" s="41"/>
      <c r="F149" s="41"/>
      <c r="G149" s="239"/>
      <c r="H149" s="239"/>
      <c r="I149" s="239"/>
      <c r="J149" s="239"/>
      <c r="K149" s="252"/>
      <c r="L149" s="239"/>
      <c r="M149" s="239"/>
      <c r="N149" s="239"/>
    </row>
    <row r="150" spans="2:14" x14ac:dyDescent="0.25">
      <c r="B150" s="41"/>
      <c r="C150" s="41"/>
      <c r="D150" s="41"/>
      <c r="E150" s="41"/>
      <c r="F150" s="41"/>
      <c r="G150" s="239"/>
      <c r="H150" s="239"/>
      <c r="I150" s="239"/>
      <c r="J150" s="239"/>
      <c r="K150" s="252"/>
      <c r="L150" s="239"/>
      <c r="M150" s="239"/>
      <c r="N150" s="239"/>
    </row>
    <row r="151" spans="2:14" x14ac:dyDescent="0.25">
      <c r="B151" s="41"/>
      <c r="C151" s="41"/>
      <c r="D151" s="41"/>
      <c r="E151" s="41"/>
      <c r="F151" s="41"/>
      <c r="G151" s="239"/>
      <c r="H151" s="239"/>
      <c r="I151" s="239"/>
      <c r="J151" s="239"/>
      <c r="K151" s="252"/>
      <c r="L151" s="239"/>
      <c r="M151" s="239"/>
      <c r="N151" s="239"/>
    </row>
    <row r="152" spans="2:14" x14ac:dyDescent="0.25">
      <c r="B152" s="41"/>
      <c r="C152" s="41"/>
      <c r="D152" s="41"/>
      <c r="E152" s="41"/>
      <c r="F152" s="41"/>
      <c r="G152" s="239"/>
      <c r="H152" s="239"/>
      <c r="I152" s="239"/>
      <c r="J152" s="239"/>
      <c r="K152" s="252"/>
      <c r="L152" s="239"/>
      <c r="M152" s="239"/>
      <c r="N152" s="239"/>
    </row>
    <row r="153" spans="2:14" x14ac:dyDescent="0.25">
      <c r="B153" s="41"/>
      <c r="C153" s="41"/>
      <c r="D153" s="41"/>
      <c r="E153" s="41"/>
      <c r="F153" s="41"/>
      <c r="G153" s="239"/>
      <c r="H153" s="239"/>
      <c r="I153" s="239"/>
      <c r="J153" s="239"/>
      <c r="K153" s="252"/>
      <c r="L153" s="239"/>
      <c r="M153" s="239"/>
      <c r="N153" s="239"/>
    </row>
    <row r="154" spans="2:14" x14ac:dyDescent="0.25">
      <c r="B154" s="41"/>
      <c r="C154" s="41"/>
      <c r="D154" s="41"/>
      <c r="E154" s="41"/>
      <c r="F154" s="41"/>
      <c r="G154" s="239"/>
      <c r="H154" s="239"/>
      <c r="I154" s="239"/>
      <c r="J154" s="239"/>
      <c r="K154" s="252"/>
      <c r="L154" s="239"/>
      <c r="M154" s="239"/>
      <c r="N154" s="239"/>
    </row>
    <row r="155" spans="2:14" x14ac:dyDescent="0.25">
      <c r="B155" s="41"/>
      <c r="C155" s="41"/>
      <c r="D155" s="41"/>
      <c r="E155" s="41"/>
      <c r="F155" s="41"/>
      <c r="G155" s="239"/>
      <c r="H155" s="239"/>
      <c r="I155" s="239"/>
      <c r="J155" s="239"/>
      <c r="K155" s="252"/>
      <c r="L155" s="239"/>
      <c r="M155" s="239"/>
      <c r="N155" s="239"/>
    </row>
    <row r="156" spans="2:14" x14ac:dyDescent="0.25">
      <c r="B156" s="41"/>
      <c r="C156" s="41"/>
      <c r="D156" s="41"/>
      <c r="E156" s="41"/>
      <c r="F156" s="41"/>
      <c r="G156" s="239"/>
      <c r="H156" s="239"/>
      <c r="I156" s="239"/>
      <c r="J156" s="239"/>
      <c r="K156" s="252"/>
      <c r="L156" s="239"/>
      <c r="M156" s="239"/>
      <c r="N156" s="239"/>
    </row>
    <row r="157" spans="2:14" x14ac:dyDescent="0.25">
      <c r="B157" s="41"/>
      <c r="C157" s="41"/>
      <c r="D157" s="41"/>
      <c r="E157" s="41"/>
      <c r="F157" s="41"/>
      <c r="G157" s="239"/>
      <c r="H157" s="239"/>
      <c r="I157" s="239"/>
      <c r="J157" s="239"/>
      <c r="K157" s="252"/>
      <c r="L157" s="239"/>
      <c r="M157" s="239"/>
      <c r="N157" s="239"/>
    </row>
    <row r="158" spans="2:14" x14ac:dyDescent="0.25">
      <c r="B158" s="41"/>
      <c r="C158" s="41"/>
      <c r="D158" s="41"/>
      <c r="E158" s="41"/>
      <c r="F158" s="41"/>
      <c r="G158" s="239"/>
      <c r="H158" s="239"/>
      <c r="I158" s="239"/>
      <c r="J158" s="239"/>
      <c r="K158" s="252"/>
      <c r="L158" s="239"/>
      <c r="M158" s="239"/>
      <c r="N158" s="239"/>
    </row>
    <row r="159" spans="2:14" x14ac:dyDescent="0.25">
      <c r="B159" s="41"/>
      <c r="C159" s="41"/>
      <c r="D159" s="41"/>
      <c r="E159" s="41"/>
      <c r="F159" s="41"/>
      <c r="G159" s="239"/>
      <c r="H159" s="239"/>
      <c r="I159" s="239"/>
      <c r="J159" s="239"/>
      <c r="K159" s="252"/>
      <c r="L159" s="239"/>
      <c r="M159" s="239"/>
      <c r="N159" s="239"/>
    </row>
    <row r="160" spans="2:14" x14ac:dyDescent="0.25">
      <c r="B160" s="41"/>
      <c r="C160" s="41"/>
      <c r="D160" s="41"/>
      <c r="E160" s="41"/>
      <c r="F160" s="41"/>
      <c r="G160" s="239"/>
      <c r="H160" s="239"/>
      <c r="I160" s="239"/>
      <c r="J160" s="239"/>
      <c r="K160" s="252"/>
      <c r="L160" s="239"/>
      <c r="M160" s="239"/>
      <c r="N160" s="239"/>
    </row>
    <row r="161" spans="2:14" x14ac:dyDescent="0.25">
      <c r="B161" s="41"/>
      <c r="C161" s="41"/>
      <c r="D161" s="41"/>
      <c r="E161" s="41"/>
      <c r="F161" s="41"/>
      <c r="G161" s="239"/>
      <c r="H161" s="239"/>
      <c r="I161" s="239"/>
      <c r="J161" s="239"/>
      <c r="K161" s="252"/>
      <c r="L161" s="239"/>
      <c r="M161" s="239"/>
      <c r="N161" s="239"/>
    </row>
    <row r="162" spans="2:14" x14ac:dyDescent="0.25">
      <c r="B162" s="41"/>
      <c r="C162" s="41"/>
      <c r="D162" s="41"/>
      <c r="E162" s="41"/>
      <c r="F162" s="41"/>
      <c r="G162" s="239"/>
      <c r="H162" s="239"/>
      <c r="I162" s="239"/>
      <c r="J162" s="239"/>
      <c r="K162" s="252"/>
      <c r="L162" s="239"/>
      <c r="M162" s="239"/>
      <c r="N162" s="239"/>
    </row>
    <row r="163" spans="2:14" x14ac:dyDescent="0.25">
      <c r="B163" s="41"/>
      <c r="C163" s="41"/>
      <c r="D163" s="41"/>
      <c r="E163" s="41"/>
      <c r="F163" s="41"/>
      <c r="G163" s="239"/>
      <c r="H163" s="239"/>
      <c r="I163" s="239"/>
      <c r="J163" s="239"/>
      <c r="K163" s="252"/>
      <c r="L163" s="239"/>
      <c r="M163" s="239"/>
      <c r="N163" s="239"/>
    </row>
    <row r="164" spans="2:14" x14ac:dyDescent="0.25">
      <c r="B164" s="41"/>
      <c r="C164" s="41"/>
      <c r="D164" s="41"/>
      <c r="E164" s="41"/>
      <c r="F164" s="41"/>
      <c r="G164" s="239"/>
      <c r="H164" s="239"/>
      <c r="I164" s="239"/>
      <c r="J164" s="239"/>
      <c r="K164" s="252"/>
      <c r="L164" s="239"/>
      <c r="M164" s="239"/>
      <c r="N164" s="239"/>
    </row>
    <row r="165" spans="2:14" x14ac:dyDescent="0.25">
      <c r="B165" s="41"/>
      <c r="C165" s="41"/>
      <c r="D165" s="41"/>
      <c r="E165" s="41"/>
      <c r="F165" s="41"/>
      <c r="G165" s="239"/>
      <c r="H165" s="239"/>
      <c r="I165" s="239"/>
      <c r="J165" s="239"/>
      <c r="K165" s="252"/>
      <c r="L165" s="239"/>
      <c r="M165" s="239"/>
      <c r="N165" s="239"/>
    </row>
    <row r="166" spans="2:14" x14ac:dyDescent="0.25">
      <c r="B166" s="41"/>
      <c r="C166" s="41"/>
      <c r="D166" s="41"/>
      <c r="E166" s="41"/>
      <c r="F166" s="41"/>
      <c r="G166" s="239"/>
      <c r="H166" s="239"/>
      <c r="I166" s="239"/>
      <c r="J166" s="239"/>
      <c r="K166" s="252"/>
      <c r="L166" s="239"/>
      <c r="M166" s="239"/>
      <c r="N166" s="239"/>
    </row>
    <row r="167" spans="2:14" x14ac:dyDescent="0.25">
      <c r="B167" s="41"/>
      <c r="C167" s="41"/>
      <c r="D167" s="41"/>
      <c r="E167" s="41"/>
      <c r="F167" s="41"/>
      <c r="G167" s="239"/>
      <c r="H167" s="239"/>
      <c r="I167" s="239"/>
      <c r="J167" s="239"/>
      <c r="K167" s="252"/>
      <c r="L167" s="239"/>
      <c r="M167" s="239"/>
      <c r="N167" s="239"/>
    </row>
    <row r="168" spans="2:14" x14ac:dyDescent="0.25">
      <c r="B168" s="41"/>
      <c r="C168" s="41"/>
      <c r="D168" s="41"/>
      <c r="E168" s="41"/>
      <c r="F168" s="41"/>
      <c r="G168" s="239"/>
      <c r="H168" s="239"/>
      <c r="I168" s="239"/>
      <c r="J168" s="239"/>
      <c r="K168" s="252"/>
      <c r="L168" s="239"/>
      <c r="M168" s="239"/>
      <c r="N168" s="239"/>
    </row>
    <row r="169" spans="2:14" x14ac:dyDescent="0.25">
      <c r="B169" s="41"/>
      <c r="C169" s="41"/>
      <c r="D169" s="41"/>
      <c r="E169" s="41"/>
      <c r="F169" s="41"/>
      <c r="G169" s="239"/>
      <c r="H169" s="239"/>
      <c r="I169" s="239"/>
      <c r="J169" s="239"/>
      <c r="K169" s="252"/>
      <c r="L169" s="239"/>
      <c r="M169" s="239"/>
      <c r="N169" s="239"/>
    </row>
    <row r="170" spans="2:14" x14ac:dyDescent="0.25">
      <c r="B170" s="41"/>
      <c r="C170" s="41"/>
      <c r="D170" s="41"/>
      <c r="E170" s="41"/>
      <c r="F170" s="41"/>
      <c r="G170" s="239"/>
      <c r="H170" s="239"/>
      <c r="I170" s="239"/>
      <c r="J170" s="239"/>
      <c r="K170" s="252"/>
      <c r="L170" s="239"/>
      <c r="M170" s="239"/>
      <c r="N170" s="239"/>
    </row>
    <row r="171" spans="2:14" x14ac:dyDescent="0.25">
      <c r="B171" s="41"/>
      <c r="C171" s="41"/>
      <c r="D171" s="41"/>
      <c r="E171" s="41"/>
      <c r="F171" s="41"/>
      <c r="G171" s="239"/>
      <c r="H171" s="239"/>
      <c r="I171" s="239"/>
      <c r="J171" s="239"/>
      <c r="K171" s="252"/>
      <c r="L171" s="239"/>
      <c r="M171" s="239"/>
      <c r="N171" s="239"/>
    </row>
    <row r="172" spans="2:14" x14ac:dyDescent="0.25">
      <c r="B172" s="41"/>
      <c r="C172" s="41"/>
      <c r="D172" s="41"/>
      <c r="E172" s="41"/>
      <c r="F172" s="41"/>
      <c r="G172" s="239"/>
      <c r="H172" s="239"/>
      <c r="I172" s="239"/>
      <c r="J172" s="239"/>
      <c r="K172" s="252"/>
      <c r="L172" s="239"/>
      <c r="M172" s="239"/>
      <c r="N172" s="239"/>
    </row>
    <row r="173" spans="2:14" x14ac:dyDescent="0.25">
      <c r="B173" s="41"/>
      <c r="C173" s="41"/>
      <c r="D173" s="41"/>
      <c r="E173" s="41"/>
      <c r="F173" s="41"/>
      <c r="G173" s="239"/>
      <c r="H173" s="239"/>
      <c r="I173" s="239"/>
      <c r="J173" s="239"/>
      <c r="K173" s="252"/>
      <c r="L173" s="239"/>
      <c r="M173" s="239"/>
      <c r="N173" s="239"/>
    </row>
    <row r="174" spans="2:14" x14ac:dyDescent="0.25">
      <c r="B174" s="41"/>
      <c r="C174" s="41"/>
      <c r="D174" s="41"/>
      <c r="E174" s="41"/>
      <c r="F174" s="41"/>
      <c r="G174" s="239"/>
      <c r="H174" s="239"/>
      <c r="I174" s="239"/>
      <c r="J174" s="239"/>
      <c r="K174" s="252"/>
      <c r="L174" s="239"/>
      <c r="M174" s="239"/>
      <c r="N174" s="239"/>
    </row>
    <row r="175" spans="2:14" x14ac:dyDescent="0.25">
      <c r="B175" s="41"/>
      <c r="C175" s="41"/>
      <c r="D175" s="41"/>
      <c r="E175" s="41"/>
      <c r="F175" s="41"/>
      <c r="G175" s="239"/>
      <c r="H175" s="239"/>
      <c r="I175" s="239"/>
      <c r="J175" s="239"/>
      <c r="K175" s="252"/>
      <c r="L175" s="239"/>
      <c r="M175" s="239"/>
      <c r="N175" s="239"/>
    </row>
    <row r="176" spans="2:14" x14ac:dyDescent="0.25">
      <c r="B176" s="41"/>
      <c r="C176" s="41"/>
      <c r="D176" s="41"/>
      <c r="E176" s="41"/>
      <c r="F176" s="41"/>
      <c r="G176" s="239"/>
      <c r="H176" s="239"/>
      <c r="I176" s="239"/>
      <c r="J176" s="239"/>
      <c r="K176" s="252"/>
      <c r="L176" s="239"/>
      <c r="M176" s="239"/>
      <c r="N176" s="239"/>
    </row>
    <row r="177" spans="2:14" x14ac:dyDescent="0.25">
      <c r="B177" s="41"/>
      <c r="C177" s="41"/>
      <c r="D177" s="41"/>
      <c r="E177" s="41"/>
      <c r="F177" s="41"/>
      <c r="G177" s="239"/>
      <c r="H177" s="239"/>
      <c r="I177" s="239"/>
      <c r="J177" s="239"/>
      <c r="K177" s="252"/>
      <c r="L177" s="239"/>
      <c r="M177" s="239"/>
      <c r="N177" s="239"/>
    </row>
    <row r="178" spans="2:14" x14ac:dyDescent="0.25">
      <c r="B178" s="41"/>
      <c r="C178" s="41"/>
      <c r="D178" s="41"/>
      <c r="E178" s="41"/>
      <c r="F178" s="41"/>
      <c r="G178" s="239"/>
      <c r="H178" s="239"/>
      <c r="I178" s="239"/>
      <c r="J178" s="239"/>
      <c r="K178" s="252"/>
      <c r="L178" s="239"/>
      <c r="M178" s="239"/>
      <c r="N178" s="239"/>
    </row>
    <row r="179" spans="2:14" x14ac:dyDescent="0.25">
      <c r="B179" s="41"/>
      <c r="C179" s="41"/>
      <c r="D179" s="41"/>
      <c r="E179" s="41"/>
      <c r="F179" s="41"/>
      <c r="G179" s="239"/>
      <c r="H179" s="239"/>
      <c r="I179" s="239"/>
      <c r="J179" s="239"/>
      <c r="K179" s="252"/>
      <c r="L179" s="239"/>
      <c r="M179" s="239"/>
      <c r="N179" s="239"/>
    </row>
    <row r="180" spans="2:14" x14ac:dyDescent="0.25">
      <c r="B180" s="41"/>
      <c r="C180" s="41"/>
      <c r="D180" s="41"/>
      <c r="E180" s="41"/>
      <c r="F180" s="41"/>
      <c r="G180" s="239"/>
      <c r="H180" s="239"/>
      <c r="I180" s="239"/>
      <c r="J180" s="239"/>
      <c r="K180" s="252"/>
      <c r="L180" s="239"/>
      <c r="M180" s="239"/>
      <c r="N180" s="239"/>
    </row>
    <row r="181" spans="2:14" x14ac:dyDescent="0.25">
      <c r="B181" s="41"/>
      <c r="C181" s="41"/>
      <c r="D181" s="41"/>
      <c r="E181" s="41"/>
      <c r="F181" s="41"/>
      <c r="G181" s="239"/>
      <c r="H181" s="239"/>
      <c r="I181" s="239"/>
      <c r="J181" s="239"/>
      <c r="K181" s="252"/>
      <c r="L181" s="239"/>
      <c r="M181" s="239"/>
      <c r="N181" s="239"/>
    </row>
    <row r="182" spans="2:14" x14ac:dyDescent="0.25">
      <c r="B182" s="41"/>
      <c r="C182" s="41"/>
      <c r="D182" s="41"/>
      <c r="E182" s="41"/>
      <c r="F182" s="41"/>
      <c r="G182" s="239"/>
      <c r="H182" s="239"/>
      <c r="I182" s="239"/>
      <c r="J182" s="239"/>
      <c r="K182" s="252"/>
      <c r="L182" s="239"/>
      <c r="M182" s="239"/>
      <c r="N182" s="239"/>
    </row>
    <row r="183" spans="2:14" x14ac:dyDescent="0.25">
      <c r="B183" s="41"/>
      <c r="C183" s="41"/>
      <c r="D183" s="41"/>
      <c r="E183" s="41"/>
      <c r="F183" s="41"/>
      <c r="G183" s="239"/>
      <c r="H183" s="239"/>
      <c r="I183" s="239"/>
      <c r="J183" s="239"/>
      <c r="K183" s="252"/>
      <c r="L183" s="239"/>
      <c r="M183" s="239"/>
      <c r="N183" s="239"/>
    </row>
    <row r="184" spans="2:14" x14ac:dyDescent="0.25">
      <c r="B184" s="41"/>
      <c r="C184" s="41"/>
      <c r="D184" s="41"/>
      <c r="E184" s="41"/>
      <c r="F184" s="41"/>
      <c r="G184" s="239"/>
      <c r="H184" s="239"/>
      <c r="I184" s="239"/>
      <c r="J184" s="239"/>
      <c r="K184" s="252"/>
      <c r="L184" s="239"/>
      <c r="M184" s="239"/>
      <c r="N184" s="239"/>
    </row>
    <row r="185" spans="2:14" x14ac:dyDescent="0.25">
      <c r="B185" s="41"/>
      <c r="C185" s="41"/>
      <c r="D185" s="41"/>
      <c r="E185" s="41"/>
      <c r="F185" s="41"/>
      <c r="G185" s="239"/>
      <c r="H185" s="239"/>
      <c r="I185" s="239"/>
      <c r="J185" s="239"/>
      <c r="K185" s="252"/>
      <c r="L185" s="239"/>
      <c r="M185" s="239"/>
      <c r="N185" s="239"/>
    </row>
    <row r="186" spans="2:14" x14ac:dyDescent="0.25">
      <c r="B186" s="41"/>
      <c r="C186" s="41"/>
      <c r="D186" s="41"/>
      <c r="E186" s="41"/>
      <c r="F186" s="41"/>
      <c r="G186" s="239"/>
      <c r="H186" s="239"/>
      <c r="I186" s="239"/>
      <c r="J186" s="239"/>
      <c r="K186" s="252"/>
      <c r="L186" s="239"/>
      <c r="M186" s="239"/>
      <c r="N186" s="239"/>
    </row>
    <row r="187" spans="2:14" x14ac:dyDescent="0.25">
      <c r="B187" s="41"/>
      <c r="C187" s="41"/>
      <c r="D187" s="41"/>
      <c r="E187" s="41"/>
      <c r="F187" s="41"/>
      <c r="G187" s="239"/>
      <c r="H187" s="239"/>
      <c r="I187" s="239"/>
      <c r="J187" s="239"/>
      <c r="K187" s="252"/>
      <c r="L187" s="239"/>
      <c r="M187" s="239"/>
      <c r="N187" s="239"/>
    </row>
    <row r="188" spans="2:14" x14ac:dyDescent="0.25">
      <c r="B188" s="41"/>
      <c r="C188" s="41"/>
      <c r="D188" s="41"/>
      <c r="E188" s="41"/>
      <c r="F188" s="41"/>
      <c r="G188" s="239"/>
      <c r="H188" s="239"/>
      <c r="I188" s="239"/>
      <c r="J188" s="239"/>
      <c r="K188" s="252"/>
      <c r="L188" s="239"/>
      <c r="M188" s="239"/>
      <c r="N188" s="239"/>
    </row>
    <row r="189" spans="2:14" x14ac:dyDescent="0.25">
      <c r="B189" s="41"/>
      <c r="C189" s="41"/>
      <c r="D189" s="41"/>
      <c r="E189" s="41"/>
      <c r="F189" s="41"/>
      <c r="G189" s="239"/>
      <c r="H189" s="239"/>
      <c r="I189" s="239"/>
      <c r="J189" s="239"/>
      <c r="K189" s="252"/>
      <c r="L189" s="239"/>
      <c r="M189" s="239"/>
      <c r="N189" s="239"/>
    </row>
    <row r="190" spans="2:14" x14ac:dyDescent="0.25">
      <c r="B190" s="41"/>
      <c r="C190" s="41"/>
      <c r="D190" s="41"/>
      <c r="E190" s="41"/>
      <c r="F190" s="41"/>
      <c r="G190" s="239"/>
      <c r="H190" s="239"/>
      <c r="I190" s="239"/>
      <c r="J190" s="239"/>
      <c r="K190" s="252"/>
      <c r="L190" s="239"/>
      <c r="M190" s="239"/>
      <c r="N190" s="239"/>
    </row>
    <row r="191" spans="2:14" x14ac:dyDescent="0.25">
      <c r="B191" s="41"/>
      <c r="C191" s="41"/>
      <c r="D191" s="41"/>
      <c r="E191" s="41"/>
      <c r="F191" s="41"/>
      <c r="G191" s="239"/>
      <c r="H191" s="239"/>
      <c r="I191" s="239"/>
      <c r="J191" s="239"/>
      <c r="K191" s="252"/>
      <c r="L191" s="239"/>
      <c r="M191" s="239"/>
      <c r="N191" s="239"/>
    </row>
    <row r="192" spans="2:14" x14ac:dyDescent="0.25">
      <c r="B192" s="41"/>
      <c r="C192" s="41"/>
      <c r="D192" s="41"/>
      <c r="E192" s="41"/>
      <c r="F192" s="41"/>
      <c r="G192" s="239"/>
      <c r="H192" s="239"/>
      <c r="I192" s="239"/>
      <c r="J192" s="239"/>
      <c r="K192" s="252"/>
      <c r="L192" s="239"/>
      <c r="M192" s="239"/>
      <c r="N192" s="239"/>
    </row>
    <row r="193" spans="2:14" x14ac:dyDescent="0.25">
      <c r="B193" s="41"/>
      <c r="C193" s="41"/>
      <c r="D193" s="41"/>
      <c r="E193" s="41"/>
      <c r="F193" s="41"/>
      <c r="G193" s="239"/>
      <c r="H193" s="239"/>
      <c r="I193" s="239"/>
      <c r="J193" s="239"/>
      <c r="K193" s="252"/>
      <c r="L193" s="239"/>
      <c r="M193" s="239"/>
      <c r="N193" s="239"/>
    </row>
    <row r="194" spans="2:14" x14ac:dyDescent="0.25">
      <c r="B194" s="41"/>
      <c r="C194" s="41"/>
      <c r="D194" s="41"/>
      <c r="E194" s="41"/>
      <c r="F194" s="41"/>
      <c r="G194" s="239"/>
      <c r="H194" s="239"/>
      <c r="I194" s="239"/>
      <c r="J194" s="239"/>
      <c r="K194" s="252"/>
      <c r="L194" s="239"/>
      <c r="M194" s="239"/>
      <c r="N194" s="239"/>
    </row>
    <row r="195" spans="2:14" x14ac:dyDescent="0.25">
      <c r="B195" s="41"/>
      <c r="C195" s="41"/>
      <c r="D195" s="41"/>
      <c r="E195" s="41"/>
      <c r="F195" s="41"/>
      <c r="G195" s="239"/>
      <c r="H195" s="239"/>
      <c r="I195" s="239"/>
      <c r="J195" s="239"/>
      <c r="K195" s="252"/>
      <c r="L195" s="239"/>
      <c r="M195" s="239"/>
      <c r="N195" s="239"/>
    </row>
    <row r="196" spans="2:14" x14ac:dyDescent="0.25">
      <c r="B196" s="41"/>
      <c r="C196" s="41"/>
      <c r="D196" s="41"/>
      <c r="E196" s="41"/>
      <c r="F196" s="41"/>
      <c r="G196" s="239"/>
      <c r="H196" s="239"/>
      <c r="I196" s="239"/>
      <c r="J196" s="239"/>
      <c r="K196" s="252"/>
      <c r="L196" s="239"/>
      <c r="M196" s="239"/>
      <c r="N196" s="239"/>
    </row>
    <row r="197" spans="2:14" x14ac:dyDescent="0.25">
      <c r="B197" s="41"/>
      <c r="C197" s="41"/>
      <c r="D197" s="41"/>
      <c r="E197" s="41"/>
      <c r="F197" s="41"/>
      <c r="G197" s="239"/>
      <c r="H197" s="239"/>
      <c r="I197" s="239"/>
      <c r="J197" s="239"/>
      <c r="K197" s="252"/>
      <c r="L197" s="239"/>
      <c r="M197" s="239"/>
      <c r="N197" s="239"/>
    </row>
    <row r="198" spans="2:14" x14ac:dyDescent="0.25">
      <c r="B198" s="41"/>
      <c r="C198" s="41"/>
      <c r="D198" s="41"/>
      <c r="E198" s="41"/>
      <c r="F198" s="41"/>
      <c r="G198" s="239"/>
      <c r="H198" s="239"/>
      <c r="I198" s="239"/>
      <c r="J198" s="239"/>
      <c r="K198" s="252"/>
      <c r="L198" s="239"/>
      <c r="M198" s="239"/>
      <c r="N198" s="239"/>
    </row>
    <row r="199" spans="2:14" x14ac:dyDescent="0.25">
      <c r="B199" s="41"/>
      <c r="C199" s="41"/>
      <c r="D199" s="41"/>
      <c r="E199" s="41"/>
      <c r="F199" s="41"/>
      <c r="G199" s="239"/>
      <c r="H199" s="239"/>
      <c r="I199" s="239"/>
      <c r="J199" s="239"/>
      <c r="K199" s="252"/>
      <c r="L199" s="239"/>
      <c r="M199" s="239"/>
      <c r="N199" s="239"/>
    </row>
    <row r="200" spans="2:14" x14ac:dyDescent="0.25">
      <c r="B200" s="41"/>
      <c r="C200" s="41"/>
      <c r="D200" s="41"/>
      <c r="E200" s="41"/>
      <c r="F200" s="41"/>
      <c r="G200" s="239"/>
      <c r="H200" s="239"/>
      <c r="I200" s="239"/>
      <c r="J200" s="239"/>
      <c r="K200" s="252"/>
      <c r="L200" s="239"/>
      <c r="M200" s="239"/>
      <c r="N200" s="239"/>
    </row>
    <row r="201" spans="2:14" x14ac:dyDescent="0.25">
      <c r="B201" s="41"/>
      <c r="C201" s="41"/>
      <c r="D201" s="41"/>
      <c r="E201" s="41"/>
      <c r="F201" s="41"/>
      <c r="G201" s="239"/>
      <c r="H201" s="239"/>
      <c r="I201" s="239"/>
      <c r="J201" s="239"/>
      <c r="K201" s="252"/>
      <c r="L201" s="239"/>
      <c r="M201" s="239"/>
      <c r="N201" s="239"/>
    </row>
    <row r="202" spans="2:14" x14ac:dyDescent="0.25">
      <c r="B202" s="41"/>
      <c r="C202" s="41"/>
      <c r="D202" s="41"/>
      <c r="E202" s="41"/>
      <c r="F202" s="41"/>
      <c r="G202" s="239"/>
      <c r="H202" s="239"/>
      <c r="I202" s="239"/>
      <c r="J202" s="239"/>
      <c r="K202" s="252"/>
      <c r="L202" s="239"/>
      <c r="M202" s="239"/>
      <c r="N202" s="239"/>
    </row>
    <row r="203" spans="2:14" x14ac:dyDescent="0.25">
      <c r="B203" s="41"/>
      <c r="C203" s="41"/>
      <c r="D203" s="41"/>
      <c r="E203" s="41"/>
      <c r="F203" s="41"/>
      <c r="G203" s="239"/>
      <c r="H203" s="239"/>
      <c r="I203" s="239"/>
      <c r="J203" s="239"/>
      <c r="K203" s="252"/>
      <c r="L203" s="239"/>
      <c r="M203" s="239"/>
      <c r="N203" s="239"/>
    </row>
    <row r="204" spans="2:14" x14ac:dyDescent="0.25">
      <c r="B204" s="41"/>
      <c r="C204" s="41"/>
      <c r="D204" s="41"/>
      <c r="E204" s="41"/>
      <c r="F204" s="41"/>
      <c r="G204" s="239"/>
      <c r="H204" s="239"/>
      <c r="I204" s="239"/>
      <c r="J204" s="239"/>
      <c r="K204" s="252"/>
      <c r="L204" s="239"/>
      <c r="M204" s="239"/>
      <c r="N204" s="239"/>
    </row>
    <row r="205" spans="2:14" x14ac:dyDescent="0.25">
      <c r="B205" s="41"/>
      <c r="C205" s="41"/>
      <c r="D205" s="41"/>
      <c r="E205" s="41"/>
      <c r="F205" s="41"/>
      <c r="G205" s="239"/>
      <c r="H205" s="239"/>
      <c r="I205" s="239"/>
      <c r="J205" s="239"/>
      <c r="K205" s="252"/>
      <c r="L205" s="239"/>
      <c r="M205" s="239"/>
      <c r="N205" s="239"/>
    </row>
    <row r="206" spans="2:14" x14ac:dyDescent="0.25">
      <c r="B206" s="41"/>
      <c r="C206" s="41"/>
      <c r="D206" s="41"/>
      <c r="E206" s="41"/>
      <c r="F206" s="41"/>
      <c r="G206" s="239"/>
      <c r="H206" s="239"/>
      <c r="I206" s="239"/>
      <c r="J206" s="239"/>
      <c r="K206" s="252"/>
      <c r="L206" s="239"/>
      <c r="M206" s="239"/>
      <c r="N206" s="239"/>
    </row>
    <row r="207" spans="2:14" x14ac:dyDescent="0.25">
      <c r="B207" s="41"/>
      <c r="C207" s="41"/>
      <c r="D207" s="41"/>
      <c r="E207" s="41"/>
      <c r="F207" s="41"/>
      <c r="G207" s="239"/>
      <c r="H207" s="239"/>
      <c r="I207" s="239"/>
      <c r="J207" s="239"/>
      <c r="K207" s="252"/>
      <c r="L207" s="239"/>
      <c r="M207" s="239"/>
      <c r="N207" s="239"/>
    </row>
    <row r="208" spans="2:14" x14ac:dyDescent="0.25">
      <c r="B208" s="41"/>
      <c r="C208" s="41"/>
      <c r="D208" s="41"/>
      <c r="E208" s="41"/>
      <c r="F208" s="41"/>
      <c r="G208" s="239"/>
      <c r="H208" s="239"/>
      <c r="I208" s="239"/>
      <c r="J208" s="239"/>
      <c r="K208" s="252"/>
      <c r="L208" s="239"/>
      <c r="M208" s="239"/>
      <c r="N208" s="239"/>
    </row>
    <row r="209" spans="2:14" x14ac:dyDescent="0.25">
      <c r="B209" s="41"/>
      <c r="C209" s="41"/>
      <c r="D209" s="41"/>
      <c r="E209" s="41"/>
      <c r="F209" s="41"/>
      <c r="G209" s="239"/>
      <c r="H209" s="239"/>
      <c r="I209" s="239"/>
      <c r="J209" s="239"/>
      <c r="K209" s="252"/>
      <c r="L209" s="239"/>
      <c r="M209" s="239"/>
      <c r="N209" s="239"/>
    </row>
    <row r="210" spans="2:14" x14ac:dyDescent="0.25">
      <c r="B210" s="41"/>
      <c r="C210" s="41"/>
      <c r="D210" s="41"/>
      <c r="E210" s="41"/>
      <c r="F210" s="41"/>
      <c r="G210" s="239"/>
      <c r="H210" s="239"/>
      <c r="I210" s="239"/>
      <c r="J210" s="239"/>
      <c r="K210" s="252"/>
      <c r="L210" s="239"/>
      <c r="M210" s="239"/>
      <c r="N210" s="239"/>
    </row>
    <row r="211" spans="2:14" x14ac:dyDescent="0.25">
      <c r="B211" s="41"/>
      <c r="C211" s="41"/>
      <c r="D211" s="41"/>
      <c r="E211" s="41"/>
      <c r="F211" s="41"/>
      <c r="G211" s="239"/>
      <c r="H211" s="239"/>
      <c r="I211" s="239"/>
      <c r="J211" s="239"/>
      <c r="K211" s="252"/>
      <c r="L211" s="239"/>
      <c r="M211" s="239"/>
      <c r="N211" s="239"/>
    </row>
    <row r="212" spans="2:14" x14ac:dyDescent="0.25">
      <c r="B212" s="41"/>
      <c r="C212" s="41"/>
      <c r="D212" s="41"/>
      <c r="E212" s="41"/>
      <c r="F212" s="41"/>
      <c r="G212" s="239"/>
      <c r="H212" s="239"/>
      <c r="I212" s="239"/>
      <c r="J212" s="239"/>
      <c r="K212" s="252"/>
      <c r="L212" s="239"/>
      <c r="M212" s="239"/>
      <c r="N212" s="239"/>
    </row>
    <row r="213" spans="2:14" x14ac:dyDescent="0.25">
      <c r="B213" s="41"/>
      <c r="C213" s="41"/>
      <c r="D213" s="41"/>
      <c r="E213" s="41"/>
      <c r="F213" s="41"/>
      <c r="G213" s="239"/>
      <c r="H213" s="239"/>
      <c r="I213" s="239"/>
      <c r="J213" s="239"/>
      <c r="K213" s="252"/>
      <c r="L213" s="239"/>
      <c r="M213" s="239"/>
      <c r="N213" s="239"/>
    </row>
    <row r="214" spans="2:14" x14ac:dyDescent="0.25">
      <c r="B214" s="41"/>
      <c r="C214" s="41"/>
      <c r="D214" s="41"/>
      <c r="E214" s="41"/>
      <c r="F214" s="41"/>
      <c r="G214" s="239"/>
      <c r="H214" s="239"/>
      <c r="I214" s="239"/>
      <c r="J214" s="239"/>
      <c r="K214" s="252"/>
      <c r="L214" s="239"/>
      <c r="M214" s="239"/>
      <c r="N214" s="239"/>
    </row>
    <row r="215" spans="2:14" s="41" customFormat="1" x14ac:dyDescent="0.25">
      <c r="G215" s="239"/>
      <c r="H215" s="239"/>
      <c r="I215" s="239"/>
      <c r="J215" s="239"/>
      <c r="K215" s="252"/>
      <c r="L215" s="239"/>
      <c r="M215" s="239"/>
      <c r="N215" s="239"/>
    </row>
    <row r="216" spans="2:14" s="41" customFormat="1" x14ac:dyDescent="0.25">
      <c r="G216" s="239"/>
      <c r="H216" s="239"/>
      <c r="I216" s="239"/>
      <c r="J216" s="239"/>
      <c r="K216" s="252"/>
      <c r="L216" s="239"/>
      <c r="M216" s="239"/>
      <c r="N216" s="239"/>
    </row>
    <row r="217" spans="2:14" s="41" customFormat="1" x14ac:dyDescent="0.25">
      <c r="G217" s="239"/>
      <c r="H217" s="239"/>
      <c r="I217" s="239"/>
      <c r="J217" s="239"/>
      <c r="K217" s="252"/>
      <c r="L217" s="239"/>
      <c r="M217" s="239"/>
      <c r="N217" s="239"/>
    </row>
    <row r="218" spans="2:14" s="41" customFormat="1" x14ac:dyDescent="0.25">
      <c r="G218" s="239"/>
      <c r="H218" s="239"/>
      <c r="I218" s="239"/>
      <c r="J218" s="239"/>
      <c r="K218" s="252"/>
      <c r="L218" s="239"/>
      <c r="M218" s="239"/>
      <c r="N218" s="239"/>
    </row>
    <row r="219" spans="2:14" s="41" customFormat="1" x14ac:dyDescent="0.25">
      <c r="G219" s="239"/>
      <c r="H219" s="239"/>
      <c r="I219" s="239"/>
      <c r="J219" s="239"/>
      <c r="K219" s="252"/>
      <c r="L219" s="239"/>
      <c r="M219" s="239"/>
      <c r="N219" s="239"/>
    </row>
    <row r="220" spans="2:14" s="41" customFormat="1" x14ac:dyDescent="0.25">
      <c r="G220" s="239"/>
      <c r="H220" s="239"/>
      <c r="I220" s="239"/>
      <c r="J220" s="239"/>
      <c r="K220" s="252"/>
      <c r="L220" s="239"/>
      <c r="M220" s="239"/>
      <c r="N220" s="239"/>
    </row>
    <row r="221" spans="2:14" s="41" customFormat="1" x14ac:dyDescent="0.25">
      <c r="G221" s="239"/>
      <c r="H221" s="239"/>
      <c r="I221" s="239"/>
      <c r="J221" s="239"/>
      <c r="K221" s="252"/>
      <c r="L221" s="239"/>
      <c r="M221" s="239"/>
      <c r="N221" s="239"/>
    </row>
    <row r="222" spans="2:14" s="41" customFormat="1" x14ac:dyDescent="0.25">
      <c r="G222" s="239"/>
      <c r="H222" s="239"/>
      <c r="I222" s="239"/>
      <c r="J222" s="239"/>
      <c r="K222" s="252"/>
      <c r="L222" s="239"/>
      <c r="M222" s="239"/>
      <c r="N222" s="239"/>
    </row>
    <row r="223" spans="2:14" s="41" customFormat="1" x14ac:dyDescent="0.25">
      <c r="G223" s="239"/>
      <c r="H223" s="239"/>
      <c r="I223" s="239"/>
      <c r="J223" s="239"/>
      <c r="K223" s="252"/>
      <c r="L223" s="239"/>
      <c r="M223" s="239"/>
      <c r="N223" s="239"/>
    </row>
    <row r="224" spans="2:14" s="41" customFormat="1" x14ac:dyDescent="0.25">
      <c r="G224" s="239"/>
      <c r="H224" s="239"/>
      <c r="I224" s="239"/>
      <c r="J224" s="239"/>
      <c r="K224" s="252"/>
      <c r="L224" s="239"/>
      <c r="M224" s="239"/>
      <c r="N224" s="239"/>
    </row>
    <row r="225" spans="7:14" s="41" customFormat="1" x14ac:dyDescent="0.25">
      <c r="G225" s="239"/>
      <c r="H225" s="239"/>
      <c r="I225" s="239"/>
      <c r="J225" s="239"/>
      <c r="K225" s="252"/>
      <c r="L225" s="239"/>
      <c r="M225" s="239"/>
      <c r="N225" s="239"/>
    </row>
    <row r="226" spans="7:14" s="41" customFormat="1" x14ac:dyDescent="0.25">
      <c r="G226" s="239"/>
      <c r="H226" s="239"/>
      <c r="I226" s="239"/>
      <c r="J226" s="239"/>
      <c r="K226" s="252"/>
      <c r="L226" s="239"/>
      <c r="M226" s="239"/>
      <c r="N226" s="239"/>
    </row>
    <row r="227" spans="7:14" s="41" customFormat="1" x14ac:dyDescent="0.25">
      <c r="G227" s="239"/>
      <c r="H227" s="239"/>
      <c r="I227" s="239"/>
      <c r="J227" s="239"/>
      <c r="K227" s="252"/>
      <c r="L227" s="239"/>
      <c r="M227" s="239"/>
      <c r="N227" s="239"/>
    </row>
    <row r="228" spans="7:14" s="41" customFormat="1" x14ac:dyDescent="0.25">
      <c r="G228" s="239"/>
      <c r="H228" s="239"/>
      <c r="I228" s="239"/>
      <c r="J228" s="239"/>
      <c r="K228" s="252"/>
      <c r="L228" s="239"/>
      <c r="M228" s="239"/>
      <c r="N228" s="239"/>
    </row>
    <row r="229" spans="7:14" s="41" customFormat="1" x14ac:dyDescent="0.25">
      <c r="G229" s="239"/>
      <c r="H229" s="239"/>
      <c r="I229" s="239"/>
      <c r="J229" s="239"/>
      <c r="K229" s="252"/>
      <c r="L229" s="239"/>
      <c r="M229" s="239"/>
      <c r="N229" s="239"/>
    </row>
    <row r="230" spans="7:14" s="41" customFormat="1" x14ac:dyDescent="0.25">
      <c r="G230" s="239"/>
      <c r="H230" s="239"/>
      <c r="I230" s="239"/>
      <c r="J230" s="239"/>
      <c r="K230" s="252"/>
      <c r="L230" s="239"/>
      <c r="M230" s="239"/>
      <c r="N230" s="239"/>
    </row>
    <row r="231" spans="7:14" s="41" customFormat="1" x14ac:dyDescent="0.25">
      <c r="G231" s="239"/>
      <c r="H231" s="239"/>
      <c r="I231" s="239"/>
      <c r="J231" s="239"/>
      <c r="K231" s="252"/>
      <c r="L231" s="239"/>
      <c r="M231" s="239"/>
      <c r="N231" s="239"/>
    </row>
    <row r="232" spans="7:14" s="41" customFormat="1" x14ac:dyDescent="0.25">
      <c r="G232" s="239"/>
      <c r="H232" s="239"/>
      <c r="I232" s="239"/>
      <c r="J232" s="239"/>
      <c r="K232" s="252"/>
      <c r="L232" s="239"/>
      <c r="M232" s="239"/>
      <c r="N232" s="239"/>
    </row>
    <row r="233" spans="7:14" s="41" customFormat="1" x14ac:dyDescent="0.25">
      <c r="G233" s="239"/>
      <c r="H233" s="239"/>
      <c r="I233" s="239"/>
      <c r="J233" s="239"/>
      <c r="K233" s="252"/>
      <c r="L233" s="239"/>
      <c r="M233" s="239"/>
      <c r="N233" s="239"/>
    </row>
    <row r="234" spans="7:14" s="41" customFormat="1" x14ac:dyDescent="0.25">
      <c r="G234" s="239"/>
      <c r="H234" s="239"/>
      <c r="I234" s="239"/>
      <c r="J234" s="239"/>
      <c r="K234" s="252"/>
      <c r="L234" s="239"/>
      <c r="M234" s="239"/>
      <c r="N234" s="239"/>
    </row>
    <row r="235" spans="7:14" s="41" customFormat="1" x14ac:dyDescent="0.25">
      <c r="G235" s="239"/>
      <c r="H235" s="239"/>
      <c r="I235" s="239"/>
      <c r="J235" s="239"/>
      <c r="K235" s="252"/>
      <c r="L235" s="239"/>
      <c r="M235" s="239"/>
      <c r="N235" s="239"/>
    </row>
    <row r="236" spans="7:14" s="41" customFormat="1" x14ac:dyDescent="0.25">
      <c r="G236" s="239"/>
      <c r="H236" s="239"/>
      <c r="I236" s="239"/>
      <c r="J236" s="239"/>
      <c r="K236" s="252"/>
      <c r="L236" s="239"/>
      <c r="M236" s="239"/>
      <c r="N236" s="239"/>
    </row>
    <row r="237" spans="7:14" s="41" customFormat="1" x14ac:dyDescent="0.25">
      <c r="G237" s="239"/>
      <c r="H237" s="239"/>
      <c r="I237" s="239"/>
      <c r="J237" s="239"/>
      <c r="K237" s="252"/>
      <c r="L237" s="239"/>
      <c r="M237" s="239"/>
      <c r="N237" s="239"/>
    </row>
    <row r="238" spans="7:14" s="41" customFormat="1" x14ac:dyDescent="0.25">
      <c r="G238" s="239"/>
      <c r="H238" s="239"/>
      <c r="I238" s="239"/>
      <c r="J238" s="239"/>
      <c r="K238" s="252"/>
      <c r="L238" s="239"/>
      <c r="M238" s="239"/>
      <c r="N238" s="239"/>
    </row>
    <row r="239" spans="7:14" s="41" customFormat="1" x14ac:dyDescent="0.25">
      <c r="G239" s="239"/>
      <c r="H239" s="239"/>
      <c r="I239" s="239"/>
      <c r="J239" s="239"/>
      <c r="K239" s="252"/>
      <c r="L239" s="239"/>
      <c r="M239" s="239"/>
      <c r="N239" s="239"/>
    </row>
    <row r="240" spans="7:14" s="41" customFormat="1" x14ac:dyDescent="0.25">
      <c r="G240" s="239"/>
      <c r="H240" s="239"/>
      <c r="I240" s="239"/>
      <c r="J240" s="239"/>
      <c r="K240" s="252"/>
      <c r="L240" s="239"/>
      <c r="M240" s="239"/>
      <c r="N240" s="239"/>
    </row>
    <row r="241" spans="7:14" s="41" customFormat="1" x14ac:dyDescent="0.25">
      <c r="G241" s="239"/>
      <c r="H241" s="239"/>
      <c r="I241" s="239"/>
      <c r="J241" s="239"/>
      <c r="K241" s="252"/>
      <c r="L241" s="239"/>
      <c r="M241" s="239"/>
      <c r="N241" s="239"/>
    </row>
    <row r="242" spans="7:14" s="41" customFormat="1" x14ac:dyDescent="0.25">
      <c r="G242" s="239"/>
      <c r="H242" s="239"/>
      <c r="I242" s="239"/>
      <c r="J242" s="239"/>
      <c r="K242" s="252"/>
      <c r="L242" s="239"/>
      <c r="M242" s="239"/>
      <c r="N242" s="239"/>
    </row>
    <row r="243" spans="7:14" s="41" customFormat="1" x14ac:dyDescent="0.25">
      <c r="G243" s="239"/>
      <c r="H243" s="239"/>
      <c r="I243" s="239"/>
      <c r="J243" s="239"/>
      <c r="K243" s="252"/>
      <c r="L243" s="239"/>
      <c r="M243" s="239"/>
      <c r="N243" s="239"/>
    </row>
    <row r="244" spans="7:14" s="41" customFormat="1" x14ac:dyDescent="0.25">
      <c r="G244" s="239"/>
      <c r="H244" s="239"/>
      <c r="I244" s="239"/>
      <c r="J244" s="239"/>
      <c r="K244" s="252"/>
      <c r="L244" s="239"/>
      <c r="M244" s="239"/>
      <c r="N244" s="239"/>
    </row>
    <row r="245" spans="7:14" s="41" customFormat="1" x14ac:dyDescent="0.25">
      <c r="G245" s="239"/>
      <c r="H245" s="239"/>
      <c r="I245" s="239"/>
      <c r="J245" s="239"/>
      <c r="K245" s="252"/>
      <c r="L245" s="239"/>
      <c r="M245" s="239"/>
      <c r="N245" s="239"/>
    </row>
    <row r="246" spans="7:14" s="41" customFormat="1" x14ac:dyDescent="0.25">
      <c r="G246" s="239"/>
      <c r="H246" s="239"/>
      <c r="I246" s="239"/>
      <c r="J246" s="239"/>
      <c r="K246" s="252"/>
      <c r="L246" s="239"/>
      <c r="M246" s="239"/>
      <c r="N246" s="239"/>
    </row>
    <row r="247" spans="7:14" s="41" customFormat="1" x14ac:dyDescent="0.25">
      <c r="G247" s="239"/>
      <c r="H247" s="239"/>
      <c r="I247" s="239"/>
      <c r="J247" s="239"/>
      <c r="K247" s="252"/>
      <c r="L247" s="239"/>
      <c r="M247" s="239"/>
      <c r="N247" s="239"/>
    </row>
    <row r="248" spans="7:14" s="41" customFormat="1" x14ac:dyDescent="0.25">
      <c r="G248" s="239"/>
      <c r="H248" s="239"/>
      <c r="I248" s="239"/>
      <c r="J248" s="239"/>
      <c r="K248" s="252"/>
      <c r="L248" s="239"/>
      <c r="M248" s="239"/>
      <c r="N248" s="239"/>
    </row>
    <row r="249" spans="7:14" s="41" customFormat="1" x14ac:dyDescent="0.25">
      <c r="G249" s="239"/>
      <c r="H249" s="239"/>
      <c r="I249" s="239"/>
      <c r="J249" s="239"/>
      <c r="K249" s="252"/>
      <c r="L249" s="239"/>
      <c r="M249" s="239"/>
      <c r="N249" s="239"/>
    </row>
    <row r="250" spans="7:14" s="41" customFormat="1" x14ac:dyDescent="0.25">
      <c r="G250" s="239"/>
      <c r="H250" s="239"/>
      <c r="I250" s="239"/>
      <c r="J250" s="239"/>
      <c r="K250" s="252"/>
      <c r="L250" s="239"/>
      <c r="M250" s="239"/>
      <c r="N250" s="239"/>
    </row>
    <row r="251" spans="7:14" s="41" customFormat="1" x14ac:dyDescent="0.25">
      <c r="G251" s="239"/>
      <c r="H251" s="239"/>
      <c r="I251" s="239"/>
      <c r="J251" s="239"/>
      <c r="K251" s="252"/>
      <c r="L251" s="239"/>
      <c r="M251" s="239"/>
      <c r="N251" s="239"/>
    </row>
    <row r="252" spans="7:14" s="41" customFormat="1" x14ac:dyDescent="0.25">
      <c r="G252" s="239"/>
      <c r="H252" s="239"/>
      <c r="I252" s="239"/>
      <c r="J252" s="239"/>
      <c r="K252" s="252"/>
      <c r="L252" s="239"/>
      <c r="M252" s="239"/>
      <c r="N252" s="239"/>
    </row>
    <row r="253" spans="7:14" s="41" customFormat="1" x14ac:dyDescent="0.25">
      <c r="G253" s="239"/>
      <c r="H253" s="239"/>
      <c r="I253" s="239"/>
      <c r="J253" s="239"/>
      <c r="K253" s="252"/>
      <c r="L253" s="239"/>
      <c r="M253" s="239"/>
      <c r="N253" s="239"/>
    </row>
    <row r="254" spans="7:14" s="41" customFormat="1" x14ac:dyDescent="0.25">
      <c r="G254" s="239"/>
      <c r="H254" s="239"/>
      <c r="I254" s="239"/>
      <c r="J254" s="239"/>
      <c r="K254" s="252"/>
      <c r="L254" s="239"/>
      <c r="M254" s="239"/>
      <c r="N254" s="239"/>
    </row>
    <row r="255" spans="7:14" s="41" customFormat="1" x14ac:dyDescent="0.25">
      <c r="G255" s="239"/>
      <c r="H255" s="239"/>
      <c r="I255" s="239"/>
      <c r="J255" s="239"/>
      <c r="K255" s="252"/>
      <c r="L255" s="239"/>
      <c r="M255" s="239"/>
      <c r="N255" s="239"/>
    </row>
    <row r="256" spans="7:14" s="41" customFormat="1" x14ac:dyDescent="0.25">
      <c r="G256" s="239"/>
      <c r="H256" s="239"/>
      <c r="I256" s="239"/>
      <c r="J256" s="239"/>
      <c r="K256" s="252"/>
      <c r="L256" s="239"/>
      <c r="M256" s="239"/>
      <c r="N256" s="239"/>
    </row>
    <row r="257" spans="2:14" s="41" customFormat="1" x14ac:dyDescent="0.25">
      <c r="G257" s="239"/>
      <c r="H257" s="239"/>
      <c r="I257" s="239"/>
      <c r="J257" s="239"/>
      <c r="K257" s="252"/>
      <c r="L257" s="239"/>
      <c r="M257" s="239"/>
      <c r="N257" s="239"/>
    </row>
    <row r="258" spans="2:14" s="41" customFormat="1" x14ac:dyDescent="0.25">
      <c r="G258" s="239"/>
      <c r="H258" s="239"/>
      <c r="I258" s="239"/>
      <c r="J258" s="239"/>
      <c r="K258" s="252"/>
      <c r="L258" s="239"/>
      <c r="M258" s="239"/>
      <c r="N258" s="239"/>
    </row>
    <row r="259" spans="2:14" s="41" customFormat="1" x14ac:dyDescent="0.25">
      <c r="G259" s="239"/>
      <c r="H259" s="239"/>
      <c r="I259" s="239"/>
      <c r="J259" s="239"/>
      <c r="K259" s="252"/>
      <c r="L259" s="239"/>
      <c r="M259" s="239"/>
      <c r="N259" s="239"/>
    </row>
    <row r="260" spans="2:14" s="41" customFormat="1" x14ac:dyDescent="0.25">
      <c r="G260" s="239"/>
      <c r="H260" s="239"/>
      <c r="I260" s="239"/>
      <c r="J260" s="239"/>
      <c r="K260" s="252"/>
      <c r="L260" s="239"/>
      <c r="M260" s="239"/>
      <c r="N260" s="239"/>
    </row>
    <row r="261" spans="2:14" s="41" customFormat="1" x14ac:dyDescent="0.25">
      <c r="G261" s="239"/>
      <c r="H261" s="239"/>
      <c r="I261" s="239"/>
      <c r="J261" s="239"/>
      <c r="K261" s="252"/>
      <c r="L261" s="239"/>
      <c r="M261" s="239"/>
      <c r="N261" s="239"/>
    </row>
    <row r="262" spans="2:14" s="41" customFormat="1" x14ac:dyDescent="0.25">
      <c r="G262" s="239"/>
      <c r="H262" s="239"/>
      <c r="I262" s="239"/>
      <c r="J262" s="239"/>
      <c r="K262" s="252"/>
      <c r="L262" s="239"/>
      <c r="M262" s="239"/>
      <c r="N262" s="239"/>
    </row>
    <row r="263" spans="2:14" s="41" customFormat="1" x14ac:dyDescent="0.25">
      <c r="G263" s="239"/>
      <c r="H263" s="239"/>
      <c r="I263" s="239"/>
      <c r="J263" s="239"/>
      <c r="K263" s="252"/>
      <c r="L263" s="239"/>
      <c r="M263" s="239"/>
      <c r="N263" s="239"/>
    </row>
    <row r="264" spans="2:14" s="41" customFormat="1" x14ac:dyDescent="0.25">
      <c r="B264"/>
      <c r="C264"/>
      <c r="D264"/>
      <c r="E264"/>
      <c r="F264"/>
      <c r="G264" s="239"/>
      <c r="H264" s="239"/>
      <c r="I264" s="239"/>
      <c r="J264" s="239"/>
      <c r="K264" s="252"/>
      <c r="L264" s="239"/>
      <c r="M264" s="239"/>
      <c r="N264" s="239"/>
    </row>
    <row r="265" spans="2:14" s="41" customFormat="1" x14ac:dyDescent="0.25">
      <c r="B265"/>
      <c r="C265"/>
      <c r="D265"/>
      <c r="E265"/>
      <c r="F265"/>
      <c r="G265" s="253"/>
      <c r="H265" s="253"/>
      <c r="I265" s="253"/>
      <c r="J265" s="253"/>
      <c r="K265" s="254"/>
      <c r="L265" s="253"/>
      <c r="M265" s="253"/>
      <c r="N265" s="253"/>
    </row>
    <row r="266" spans="2:14" s="41" customFormat="1" x14ac:dyDescent="0.25">
      <c r="B266"/>
      <c r="C266"/>
      <c r="D266"/>
      <c r="E266"/>
      <c r="F266"/>
      <c r="G266" s="253"/>
      <c r="H266" s="253"/>
      <c r="I266" s="253"/>
      <c r="J266" s="253"/>
      <c r="K266" s="254"/>
      <c r="L266" s="253"/>
      <c r="M266" s="253"/>
      <c r="N266" s="253"/>
    </row>
    <row r="267" spans="2:14" s="41" customFormat="1" x14ac:dyDescent="0.25">
      <c r="B267"/>
      <c r="C267"/>
      <c r="D267"/>
      <c r="E267"/>
      <c r="F267"/>
      <c r="G267" s="253"/>
      <c r="H267" s="253"/>
      <c r="I267" s="253"/>
      <c r="J267" s="253"/>
      <c r="K267" s="254"/>
      <c r="L267" s="253"/>
      <c r="M267" s="253"/>
      <c r="N267" s="253"/>
    </row>
    <row r="268" spans="2:14" s="41" customFormat="1" x14ac:dyDescent="0.25">
      <c r="B268"/>
      <c r="C268"/>
      <c r="D268"/>
      <c r="E268"/>
      <c r="F268"/>
      <c r="G268" s="253"/>
      <c r="H268" s="253"/>
      <c r="I268" s="253"/>
      <c r="J268" s="253"/>
      <c r="K268" s="254"/>
      <c r="L268" s="253"/>
      <c r="M268" s="253"/>
      <c r="N268" s="253"/>
    </row>
    <row r="269" spans="2:14" s="41" customFormat="1" x14ac:dyDescent="0.25">
      <c r="B269"/>
      <c r="C269"/>
      <c r="D269"/>
      <c r="E269"/>
      <c r="F269"/>
      <c r="G269" s="253"/>
      <c r="H269" s="253"/>
      <c r="I269" s="253"/>
      <c r="J269" s="253"/>
      <c r="K269" s="254"/>
      <c r="L269" s="253"/>
      <c r="M269" s="253"/>
      <c r="N269" s="253"/>
    </row>
    <row r="270" spans="2:14" s="41" customFormat="1" x14ac:dyDescent="0.25">
      <c r="B270"/>
      <c r="C270"/>
      <c r="D270"/>
      <c r="E270"/>
      <c r="F270"/>
      <c r="G270" s="253"/>
      <c r="H270" s="253"/>
      <c r="I270" s="253"/>
      <c r="J270" s="253"/>
      <c r="K270" s="254"/>
      <c r="L270" s="253"/>
      <c r="M270" s="253"/>
      <c r="N270" s="253"/>
    </row>
    <row r="271" spans="2:14" s="41" customFormat="1" x14ac:dyDescent="0.25">
      <c r="B271"/>
      <c r="C271"/>
      <c r="D271"/>
      <c r="E271"/>
      <c r="F271"/>
      <c r="G271" s="253"/>
      <c r="H271" s="253"/>
      <c r="I271" s="253"/>
      <c r="J271" s="253"/>
      <c r="K271" s="254"/>
      <c r="L271" s="253"/>
      <c r="M271" s="253"/>
      <c r="N271" s="253"/>
    </row>
    <row r="272" spans="2:14" s="41" customFormat="1" x14ac:dyDescent="0.25">
      <c r="B272"/>
      <c r="C272"/>
      <c r="D272"/>
      <c r="E272"/>
      <c r="F272"/>
      <c r="G272" s="253"/>
      <c r="H272" s="253"/>
      <c r="I272" s="253"/>
      <c r="J272" s="253"/>
      <c r="K272" s="254"/>
      <c r="L272" s="253"/>
      <c r="M272" s="253"/>
      <c r="N272" s="253"/>
    </row>
    <row r="273" spans="2:14" s="41" customFormat="1" x14ac:dyDescent="0.25">
      <c r="B273"/>
      <c r="C273"/>
      <c r="D273"/>
      <c r="E273"/>
      <c r="F273"/>
      <c r="G273" s="253"/>
      <c r="H273" s="253"/>
      <c r="I273" s="253"/>
      <c r="J273" s="253"/>
      <c r="K273" s="254"/>
      <c r="L273" s="253"/>
      <c r="M273" s="253"/>
      <c r="N273" s="253"/>
    </row>
    <row r="274" spans="2:14" s="41" customFormat="1" x14ac:dyDescent="0.25">
      <c r="B274"/>
      <c r="C274"/>
      <c r="D274"/>
      <c r="E274"/>
      <c r="F274"/>
      <c r="G274" s="253"/>
      <c r="H274" s="253"/>
      <c r="I274" s="253"/>
      <c r="J274" s="253"/>
      <c r="K274" s="254"/>
      <c r="L274" s="253"/>
      <c r="M274" s="253"/>
      <c r="N274" s="253"/>
    </row>
    <row r="275" spans="2:14" s="41" customFormat="1" x14ac:dyDescent="0.25">
      <c r="B275"/>
      <c r="C275"/>
      <c r="D275"/>
      <c r="E275"/>
      <c r="F275"/>
      <c r="G275" s="253"/>
      <c r="H275" s="253"/>
      <c r="I275" s="253"/>
      <c r="J275" s="253"/>
      <c r="K275" s="254"/>
      <c r="L275" s="253"/>
      <c r="M275" s="253"/>
      <c r="N275" s="253"/>
    </row>
    <row r="276" spans="2:14" s="41" customFormat="1" x14ac:dyDescent="0.25">
      <c r="B276"/>
      <c r="C276"/>
      <c r="D276"/>
      <c r="E276"/>
      <c r="F276"/>
      <c r="G276" s="253"/>
      <c r="H276" s="253"/>
      <c r="I276" s="253"/>
      <c r="J276" s="253"/>
      <c r="K276" s="254"/>
      <c r="L276" s="253"/>
      <c r="M276" s="253"/>
      <c r="N276" s="253"/>
    </row>
    <row r="277" spans="2:14" s="41" customFormat="1" x14ac:dyDescent="0.25">
      <c r="B277"/>
      <c r="C277"/>
      <c r="D277"/>
      <c r="E277"/>
      <c r="F277"/>
      <c r="G277" s="253"/>
      <c r="H277" s="253"/>
      <c r="I277" s="253"/>
      <c r="J277" s="253"/>
      <c r="K277" s="254"/>
      <c r="L277" s="253"/>
      <c r="M277" s="253"/>
      <c r="N277" s="253"/>
    </row>
    <row r="278" spans="2:14" s="41" customFormat="1" x14ac:dyDescent="0.25">
      <c r="B278"/>
      <c r="C278"/>
      <c r="D278"/>
      <c r="E278"/>
      <c r="F278"/>
      <c r="G278" s="253"/>
      <c r="H278" s="253"/>
      <c r="I278" s="253"/>
      <c r="J278" s="253"/>
      <c r="K278" s="254"/>
      <c r="L278" s="253"/>
      <c r="M278" s="253"/>
      <c r="N278" s="253"/>
    </row>
    <row r="279" spans="2:14" s="41" customFormat="1" x14ac:dyDescent="0.25">
      <c r="B279"/>
      <c r="C279"/>
      <c r="D279"/>
      <c r="E279"/>
      <c r="F279"/>
      <c r="G279" s="253"/>
      <c r="H279" s="253"/>
      <c r="I279" s="253"/>
      <c r="J279" s="253"/>
      <c r="K279" s="254"/>
      <c r="L279" s="253"/>
      <c r="M279" s="253"/>
      <c r="N279" s="253"/>
    </row>
    <row r="280" spans="2:14" s="41" customFormat="1" x14ac:dyDescent="0.25">
      <c r="B280"/>
      <c r="C280"/>
      <c r="D280"/>
      <c r="E280"/>
      <c r="F280"/>
      <c r="G280" s="253"/>
      <c r="H280" s="253"/>
      <c r="I280" s="253"/>
      <c r="J280" s="253"/>
      <c r="K280" s="254"/>
      <c r="L280" s="253"/>
      <c r="M280" s="253"/>
      <c r="N280" s="253"/>
    </row>
    <row r="281" spans="2:14" s="41" customFormat="1" x14ac:dyDescent="0.25">
      <c r="B281"/>
      <c r="C281"/>
      <c r="D281"/>
      <c r="E281"/>
      <c r="F281"/>
      <c r="G281" s="253"/>
      <c r="H281" s="253"/>
      <c r="I281" s="253"/>
      <c r="J281" s="253"/>
      <c r="K281" s="254"/>
      <c r="L281" s="253"/>
      <c r="M281" s="253"/>
      <c r="N281" s="253"/>
    </row>
    <row r="282" spans="2:14" s="41" customFormat="1" x14ac:dyDescent="0.25">
      <c r="B282"/>
      <c r="C282"/>
      <c r="D282"/>
      <c r="E282"/>
      <c r="F282"/>
      <c r="G282" s="253"/>
      <c r="H282" s="253"/>
      <c r="I282" s="253"/>
      <c r="J282" s="253"/>
      <c r="K282" s="254"/>
      <c r="L282" s="253"/>
      <c r="M282" s="253"/>
      <c r="N282" s="253"/>
    </row>
    <row r="283" spans="2:14" s="41" customFormat="1" x14ac:dyDescent="0.25">
      <c r="B283"/>
      <c r="C283"/>
      <c r="D283"/>
      <c r="E283"/>
      <c r="F283"/>
      <c r="G283" s="253"/>
      <c r="H283" s="253"/>
      <c r="I283" s="253"/>
      <c r="J283" s="253"/>
      <c r="K283" s="254"/>
      <c r="L283" s="253"/>
      <c r="M283" s="253"/>
      <c r="N283" s="253"/>
    </row>
    <row r="284" spans="2:14" s="41" customFormat="1" x14ac:dyDescent="0.25">
      <c r="B284"/>
      <c r="C284"/>
      <c r="D284"/>
      <c r="E284"/>
      <c r="F284"/>
      <c r="G284" s="253"/>
      <c r="H284" s="253"/>
      <c r="I284" s="253"/>
      <c r="J284" s="253"/>
      <c r="K284" s="254"/>
      <c r="L284" s="253"/>
      <c r="M284" s="253"/>
      <c r="N284" s="253"/>
    </row>
    <row r="285" spans="2:14" s="41" customFormat="1" x14ac:dyDescent="0.25">
      <c r="B285"/>
      <c r="C285"/>
      <c r="D285"/>
      <c r="E285"/>
      <c r="F285"/>
      <c r="G285" s="253"/>
      <c r="H285" s="253"/>
      <c r="I285" s="253"/>
      <c r="J285" s="253"/>
      <c r="K285" s="254"/>
      <c r="L285" s="253"/>
      <c r="M285" s="253"/>
      <c r="N285" s="253"/>
    </row>
    <row r="286" spans="2:14" s="41" customFormat="1" x14ac:dyDescent="0.25">
      <c r="B286"/>
      <c r="C286"/>
      <c r="D286"/>
      <c r="E286"/>
      <c r="F286"/>
      <c r="G286" s="253"/>
      <c r="H286" s="253"/>
      <c r="I286" s="253"/>
      <c r="J286" s="253"/>
      <c r="K286" s="254"/>
      <c r="L286" s="253"/>
      <c r="M286" s="253"/>
      <c r="N286" s="253"/>
    </row>
    <row r="287" spans="2:14" s="41" customFormat="1" x14ac:dyDescent="0.25">
      <c r="B287"/>
      <c r="C287"/>
      <c r="D287"/>
      <c r="E287"/>
      <c r="F287"/>
      <c r="G287" s="253"/>
      <c r="H287" s="253"/>
      <c r="I287" s="253"/>
      <c r="J287" s="253"/>
      <c r="K287" s="254"/>
      <c r="L287" s="253"/>
      <c r="M287" s="253"/>
      <c r="N287" s="253"/>
    </row>
    <row r="288" spans="2:14" s="41" customFormat="1" x14ac:dyDescent="0.25">
      <c r="B288"/>
      <c r="C288"/>
      <c r="D288"/>
      <c r="E288"/>
      <c r="F288"/>
      <c r="G288" s="253"/>
      <c r="H288" s="253"/>
      <c r="I288" s="253"/>
      <c r="J288" s="253"/>
      <c r="K288" s="254"/>
      <c r="L288" s="253"/>
      <c r="M288" s="253"/>
      <c r="N288" s="253"/>
    </row>
    <row r="289" spans="2:14" s="41" customFormat="1" x14ac:dyDescent="0.25">
      <c r="B289"/>
      <c r="C289"/>
      <c r="D289"/>
      <c r="E289"/>
      <c r="F289"/>
      <c r="G289" s="253"/>
      <c r="H289" s="253"/>
      <c r="I289" s="253"/>
      <c r="J289" s="253"/>
      <c r="K289" s="254"/>
      <c r="L289" s="253"/>
      <c r="M289" s="253"/>
      <c r="N289" s="253"/>
    </row>
    <row r="290" spans="2:14" s="41" customFormat="1" x14ac:dyDescent="0.25">
      <c r="B290"/>
      <c r="C290"/>
      <c r="D290"/>
      <c r="E290"/>
      <c r="F290"/>
      <c r="G290" s="253"/>
      <c r="H290" s="253"/>
      <c r="I290" s="253"/>
      <c r="J290" s="253"/>
      <c r="K290" s="254"/>
      <c r="L290" s="253"/>
      <c r="M290" s="253"/>
      <c r="N290" s="253"/>
    </row>
    <row r="291" spans="2:14" s="41" customFormat="1" x14ac:dyDescent="0.25">
      <c r="B291"/>
      <c r="C291"/>
      <c r="D291"/>
      <c r="E291"/>
      <c r="F291"/>
      <c r="G291" s="253"/>
      <c r="H291" s="253"/>
      <c r="I291" s="253"/>
      <c r="J291" s="253"/>
      <c r="K291" s="254"/>
      <c r="L291" s="253"/>
      <c r="M291" s="253"/>
      <c r="N291" s="253"/>
    </row>
    <row r="292" spans="2:14" s="41" customFormat="1" x14ac:dyDescent="0.25">
      <c r="B292"/>
      <c r="C292"/>
      <c r="D292"/>
      <c r="E292"/>
      <c r="F292"/>
      <c r="G292" s="253"/>
      <c r="H292" s="253"/>
      <c r="I292" s="253"/>
      <c r="J292" s="253"/>
      <c r="K292" s="254"/>
      <c r="L292" s="253"/>
      <c r="M292" s="253"/>
      <c r="N292" s="253"/>
    </row>
    <row r="293" spans="2:14" s="41" customFormat="1" x14ac:dyDescent="0.25">
      <c r="B293"/>
      <c r="C293"/>
      <c r="D293"/>
      <c r="E293"/>
      <c r="F293"/>
      <c r="G293" s="253"/>
      <c r="H293" s="253"/>
      <c r="I293" s="253"/>
      <c r="J293" s="253"/>
      <c r="K293" s="254"/>
      <c r="L293" s="253"/>
      <c r="M293" s="253"/>
      <c r="N293" s="253"/>
    </row>
    <row r="294" spans="2:14" s="41" customFormat="1" x14ac:dyDescent="0.25">
      <c r="B294"/>
      <c r="C294"/>
      <c r="D294"/>
      <c r="E294"/>
      <c r="F294"/>
      <c r="G294" s="253"/>
      <c r="H294" s="253"/>
      <c r="I294" s="253"/>
      <c r="J294" s="253"/>
      <c r="K294" s="254"/>
      <c r="L294" s="253"/>
      <c r="M294" s="253"/>
      <c r="N294" s="253"/>
    </row>
    <row r="295" spans="2:14" s="41" customFormat="1" x14ac:dyDescent="0.25">
      <c r="B295"/>
      <c r="C295"/>
      <c r="D295"/>
      <c r="E295"/>
      <c r="F295"/>
      <c r="G295" s="253"/>
      <c r="H295" s="253"/>
      <c r="I295" s="253"/>
      <c r="J295" s="253"/>
      <c r="K295" s="254"/>
      <c r="L295" s="253"/>
      <c r="M295" s="253"/>
      <c r="N295" s="253"/>
    </row>
    <row r="296" spans="2:14" s="41" customFormat="1" x14ac:dyDescent="0.25">
      <c r="B296"/>
      <c r="C296"/>
      <c r="D296"/>
      <c r="E296"/>
      <c r="F296"/>
      <c r="G296" s="253"/>
      <c r="H296" s="253"/>
      <c r="I296" s="253"/>
      <c r="J296" s="253"/>
      <c r="K296" s="254"/>
      <c r="L296" s="253"/>
      <c r="M296" s="253"/>
      <c r="N296" s="253"/>
    </row>
    <row r="297" spans="2:14" s="41" customFormat="1" x14ac:dyDescent="0.25">
      <c r="B297"/>
      <c r="C297"/>
      <c r="D297"/>
      <c r="E297"/>
      <c r="F297"/>
      <c r="G297" s="253"/>
      <c r="H297" s="253"/>
      <c r="I297" s="253"/>
      <c r="J297" s="253"/>
      <c r="K297" s="254"/>
      <c r="L297" s="253"/>
      <c r="M297" s="253"/>
      <c r="N297" s="253"/>
    </row>
    <row r="298" spans="2:14" s="41" customFormat="1" x14ac:dyDescent="0.25">
      <c r="B298"/>
      <c r="C298"/>
      <c r="D298"/>
      <c r="E298"/>
      <c r="F298"/>
      <c r="G298" s="253"/>
      <c r="H298" s="253"/>
      <c r="I298" s="253"/>
      <c r="J298" s="253"/>
      <c r="K298" s="254"/>
      <c r="L298" s="253"/>
      <c r="M298" s="253"/>
      <c r="N298" s="253"/>
    </row>
    <row r="299" spans="2:14" s="41" customFormat="1" x14ac:dyDescent="0.25">
      <c r="B299"/>
      <c r="C299"/>
      <c r="D299"/>
      <c r="E299"/>
      <c r="F299"/>
      <c r="G299" s="253"/>
      <c r="H299" s="253"/>
      <c r="I299" s="253"/>
      <c r="J299" s="253"/>
      <c r="K299" s="254"/>
      <c r="L299" s="253"/>
      <c r="M299" s="253"/>
      <c r="N299" s="253"/>
    </row>
    <row r="300" spans="2:14" s="41" customFormat="1" x14ac:dyDescent="0.25">
      <c r="B300"/>
      <c r="C300"/>
      <c r="D300"/>
      <c r="E300"/>
      <c r="F300"/>
      <c r="G300" s="253"/>
      <c r="H300" s="253"/>
      <c r="I300" s="253"/>
      <c r="J300" s="253"/>
      <c r="K300" s="254"/>
      <c r="L300" s="253"/>
      <c r="M300" s="253"/>
      <c r="N300" s="253"/>
    </row>
    <row r="301" spans="2:14" s="41" customFormat="1" x14ac:dyDescent="0.25">
      <c r="B301"/>
      <c r="C301"/>
      <c r="D301"/>
      <c r="E301"/>
      <c r="F301"/>
      <c r="G301" s="253"/>
      <c r="H301" s="253"/>
      <c r="I301" s="253"/>
      <c r="J301" s="253"/>
      <c r="K301" s="254"/>
      <c r="L301" s="253"/>
      <c r="M301" s="253"/>
      <c r="N301" s="253"/>
    </row>
    <row r="302" spans="2:14" s="41" customFormat="1" x14ac:dyDescent="0.25">
      <c r="B302"/>
      <c r="C302"/>
      <c r="D302"/>
      <c r="E302"/>
      <c r="F302"/>
      <c r="G302" s="253"/>
      <c r="H302" s="253"/>
      <c r="I302" s="253"/>
      <c r="J302" s="253"/>
      <c r="K302" s="254"/>
      <c r="L302" s="253"/>
      <c r="M302" s="253"/>
      <c r="N302" s="253"/>
    </row>
    <row r="303" spans="2:14" s="41" customFormat="1" x14ac:dyDescent="0.25">
      <c r="B303"/>
      <c r="C303"/>
      <c r="D303"/>
      <c r="E303"/>
      <c r="F303"/>
      <c r="G303" s="253"/>
      <c r="H303" s="253"/>
      <c r="I303" s="253"/>
      <c r="J303" s="253"/>
      <c r="K303" s="254"/>
      <c r="L303" s="253"/>
      <c r="M303" s="253"/>
      <c r="N303" s="253"/>
    </row>
    <row r="304" spans="2:14" s="41" customFormat="1" x14ac:dyDescent="0.25">
      <c r="B304"/>
      <c r="C304"/>
      <c r="D304"/>
      <c r="E304"/>
      <c r="F304"/>
      <c r="G304" s="253"/>
      <c r="H304" s="253"/>
      <c r="I304" s="253"/>
      <c r="J304" s="253"/>
      <c r="K304" s="254"/>
      <c r="L304" s="253"/>
      <c r="M304" s="253"/>
      <c r="N304" s="253"/>
    </row>
    <row r="305" spans="2:14" s="41" customFormat="1" x14ac:dyDescent="0.25">
      <c r="B305"/>
      <c r="C305"/>
      <c r="D305"/>
      <c r="E305"/>
      <c r="F305"/>
      <c r="G305" s="253"/>
      <c r="H305" s="253"/>
      <c r="I305" s="253"/>
      <c r="J305" s="253"/>
      <c r="K305" s="254"/>
      <c r="L305" s="253"/>
      <c r="M305" s="253"/>
      <c r="N305" s="253"/>
    </row>
    <row r="306" spans="2:14" s="41" customFormat="1" x14ac:dyDescent="0.25">
      <c r="B306"/>
      <c r="C306"/>
      <c r="D306"/>
      <c r="E306"/>
      <c r="F306"/>
      <c r="G306" s="253"/>
      <c r="H306" s="253"/>
      <c r="I306" s="253"/>
      <c r="J306" s="253"/>
      <c r="K306" s="254"/>
      <c r="L306" s="253"/>
      <c r="M306" s="253"/>
      <c r="N306" s="253"/>
    </row>
    <row r="307" spans="2:14" s="41" customFormat="1" x14ac:dyDescent="0.25">
      <c r="B307"/>
      <c r="C307"/>
      <c r="D307"/>
      <c r="E307"/>
      <c r="F307"/>
      <c r="G307" s="253"/>
      <c r="H307" s="253"/>
      <c r="I307" s="253"/>
      <c r="J307" s="253"/>
      <c r="K307" s="254"/>
      <c r="L307" s="253"/>
      <c r="M307" s="253"/>
      <c r="N307" s="253"/>
    </row>
    <row r="308" spans="2:14" s="41" customFormat="1" x14ac:dyDescent="0.25">
      <c r="B308"/>
      <c r="C308"/>
      <c r="D308"/>
      <c r="E308"/>
      <c r="F308"/>
      <c r="G308" s="253"/>
      <c r="H308" s="253"/>
      <c r="I308" s="253"/>
      <c r="J308" s="253"/>
      <c r="K308" s="254"/>
      <c r="L308" s="253"/>
      <c r="M308" s="253"/>
      <c r="N308" s="253"/>
    </row>
    <row r="309" spans="2:14" s="41" customFormat="1" x14ac:dyDescent="0.25">
      <c r="B309"/>
      <c r="C309"/>
      <c r="D309"/>
      <c r="E309"/>
      <c r="F309"/>
      <c r="G309" s="253"/>
      <c r="H309" s="253"/>
      <c r="I309" s="253"/>
      <c r="J309" s="253"/>
      <c r="K309" s="254"/>
      <c r="L309" s="253"/>
      <c r="M309" s="253"/>
      <c r="N309" s="253"/>
    </row>
    <row r="310" spans="2:14" s="41" customFormat="1" x14ac:dyDescent="0.25">
      <c r="B310"/>
      <c r="C310"/>
      <c r="D310"/>
      <c r="E310"/>
      <c r="F310"/>
      <c r="G310" s="253"/>
      <c r="H310" s="253"/>
      <c r="I310" s="253"/>
      <c r="J310" s="253"/>
      <c r="K310" s="254"/>
      <c r="L310" s="253"/>
      <c r="M310" s="253"/>
      <c r="N310" s="253"/>
    </row>
    <row r="311" spans="2:14" s="41" customFormat="1" x14ac:dyDescent="0.25">
      <c r="B311"/>
      <c r="C311"/>
      <c r="D311"/>
      <c r="E311"/>
      <c r="F311"/>
      <c r="G311" s="253"/>
      <c r="H311" s="253"/>
      <c r="I311" s="253"/>
      <c r="J311" s="253"/>
      <c r="K311" s="254"/>
      <c r="L311" s="253"/>
      <c r="M311" s="253"/>
      <c r="N311" s="253"/>
    </row>
    <row r="312" spans="2:14" s="41" customFormat="1" x14ac:dyDescent="0.25">
      <c r="B312"/>
      <c r="C312"/>
      <c r="D312"/>
      <c r="E312"/>
      <c r="F312"/>
      <c r="G312" s="253"/>
      <c r="H312" s="253"/>
      <c r="I312" s="253"/>
      <c r="J312" s="253"/>
      <c r="K312" s="254"/>
      <c r="L312" s="253"/>
      <c r="M312" s="253"/>
      <c r="N312" s="253"/>
    </row>
    <row r="313" spans="2:14" s="41" customFormat="1" x14ac:dyDescent="0.25">
      <c r="B313"/>
      <c r="C313"/>
      <c r="D313"/>
      <c r="E313"/>
      <c r="F313"/>
      <c r="G313" s="253"/>
      <c r="H313" s="253"/>
      <c r="I313" s="253"/>
      <c r="J313" s="253"/>
      <c r="K313" s="254"/>
      <c r="L313" s="253"/>
      <c r="M313" s="253"/>
      <c r="N313" s="253"/>
    </row>
    <row r="314" spans="2:14" s="41" customFormat="1" x14ac:dyDescent="0.25">
      <c r="B314"/>
      <c r="C314"/>
      <c r="D314"/>
      <c r="E314"/>
      <c r="F314"/>
      <c r="G314" s="253"/>
      <c r="H314" s="253"/>
      <c r="I314" s="253"/>
      <c r="J314" s="253"/>
      <c r="K314" s="254"/>
      <c r="L314" s="253"/>
      <c r="M314" s="253"/>
      <c r="N314" s="253"/>
    </row>
    <row r="315" spans="2:14" s="41" customFormat="1" x14ac:dyDescent="0.25">
      <c r="B315"/>
      <c r="C315"/>
      <c r="D315"/>
      <c r="E315"/>
      <c r="F315"/>
      <c r="G315" s="253"/>
      <c r="H315" s="253"/>
      <c r="I315" s="253"/>
      <c r="J315" s="253"/>
      <c r="K315" s="254"/>
      <c r="L315" s="253"/>
      <c r="M315" s="253"/>
      <c r="N315" s="253"/>
    </row>
    <row r="316" spans="2:14" s="41" customFormat="1" x14ac:dyDescent="0.25">
      <c r="B316"/>
      <c r="C316"/>
      <c r="D316"/>
      <c r="E316"/>
      <c r="F316"/>
      <c r="G316" s="253"/>
      <c r="H316" s="253"/>
      <c r="I316" s="253"/>
      <c r="J316" s="253"/>
      <c r="K316" s="254"/>
      <c r="L316" s="253"/>
      <c r="M316" s="253"/>
      <c r="N316" s="253"/>
    </row>
    <row r="317" spans="2:14" s="41" customFormat="1" x14ac:dyDescent="0.25">
      <c r="B317"/>
      <c r="C317"/>
      <c r="D317"/>
      <c r="E317"/>
      <c r="F317"/>
      <c r="G317" s="253"/>
      <c r="H317" s="253"/>
      <c r="I317" s="253"/>
      <c r="J317" s="253"/>
      <c r="K317" s="254"/>
      <c r="L317" s="253"/>
      <c r="M317" s="253"/>
      <c r="N317" s="253"/>
    </row>
    <row r="318" spans="2:14" s="41" customFormat="1" x14ac:dyDescent="0.25">
      <c r="B318"/>
      <c r="C318"/>
      <c r="D318"/>
      <c r="E318"/>
      <c r="F318"/>
      <c r="G318" s="253"/>
      <c r="H318" s="253"/>
      <c r="I318" s="253"/>
      <c r="J318" s="253"/>
      <c r="K318" s="254"/>
      <c r="L318" s="253"/>
      <c r="M318" s="253"/>
      <c r="N318" s="253"/>
    </row>
    <row r="319" spans="2:14" s="41" customFormat="1" x14ac:dyDescent="0.25">
      <c r="B319"/>
      <c r="C319"/>
      <c r="D319"/>
      <c r="E319"/>
      <c r="F319"/>
      <c r="G319" s="253"/>
      <c r="H319" s="253"/>
      <c r="I319" s="253"/>
      <c r="J319" s="253"/>
      <c r="K319" s="254"/>
      <c r="L319" s="253"/>
      <c r="M319" s="253"/>
      <c r="N319" s="253"/>
    </row>
    <row r="320" spans="2:14" s="41" customFormat="1" x14ac:dyDescent="0.25">
      <c r="B320"/>
      <c r="C320"/>
      <c r="D320"/>
      <c r="E320"/>
      <c r="F320"/>
      <c r="G320" s="253"/>
      <c r="H320" s="253"/>
      <c r="I320" s="253"/>
      <c r="J320" s="253"/>
      <c r="K320" s="254"/>
      <c r="L320" s="253"/>
      <c r="M320" s="253"/>
      <c r="N320" s="253"/>
    </row>
    <row r="321" spans="2:14" s="41" customFormat="1" x14ac:dyDescent="0.25">
      <c r="B321"/>
      <c r="C321"/>
      <c r="D321"/>
      <c r="E321"/>
      <c r="F321"/>
      <c r="G321" s="253"/>
      <c r="H321" s="253"/>
      <c r="I321" s="253"/>
      <c r="J321" s="253"/>
      <c r="K321" s="254"/>
      <c r="L321" s="253"/>
      <c r="M321" s="253"/>
      <c r="N321" s="253"/>
    </row>
    <row r="322" spans="2:14" s="41" customFormat="1" x14ac:dyDescent="0.25">
      <c r="B322"/>
      <c r="C322"/>
      <c r="D322"/>
      <c r="E322"/>
      <c r="F322"/>
      <c r="G322" s="253"/>
      <c r="H322" s="253"/>
      <c r="I322" s="253"/>
      <c r="J322" s="253"/>
      <c r="K322" s="254"/>
      <c r="L322" s="253"/>
      <c r="M322" s="253"/>
      <c r="N322" s="253"/>
    </row>
    <row r="323" spans="2:14" s="41" customFormat="1" x14ac:dyDescent="0.25">
      <c r="B323"/>
      <c r="C323"/>
      <c r="D323"/>
      <c r="E323"/>
      <c r="F323"/>
      <c r="G323" s="253"/>
      <c r="H323" s="253"/>
      <c r="I323" s="253"/>
      <c r="J323" s="253"/>
      <c r="K323" s="254"/>
      <c r="L323" s="253"/>
      <c r="M323" s="253"/>
      <c r="N323" s="253"/>
    </row>
    <row r="324" spans="2:14" s="41" customFormat="1" x14ac:dyDescent="0.25">
      <c r="B324"/>
      <c r="C324"/>
      <c r="D324"/>
      <c r="E324"/>
      <c r="F324"/>
      <c r="G324" s="253"/>
      <c r="H324" s="253"/>
      <c r="I324" s="253"/>
      <c r="J324" s="253"/>
      <c r="K324" s="254"/>
      <c r="L324" s="253"/>
      <c r="M324" s="253"/>
      <c r="N324" s="253"/>
    </row>
    <row r="325" spans="2:14" s="41" customFormat="1" x14ac:dyDescent="0.25">
      <c r="B325"/>
      <c r="C325"/>
      <c r="D325"/>
      <c r="E325"/>
      <c r="F325"/>
      <c r="G325" s="253"/>
      <c r="H325" s="253"/>
      <c r="I325" s="253"/>
      <c r="J325" s="253"/>
      <c r="K325" s="254"/>
      <c r="L325" s="253"/>
      <c r="M325" s="253"/>
      <c r="N325" s="253"/>
    </row>
    <row r="326" spans="2:14" s="41" customFormat="1" x14ac:dyDescent="0.25">
      <c r="B326"/>
      <c r="C326"/>
      <c r="D326"/>
      <c r="E326"/>
      <c r="F326"/>
      <c r="G326" s="253"/>
      <c r="H326" s="253"/>
      <c r="I326" s="253"/>
      <c r="J326" s="253"/>
      <c r="K326" s="254"/>
      <c r="L326" s="253"/>
      <c r="M326" s="253"/>
      <c r="N326" s="253"/>
    </row>
    <row r="327" spans="2:14" s="41" customFormat="1" x14ac:dyDescent="0.25">
      <c r="B327"/>
      <c r="C327"/>
      <c r="D327"/>
      <c r="E327"/>
      <c r="F327"/>
      <c r="G327" s="253"/>
      <c r="H327" s="253"/>
      <c r="I327" s="253"/>
      <c r="J327" s="253"/>
      <c r="K327" s="254"/>
      <c r="L327" s="253"/>
      <c r="M327" s="253"/>
      <c r="N327" s="253"/>
    </row>
    <row r="328" spans="2:14" s="41" customFormat="1" x14ac:dyDescent="0.25">
      <c r="B328"/>
      <c r="C328"/>
      <c r="D328"/>
      <c r="E328"/>
      <c r="F328"/>
      <c r="G328" s="253"/>
      <c r="H328" s="253"/>
      <c r="I328" s="253"/>
      <c r="J328" s="253"/>
      <c r="K328" s="254"/>
      <c r="L328" s="253"/>
      <c r="M328" s="253"/>
      <c r="N328" s="253"/>
    </row>
    <row r="329" spans="2:14" s="41" customFormat="1" x14ac:dyDescent="0.25">
      <c r="B329"/>
      <c r="C329"/>
      <c r="D329"/>
      <c r="E329"/>
      <c r="F329"/>
      <c r="G329" s="253"/>
      <c r="H329" s="253"/>
      <c r="I329" s="253"/>
      <c r="J329" s="253"/>
      <c r="K329" s="254"/>
      <c r="L329" s="253"/>
      <c r="M329" s="253"/>
      <c r="N329" s="253"/>
    </row>
    <row r="330" spans="2:14" s="41" customFormat="1" x14ac:dyDescent="0.25">
      <c r="B330"/>
      <c r="C330"/>
      <c r="D330"/>
      <c r="E330"/>
      <c r="F330"/>
      <c r="G330" s="253"/>
      <c r="H330" s="253"/>
      <c r="I330" s="253"/>
      <c r="J330" s="253"/>
      <c r="K330" s="254"/>
      <c r="L330" s="253"/>
      <c r="M330" s="253"/>
      <c r="N330" s="253"/>
    </row>
    <row r="331" spans="2:14" s="41" customFormat="1" x14ac:dyDescent="0.25">
      <c r="B331"/>
      <c r="C331"/>
      <c r="D331"/>
      <c r="E331"/>
      <c r="F331"/>
      <c r="G331" s="253"/>
      <c r="H331" s="253"/>
      <c r="I331" s="253"/>
      <c r="J331" s="253"/>
      <c r="K331" s="254"/>
      <c r="L331" s="253"/>
      <c r="M331" s="253"/>
      <c r="N331" s="253"/>
    </row>
    <row r="332" spans="2:14" s="41" customFormat="1" x14ac:dyDescent="0.25">
      <c r="B332"/>
      <c r="C332"/>
      <c r="D332"/>
      <c r="E332"/>
      <c r="F332"/>
      <c r="G332" s="253"/>
      <c r="H332" s="253"/>
      <c r="I332" s="253"/>
      <c r="J332" s="253"/>
      <c r="K332" s="254"/>
      <c r="L332" s="253"/>
      <c r="M332" s="253"/>
      <c r="N332" s="253"/>
    </row>
    <row r="333" spans="2:14" s="41" customFormat="1" x14ac:dyDescent="0.25">
      <c r="B333"/>
      <c r="C333"/>
      <c r="D333"/>
      <c r="E333"/>
      <c r="F333"/>
      <c r="G333" s="253"/>
      <c r="H333" s="253"/>
      <c r="I333" s="253"/>
      <c r="J333" s="253"/>
      <c r="K333" s="254"/>
      <c r="L333" s="253"/>
      <c r="M333" s="253"/>
      <c r="N333" s="253"/>
    </row>
    <row r="334" spans="2:14" s="41" customFormat="1" x14ac:dyDescent="0.25">
      <c r="B334"/>
      <c r="C334"/>
      <c r="D334"/>
      <c r="E334"/>
      <c r="F334"/>
      <c r="G334" s="253"/>
      <c r="H334" s="253"/>
      <c r="I334" s="253"/>
      <c r="J334" s="253"/>
      <c r="K334" s="254"/>
      <c r="L334" s="253"/>
      <c r="M334" s="253"/>
      <c r="N334" s="253"/>
    </row>
    <row r="335" spans="2:14" s="41" customFormat="1" x14ac:dyDescent="0.25">
      <c r="B335"/>
      <c r="C335"/>
      <c r="D335"/>
      <c r="E335"/>
      <c r="F335"/>
      <c r="G335" s="253"/>
      <c r="H335" s="253"/>
      <c r="I335" s="253"/>
      <c r="J335" s="253"/>
      <c r="K335" s="254"/>
      <c r="L335" s="253"/>
      <c r="M335" s="253"/>
      <c r="N335" s="253"/>
    </row>
    <row r="336" spans="2:14" s="41" customFormat="1" x14ac:dyDescent="0.25">
      <c r="B336"/>
      <c r="C336"/>
      <c r="D336"/>
      <c r="E336"/>
      <c r="F336"/>
      <c r="G336" s="253"/>
      <c r="H336" s="253"/>
      <c r="I336" s="253"/>
      <c r="J336" s="253"/>
      <c r="K336" s="254"/>
      <c r="L336" s="253"/>
      <c r="M336" s="253"/>
      <c r="N336" s="253"/>
    </row>
    <row r="337" spans="2:14" s="41" customFormat="1" x14ac:dyDescent="0.25">
      <c r="B337"/>
      <c r="C337"/>
      <c r="D337"/>
      <c r="E337"/>
      <c r="F337"/>
      <c r="G337" s="253"/>
      <c r="H337" s="253"/>
      <c r="I337" s="253"/>
      <c r="J337" s="253"/>
      <c r="K337" s="254"/>
      <c r="L337" s="253"/>
      <c r="M337" s="253"/>
      <c r="N337" s="253"/>
    </row>
    <row r="338" spans="2:14" s="41" customFormat="1" x14ac:dyDescent="0.25">
      <c r="B338"/>
      <c r="C338"/>
      <c r="D338"/>
      <c r="E338"/>
      <c r="F338"/>
      <c r="G338" s="253"/>
      <c r="H338" s="253"/>
      <c r="I338" s="253"/>
      <c r="J338" s="253"/>
      <c r="K338" s="254"/>
      <c r="L338" s="253"/>
      <c r="M338" s="253"/>
      <c r="N338" s="253"/>
    </row>
    <row r="339" spans="2:14" s="41" customFormat="1" x14ac:dyDescent="0.25">
      <c r="B339"/>
      <c r="C339"/>
      <c r="D339"/>
      <c r="E339"/>
      <c r="F339"/>
      <c r="G339" s="253"/>
      <c r="H339" s="253"/>
      <c r="I339" s="253"/>
      <c r="J339" s="253"/>
      <c r="K339" s="254"/>
      <c r="L339" s="253"/>
      <c r="M339" s="253"/>
      <c r="N339" s="253"/>
    </row>
    <row r="340" spans="2:14" s="41" customFormat="1" x14ac:dyDescent="0.25">
      <c r="B340"/>
      <c r="C340"/>
      <c r="D340"/>
      <c r="E340"/>
      <c r="F340"/>
      <c r="G340" s="253"/>
      <c r="H340" s="253"/>
      <c r="I340" s="253"/>
      <c r="J340" s="253"/>
      <c r="K340" s="254"/>
      <c r="L340" s="253"/>
      <c r="M340" s="253"/>
      <c r="N340" s="253"/>
    </row>
    <row r="341" spans="2:14" s="41" customFormat="1" x14ac:dyDescent="0.25">
      <c r="B341"/>
      <c r="C341"/>
      <c r="D341"/>
      <c r="E341"/>
      <c r="F341"/>
      <c r="G341" s="253"/>
      <c r="H341" s="253"/>
      <c r="I341" s="253"/>
      <c r="J341" s="253"/>
      <c r="K341" s="254"/>
      <c r="L341" s="253"/>
      <c r="M341" s="253"/>
      <c r="N341" s="253"/>
    </row>
    <row r="342" spans="2:14" s="41" customFormat="1" x14ac:dyDescent="0.25">
      <c r="B342"/>
      <c r="C342"/>
      <c r="D342"/>
      <c r="E342"/>
      <c r="F342"/>
      <c r="G342" s="253"/>
      <c r="H342" s="253"/>
      <c r="I342" s="253"/>
      <c r="J342" s="253"/>
      <c r="K342" s="254"/>
      <c r="L342" s="253"/>
      <c r="M342" s="253"/>
      <c r="N342" s="253"/>
    </row>
    <row r="343" spans="2:14" s="41" customFormat="1" x14ac:dyDescent="0.25">
      <c r="B343"/>
      <c r="C343"/>
      <c r="D343"/>
      <c r="E343"/>
      <c r="F343"/>
      <c r="G343" s="253"/>
      <c r="H343" s="253"/>
      <c r="I343" s="253"/>
      <c r="J343" s="253"/>
      <c r="K343" s="254"/>
      <c r="L343" s="253"/>
      <c r="M343" s="253"/>
      <c r="N343" s="253"/>
    </row>
    <row r="344" spans="2:14" s="41" customFormat="1" x14ac:dyDescent="0.25">
      <c r="B344"/>
      <c r="C344"/>
      <c r="D344"/>
      <c r="E344"/>
      <c r="F344"/>
      <c r="G344" s="253"/>
      <c r="H344" s="253"/>
      <c r="I344" s="253"/>
      <c r="J344" s="253"/>
      <c r="K344" s="254"/>
      <c r="L344" s="253"/>
      <c r="M344" s="253"/>
      <c r="N344" s="253"/>
    </row>
    <row r="345" spans="2:14" s="41" customFormat="1" x14ac:dyDescent="0.25">
      <c r="B345"/>
      <c r="C345"/>
      <c r="D345"/>
      <c r="E345"/>
      <c r="F345"/>
      <c r="G345" s="253"/>
      <c r="H345" s="253"/>
      <c r="I345" s="253"/>
      <c r="J345" s="253"/>
      <c r="K345" s="254"/>
      <c r="L345" s="253"/>
      <c r="M345" s="253"/>
      <c r="N345" s="253"/>
    </row>
    <row r="346" spans="2:14" s="41" customFormat="1" x14ac:dyDescent="0.25">
      <c r="B346"/>
      <c r="C346"/>
      <c r="D346"/>
      <c r="E346"/>
      <c r="F346"/>
      <c r="G346" s="253"/>
      <c r="H346" s="253"/>
      <c r="I346" s="253"/>
      <c r="J346" s="253"/>
      <c r="K346" s="254"/>
      <c r="L346" s="253"/>
      <c r="M346" s="253"/>
      <c r="N346" s="253"/>
    </row>
    <row r="347" spans="2:14" s="41" customFormat="1" x14ac:dyDescent="0.25">
      <c r="B347"/>
      <c r="C347"/>
      <c r="D347"/>
      <c r="E347"/>
      <c r="F347"/>
      <c r="G347" s="253"/>
      <c r="H347" s="253"/>
      <c r="I347" s="253"/>
      <c r="J347" s="253"/>
      <c r="K347" s="254"/>
      <c r="L347" s="253"/>
      <c r="M347" s="253"/>
      <c r="N347" s="253"/>
    </row>
    <row r="348" spans="2:14" s="41" customFormat="1" x14ac:dyDescent="0.25">
      <c r="B348"/>
      <c r="C348"/>
      <c r="D348"/>
      <c r="E348"/>
      <c r="F348"/>
      <c r="G348" s="253"/>
      <c r="H348" s="253"/>
      <c r="I348" s="253"/>
      <c r="J348" s="253"/>
      <c r="K348" s="254"/>
      <c r="L348" s="253"/>
      <c r="M348" s="253"/>
      <c r="N348" s="253"/>
    </row>
    <row r="349" spans="2:14" s="41" customFormat="1" x14ac:dyDescent="0.25">
      <c r="B349"/>
      <c r="C349"/>
      <c r="D349"/>
      <c r="E349"/>
      <c r="F349"/>
      <c r="G349" s="253"/>
      <c r="H349" s="253"/>
      <c r="I349" s="253"/>
      <c r="J349" s="253"/>
      <c r="K349" s="254"/>
      <c r="L349" s="253"/>
      <c r="M349" s="253"/>
      <c r="N349" s="253"/>
    </row>
    <row r="350" spans="2:14" s="41" customFormat="1" x14ac:dyDescent="0.25">
      <c r="B350"/>
      <c r="C350"/>
      <c r="D350"/>
      <c r="E350"/>
      <c r="F350"/>
      <c r="G350" s="253"/>
      <c r="H350" s="253"/>
      <c r="I350" s="253"/>
      <c r="J350" s="253"/>
      <c r="K350" s="254"/>
      <c r="L350" s="253"/>
      <c r="M350" s="253"/>
      <c r="N350" s="253"/>
    </row>
    <row r="351" spans="2:14" s="41" customFormat="1" x14ac:dyDescent="0.25">
      <c r="B351"/>
      <c r="C351"/>
      <c r="D351"/>
      <c r="E351"/>
      <c r="F351"/>
      <c r="G351" s="253"/>
      <c r="H351" s="253"/>
      <c r="I351" s="253"/>
      <c r="J351" s="253"/>
      <c r="K351" s="254"/>
      <c r="L351" s="253"/>
      <c r="M351" s="253"/>
      <c r="N351" s="253"/>
    </row>
    <row r="352" spans="2:14" s="41" customFormat="1" x14ac:dyDescent="0.25">
      <c r="B352"/>
      <c r="C352"/>
      <c r="D352"/>
      <c r="E352"/>
      <c r="F352"/>
      <c r="G352" s="253"/>
      <c r="H352" s="253"/>
      <c r="I352" s="253"/>
      <c r="J352" s="253"/>
      <c r="K352" s="254"/>
      <c r="L352" s="253"/>
      <c r="M352" s="253"/>
      <c r="N352" s="253"/>
    </row>
    <row r="353" spans="2:14" s="41" customFormat="1" x14ac:dyDescent="0.25">
      <c r="B353"/>
      <c r="C353"/>
      <c r="D353"/>
      <c r="E353"/>
      <c r="F353"/>
      <c r="G353" s="253"/>
      <c r="H353" s="253"/>
      <c r="I353" s="253"/>
      <c r="J353" s="253"/>
      <c r="K353" s="254"/>
      <c r="L353" s="253"/>
      <c r="M353" s="253"/>
      <c r="N353" s="253"/>
    </row>
    <row r="354" spans="2:14" s="41" customFormat="1" x14ac:dyDescent="0.25">
      <c r="B354"/>
      <c r="C354"/>
      <c r="D354"/>
      <c r="E354"/>
      <c r="F354"/>
      <c r="G354" s="253"/>
      <c r="H354" s="253"/>
      <c r="I354" s="253"/>
      <c r="J354" s="253"/>
      <c r="K354" s="254"/>
      <c r="L354" s="253"/>
      <c r="M354" s="253"/>
      <c r="N354" s="253"/>
    </row>
    <row r="355" spans="2:14" s="41" customFormat="1" x14ac:dyDescent="0.25">
      <c r="B355"/>
      <c r="C355"/>
      <c r="D355"/>
      <c r="E355"/>
      <c r="F355"/>
      <c r="G355" s="253"/>
      <c r="H355" s="253"/>
      <c r="I355" s="253"/>
      <c r="J355" s="253"/>
      <c r="K355" s="254"/>
      <c r="L355" s="253"/>
      <c r="M355" s="253"/>
      <c r="N355" s="253"/>
    </row>
    <row r="356" spans="2:14" s="41" customFormat="1" x14ac:dyDescent="0.25">
      <c r="B356"/>
      <c r="C356"/>
      <c r="D356"/>
      <c r="E356"/>
      <c r="F356"/>
      <c r="G356" s="253"/>
      <c r="H356" s="253"/>
      <c r="I356" s="253"/>
      <c r="J356" s="253"/>
      <c r="K356" s="254"/>
      <c r="L356" s="253"/>
      <c r="M356" s="253"/>
      <c r="N356" s="253"/>
    </row>
    <row r="357" spans="2:14" s="41" customFormat="1" x14ac:dyDescent="0.25">
      <c r="B357"/>
      <c r="C357"/>
      <c r="D357"/>
      <c r="E357"/>
      <c r="F357"/>
      <c r="G357" s="253"/>
      <c r="H357" s="253"/>
      <c r="I357" s="253"/>
      <c r="J357" s="253"/>
      <c r="K357" s="254"/>
      <c r="L357" s="253"/>
      <c r="M357" s="253"/>
      <c r="N357" s="253"/>
    </row>
    <row r="358" spans="2:14" s="41" customFormat="1" x14ac:dyDescent="0.25">
      <c r="B358"/>
      <c r="C358"/>
      <c r="D358"/>
      <c r="E358"/>
      <c r="F358"/>
      <c r="G358" s="253"/>
      <c r="H358" s="253"/>
      <c r="I358" s="253"/>
      <c r="J358" s="253"/>
      <c r="K358" s="254"/>
      <c r="L358" s="253"/>
      <c r="M358" s="253"/>
      <c r="N358" s="253"/>
    </row>
    <row r="359" spans="2:14" s="41" customFormat="1" x14ac:dyDescent="0.25">
      <c r="B359"/>
      <c r="C359"/>
      <c r="D359"/>
      <c r="E359"/>
      <c r="F359"/>
      <c r="G359" s="253"/>
      <c r="H359" s="253"/>
      <c r="I359" s="253"/>
      <c r="J359" s="253"/>
      <c r="K359" s="254"/>
      <c r="L359" s="253"/>
      <c r="M359" s="253"/>
      <c r="N359" s="253"/>
    </row>
    <row r="360" spans="2:14" s="41" customFormat="1" x14ac:dyDescent="0.25">
      <c r="B360"/>
      <c r="C360"/>
      <c r="D360"/>
      <c r="E360"/>
      <c r="F360"/>
      <c r="G360" s="253"/>
      <c r="H360" s="253"/>
      <c r="I360" s="253"/>
      <c r="J360" s="253"/>
      <c r="K360" s="254"/>
      <c r="L360" s="253"/>
      <c r="M360" s="253"/>
      <c r="N360" s="253"/>
    </row>
    <row r="361" spans="2:14" s="41" customFormat="1" x14ac:dyDescent="0.25">
      <c r="B361"/>
      <c r="C361"/>
      <c r="D361"/>
      <c r="E361"/>
      <c r="F361"/>
      <c r="G361" s="253"/>
      <c r="H361" s="253"/>
      <c r="I361" s="253"/>
      <c r="J361" s="253"/>
      <c r="K361" s="254"/>
      <c r="L361" s="253"/>
      <c r="M361" s="253"/>
      <c r="N361" s="253"/>
    </row>
    <row r="362" spans="2:14" s="41" customFormat="1" x14ac:dyDescent="0.25">
      <c r="B362"/>
      <c r="C362"/>
      <c r="D362"/>
      <c r="E362"/>
      <c r="F362"/>
      <c r="G362" s="253"/>
      <c r="H362" s="253"/>
      <c r="I362" s="253"/>
      <c r="J362" s="253"/>
      <c r="K362" s="254"/>
      <c r="L362" s="253"/>
      <c r="M362" s="253"/>
      <c r="N362" s="253"/>
    </row>
    <row r="363" spans="2:14" s="41" customFormat="1" x14ac:dyDescent="0.25">
      <c r="B363"/>
      <c r="C363"/>
      <c r="D363"/>
      <c r="E363"/>
      <c r="F363"/>
      <c r="G363" s="253"/>
      <c r="H363" s="253"/>
      <c r="I363" s="253"/>
      <c r="J363" s="253"/>
      <c r="K363" s="254"/>
      <c r="L363" s="253"/>
      <c r="M363" s="253"/>
      <c r="N363" s="253"/>
    </row>
    <row r="364" spans="2:14" s="41" customFormat="1" x14ac:dyDescent="0.25">
      <c r="B364"/>
      <c r="C364"/>
      <c r="D364"/>
      <c r="E364"/>
      <c r="F364"/>
      <c r="G364" s="253"/>
      <c r="H364" s="253"/>
      <c r="I364" s="253"/>
      <c r="J364" s="253"/>
      <c r="K364" s="254"/>
      <c r="L364" s="253"/>
      <c r="M364" s="253"/>
      <c r="N364" s="253"/>
    </row>
    <row r="365" spans="2:14" s="41" customFormat="1" x14ac:dyDescent="0.25">
      <c r="B365"/>
      <c r="C365"/>
      <c r="D365"/>
      <c r="E365"/>
      <c r="F365"/>
      <c r="G365" s="253"/>
      <c r="H365" s="253"/>
      <c r="I365" s="253"/>
      <c r="J365" s="253"/>
      <c r="K365" s="254"/>
      <c r="L365" s="253"/>
      <c r="M365" s="253"/>
      <c r="N365" s="253"/>
    </row>
    <row r="366" spans="2:14" s="41" customFormat="1" x14ac:dyDescent="0.25">
      <c r="B366"/>
      <c r="C366"/>
      <c r="D366"/>
      <c r="E366"/>
      <c r="F366"/>
      <c r="G366" s="253"/>
      <c r="H366" s="253"/>
      <c r="I366" s="253"/>
      <c r="J366" s="253"/>
      <c r="K366" s="254"/>
      <c r="L366" s="253"/>
      <c r="M366" s="253"/>
      <c r="N366" s="253"/>
    </row>
    <row r="367" spans="2:14" s="41" customFormat="1" x14ac:dyDescent="0.25">
      <c r="B367"/>
      <c r="C367"/>
      <c r="D367"/>
      <c r="E367"/>
      <c r="F367"/>
      <c r="G367" s="253"/>
      <c r="H367" s="253"/>
      <c r="I367" s="253"/>
      <c r="J367" s="253"/>
      <c r="K367" s="254"/>
      <c r="L367" s="253"/>
      <c r="M367" s="253"/>
      <c r="N367" s="253"/>
    </row>
    <row r="368" spans="2:14" s="41" customFormat="1" x14ac:dyDescent="0.25">
      <c r="B368"/>
      <c r="C368"/>
      <c r="D368"/>
      <c r="E368"/>
      <c r="F368"/>
      <c r="G368" s="253"/>
      <c r="H368" s="253"/>
      <c r="I368" s="253"/>
      <c r="J368" s="253"/>
      <c r="K368" s="254"/>
      <c r="L368" s="253"/>
      <c r="M368" s="253"/>
      <c r="N368" s="253"/>
    </row>
    <row r="369" spans="2:14" s="41" customFormat="1" x14ac:dyDescent="0.25">
      <c r="B369"/>
      <c r="C369"/>
      <c r="D369"/>
      <c r="E369"/>
      <c r="F369"/>
      <c r="G369" s="253"/>
      <c r="H369" s="253"/>
      <c r="I369" s="253"/>
      <c r="J369" s="253"/>
      <c r="K369" s="254"/>
      <c r="L369" s="253"/>
      <c r="M369" s="253"/>
      <c r="N369" s="253"/>
    </row>
    <row r="370" spans="2:14" s="41" customFormat="1" x14ac:dyDescent="0.25">
      <c r="B370"/>
      <c r="C370"/>
      <c r="D370"/>
      <c r="E370"/>
      <c r="F370"/>
      <c r="G370" s="253"/>
      <c r="H370" s="253"/>
      <c r="I370" s="253"/>
      <c r="J370" s="253"/>
      <c r="K370" s="254"/>
      <c r="L370" s="253"/>
      <c r="M370" s="253"/>
      <c r="N370" s="253"/>
    </row>
    <row r="371" spans="2:14" s="41" customFormat="1" x14ac:dyDescent="0.25">
      <c r="B371"/>
      <c r="C371"/>
      <c r="D371"/>
      <c r="E371"/>
      <c r="F371"/>
      <c r="G371" s="253"/>
      <c r="H371" s="253"/>
      <c r="I371" s="253"/>
      <c r="J371" s="253"/>
      <c r="K371" s="254"/>
      <c r="L371" s="253"/>
      <c r="M371" s="253"/>
      <c r="N371" s="253"/>
    </row>
    <row r="372" spans="2:14" s="41" customFormat="1" x14ac:dyDescent="0.25">
      <c r="B372"/>
      <c r="C372"/>
      <c r="D372"/>
      <c r="E372"/>
      <c r="F372"/>
      <c r="G372" s="253"/>
      <c r="H372" s="253"/>
      <c r="I372" s="253"/>
      <c r="J372" s="253"/>
      <c r="K372" s="254"/>
      <c r="L372" s="253"/>
      <c r="M372" s="253"/>
      <c r="N372" s="253"/>
    </row>
    <row r="373" spans="2:14" s="41" customFormat="1" x14ac:dyDescent="0.25">
      <c r="B373"/>
      <c r="C373"/>
      <c r="D373"/>
      <c r="E373"/>
      <c r="F373"/>
      <c r="G373" s="253"/>
      <c r="H373" s="253"/>
      <c r="I373" s="253"/>
      <c r="J373" s="253"/>
      <c r="K373" s="254"/>
      <c r="L373" s="253"/>
      <c r="M373" s="253"/>
      <c r="N373" s="253"/>
    </row>
    <row r="374" spans="2:14" s="41" customFormat="1" x14ac:dyDescent="0.25">
      <c r="B374"/>
      <c r="C374"/>
      <c r="D374"/>
      <c r="E374"/>
      <c r="F374"/>
      <c r="G374" s="253"/>
      <c r="H374" s="253"/>
      <c r="I374" s="253"/>
      <c r="J374" s="253"/>
      <c r="K374" s="254"/>
      <c r="L374" s="253"/>
      <c r="M374" s="253"/>
      <c r="N374" s="253"/>
    </row>
    <row r="375" spans="2:14" s="41" customFormat="1" x14ac:dyDescent="0.25">
      <c r="B375"/>
      <c r="C375"/>
      <c r="D375"/>
      <c r="E375"/>
      <c r="F375"/>
      <c r="G375" s="253"/>
      <c r="H375" s="253"/>
      <c r="I375" s="253"/>
      <c r="J375" s="253"/>
      <c r="K375" s="254"/>
      <c r="L375" s="253"/>
      <c r="M375" s="253"/>
      <c r="N375" s="253"/>
    </row>
    <row r="376" spans="2:14" s="41" customFormat="1" x14ac:dyDescent="0.25">
      <c r="B376"/>
      <c r="C376"/>
      <c r="D376"/>
      <c r="E376"/>
      <c r="F376"/>
      <c r="G376" s="253"/>
      <c r="H376" s="253"/>
      <c r="I376" s="253"/>
      <c r="J376" s="253"/>
      <c r="K376" s="254"/>
      <c r="L376" s="253"/>
      <c r="M376" s="253"/>
      <c r="N376" s="253"/>
    </row>
    <row r="377" spans="2:14" s="41" customFormat="1" x14ac:dyDescent="0.25">
      <c r="B377"/>
      <c r="C377"/>
      <c r="D377"/>
      <c r="E377"/>
      <c r="F377"/>
      <c r="G377" s="253"/>
      <c r="H377" s="253"/>
      <c r="I377" s="253"/>
      <c r="J377" s="253"/>
      <c r="K377" s="254"/>
      <c r="L377" s="253"/>
      <c r="M377" s="253"/>
      <c r="N377" s="253"/>
    </row>
    <row r="378" spans="2:14" s="41" customFormat="1" x14ac:dyDescent="0.25">
      <c r="B378"/>
      <c r="C378"/>
      <c r="D378"/>
      <c r="E378"/>
      <c r="F378"/>
      <c r="G378" s="253"/>
      <c r="H378" s="253"/>
      <c r="I378" s="253"/>
      <c r="J378" s="253"/>
      <c r="K378" s="254"/>
      <c r="L378" s="253"/>
      <c r="M378" s="253"/>
      <c r="N378" s="253"/>
    </row>
  </sheetData>
  <mergeCells count="5">
    <mergeCell ref="G2:P2"/>
    <mergeCell ref="G3:P3"/>
    <mergeCell ref="G4:P4"/>
    <mergeCell ref="J5:K5"/>
    <mergeCell ref="H6:N6"/>
  </mergeCells>
  <dataValidations count="1">
    <dataValidation type="list" allowBlank="1" showInputMessage="1" showErrorMessage="1" sqref="N8:N100 JJ8:JJ100 TF8:TF100 ADB8:ADB100 AMX8:AMX100 AWT8:AWT100 BGP8:BGP100 BQL8:BQL100 CAH8:CAH100 CKD8:CKD100 CTZ8:CTZ100 DDV8:DDV100 DNR8:DNR100 DXN8:DXN100 EHJ8:EHJ100 ERF8:ERF100 FBB8:FBB100 FKX8:FKX100 FUT8:FUT100 GEP8:GEP100 GOL8:GOL100 GYH8:GYH100 HID8:HID100 HRZ8:HRZ100 IBV8:IBV100 ILR8:ILR100 IVN8:IVN100 JFJ8:JFJ100 JPF8:JPF100 JZB8:JZB100 KIX8:KIX100 KST8:KST100 LCP8:LCP100 LML8:LML100 LWH8:LWH100 MGD8:MGD100 MPZ8:MPZ100 MZV8:MZV100 NJR8:NJR100 NTN8:NTN100 ODJ8:ODJ100 ONF8:ONF100 OXB8:OXB100 PGX8:PGX100 PQT8:PQT100 QAP8:QAP100 QKL8:QKL100 QUH8:QUH100 RED8:RED100 RNZ8:RNZ100 RXV8:RXV100 SHR8:SHR100 SRN8:SRN100 TBJ8:TBJ100 TLF8:TLF100 TVB8:TVB100 UEX8:UEX100 UOT8:UOT100 UYP8:UYP100 VIL8:VIL100 VSH8:VSH100 WCD8:WCD100 WLZ8:WLZ100 WVV8:WVV100 N65544:N65636 JJ65544:JJ65636 TF65544:TF65636 ADB65544:ADB65636 AMX65544:AMX65636 AWT65544:AWT65636 BGP65544:BGP65636 BQL65544:BQL65636 CAH65544:CAH65636 CKD65544:CKD65636 CTZ65544:CTZ65636 DDV65544:DDV65636 DNR65544:DNR65636 DXN65544:DXN65636 EHJ65544:EHJ65636 ERF65544:ERF65636 FBB65544:FBB65636 FKX65544:FKX65636 FUT65544:FUT65636 GEP65544:GEP65636 GOL65544:GOL65636 GYH65544:GYH65636 HID65544:HID65636 HRZ65544:HRZ65636 IBV65544:IBV65636 ILR65544:ILR65636 IVN65544:IVN65636 JFJ65544:JFJ65636 JPF65544:JPF65636 JZB65544:JZB65636 KIX65544:KIX65636 KST65544:KST65636 LCP65544:LCP65636 LML65544:LML65636 LWH65544:LWH65636 MGD65544:MGD65636 MPZ65544:MPZ65636 MZV65544:MZV65636 NJR65544:NJR65636 NTN65544:NTN65636 ODJ65544:ODJ65636 ONF65544:ONF65636 OXB65544:OXB65636 PGX65544:PGX65636 PQT65544:PQT65636 QAP65544:QAP65636 QKL65544:QKL65636 QUH65544:QUH65636 RED65544:RED65636 RNZ65544:RNZ65636 RXV65544:RXV65636 SHR65544:SHR65636 SRN65544:SRN65636 TBJ65544:TBJ65636 TLF65544:TLF65636 TVB65544:TVB65636 UEX65544:UEX65636 UOT65544:UOT65636 UYP65544:UYP65636 VIL65544:VIL65636 VSH65544:VSH65636 WCD65544:WCD65636 WLZ65544:WLZ65636 WVV65544:WVV65636 N131080:N131172 JJ131080:JJ131172 TF131080:TF131172 ADB131080:ADB131172 AMX131080:AMX131172 AWT131080:AWT131172 BGP131080:BGP131172 BQL131080:BQL131172 CAH131080:CAH131172 CKD131080:CKD131172 CTZ131080:CTZ131172 DDV131080:DDV131172 DNR131080:DNR131172 DXN131080:DXN131172 EHJ131080:EHJ131172 ERF131080:ERF131172 FBB131080:FBB131172 FKX131080:FKX131172 FUT131080:FUT131172 GEP131080:GEP131172 GOL131080:GOL131172 GYH131080:GYH131172 HID131080:HID131172 HRZ131080:HRZ131172 IBV131080:IBV131172 ILR131080:ILR131172 IVN131080:IVN131172 JFJ131080:JFJ131172 JPF131080:JPF131172 JZB131080:JZB131172 KIX131080:KIX131172 KST131080:KST131172 LCP131080:LCP131172 LML131080:LML131172 LWH131080:LWH131172 MGD131080:MGD131172 MPZ131080:MPZ131172 MZV131080:MZV131172 NJR131080:NJR131172 NTN131080:NTN131172 ODJ131080:ODJ131172 ONF131080:ONF131172 OXB131080:OXB131172 PGX131080:PGX131172 PQT131080:PQT131172 QAP131080:QAP131172 QKL131080:QKL131172 QUH131080:QUH131172 RED131080:RED131172 RNZ131080:RNZ131172 RXV131080:RXV131172 SHR131080:SHR131172 SRN131080:SRN131172 TBJ131080:TBJ131172 TLF131080:TLF131172 TVB131080:TVB131172 UEX131080:UEX131172 UOT131080:UOT131172 UYP131080:UYP131172 VIL131080:VIL131172 VSH131080:VSH131172 WCD131080:WCD131172 WLZ131080:WLZ131172 WVV131080:WVV131172 N196616:N196708 JJ196616:JJ196708 TF196616:TF196708 ADB196616:ADB196708 AMX196616:AMX196708 AWT196616:AWT196708 BGP196616:BGP196708 BQL196616:BQL196708 CAH196616:CAH196708 CKD196616:CKD196708 CTZ196616:CTZ196708 DDV196616:DDV196708 DNR196616:DNR196708 DXN196616:DXN196708 EHJ196616:EHJ196708 ERF196616:ERF196708 FBB196616:FBB196708 FKX196616:FKX196708 FUT196616:FUT196708 GEP196616:GEP196708 GOL196616:GOL196708 GYH196616:GYH196708 HID196616:HID196708 HRZ196616:HRZ196708 IBV196616:IBV196708 ILR196616:ILR196708 IVN196616:IVN196708 JFJ196616:JFJ196708 JPF196616:JPF196708 JZB196616:JZB196708 KIX196616:KIX196708 KST196616:KST196708 LCP196616:LCP196708 LML196616:LML196708 LWH196616:LWH196708 MGD196616:MGD196708 MPZ196616:MPZ196708 MZV196616:MZV196708 NJR196616:NJR196708 NTN196616:NTN196708 ODJ196616:ODJ196708 ONF196616:ONF196708 OXB196616:OXB196708 PGX196616:PGX196708 PQT196616:PQT196708 QAP196616:QAP196708 QKL196616:QKL196708 QUH196616:QUH196708 RED196616:RED196708 RNZ196616:RNZ196708 RXV196616:RXV196708 SHR196616:SHR196708 SRN196616:SRN196708 TBJ196616:TBJ196708 TLF196616:TLF196708 TVB196616:TVB196708 UEX196616:UEX196708 UOT196616:UOT196708 UYP196616:UYP196708 VIL196616:VIL196708 VSH196616:VSH196708 WCD196616:WCD196708 WLZ196616:WLZ196708 WVV196616:WVV196708 N262152:N262244 JJ262152:JJ262244 TF262152:TF262244 ADB262152:ADB262244 AMX262152:AMX262244 AWT262152:AWT262244 BGP262152:BGP262244 BQL262152:BQL262244 CAH262152:CAH262244 CKD262152:CKD262244 CTZ262152:CTZ262244 DDV262152:DDV262244 DNR262152:DNR262244 DXN262152:DXN262244 EHJ262152:EHJ262244 ERF262152:ERF262244 FBB262152:FBB262244 FKX262152:FKX262244 FUT262152:FUT262244 GEP262152:GEP262244 GOL262152:GOL262244 GYH262152:GYH262244 HID262152:HID262244 HRZ262152:HRZ262244 IBV262152:IBV262244 ILR262152:ILR262244 IVN262152:IVN262244 JFJ262152:JFJ262244 JPF262152:JPF262244 JZB262152:JZB262244 KIX262152:KIX262244 KST262152:KST262244 LCP262152:LCP262244 LML262152:LML262244 LWH262152:LWH262244 MGD262152:MGD262244 MPZ262152:MPZ262244 MZV262152:MZV262244 NJR262152:NJR262244 NTN262152:NTN262244 ODJ262152:ODJ262244 ONF262152:ONF262244 OXB262152:OXB262244 PGX262152:PGX262244 PQT262152:PQT262244 QAP262152:QAP262244 QKL262152:QKL262244 QUH262152:QUH262244 RED262152:RED262244 RNZ262152:RNZ262244 RXV262152:RXV262244 SHR262152:SHR262244 SRN262152:SRN262244 TBJ262152:TBJ262244 TLF262152:TLF262244 TVB262152:TVB262244 UEX262152:UEX262244 UOT262152:UOT262244 UYP262152:UYP262244 VIL262152:VIL262244 VSH262152:VSH262244 WCD262152:WCD262244 WLZ262152:WLZ262244 WVV262152:WVV262244 N327688:N327780 JJ327688:JJ327780 TF327688:TF327780 ADB327688:ADB327780 AMX327688:AMX327780 AWT327688:AWT327780 BGP327688:BGP327780 BQL327688:BQL327780 CAH327688:CAH327780 CKD327688:CKD327780 CTZ327688:CTZ327780 DDV327688:DDV327780 DNR327688:DNR327780 DXN327688:DXN327780 EHJ327688:EHJ327780 ERF327688:ERF327780 FBB327688:FBB327780 FKX327688:FKX327780 FUT327688:FUT327780 GEP327688:GEP327780 GOL327688:GOL327780 GYH327688:GYH327780 HID327688:HID327780 HRZ327688:HRZ327780 IBV327688:IBV327780 ILR327688:ILR327780 IVN327688:IVN327780 JFJ327688:JFJ327780 JPF327688:JPF327780 JZB327688:JZB327780 KIX327688:KIX327780 KST327688:KST327780 LCP327688:LCP327780 LML327688:LML327780 LWH327688:LWH327780 MGD327688:MGD327780 MPZ327688:MPZ327780 MZV327688:MZV327780 NJR327688:NJR327780 NTN327688:NTN327780 ODJ327688:ODJ327780 ONF327688:ONF327780 OXB327688:OXB327780 PGX327688:PGX327780 PQT327688:PQT327780 QAP327688:QAP327780 QKL327688:QKL327780 QUH327688:QUH327780 RED327688:RED327780 RNZ327688:RNZ327780 RXV327688:RXV327780 SHR327688:SHR327780 SRN327688:SRN327780 TBJ327688:TBJ327780 TLF327688:TLF327780 TVB327688:TVB327780 UEX327688:UEX327780 UOT327688:UOT327780 UYP327688:UYP327780 VIL327688:VIL327780 VSH327688:VSH327780 WCD327688:WCD327780 WLZ327688:WLZ327780 WVV327688:WVV327780 N393224:N393316 JJ393224:JJ393316 TF393224:TF393316 ADB393224:ADB393316 AMX393224:AMX393316 AWT393224:AWT393316 BGP393224:BGP393316 BQL393224:BQL393316 CAH393224:CAH393316 CKD393224:CKD393316 CTZ393224:CTZ393316 DDV393224:DDV393316 DNR393224:DNR393316 DXN393224:DXN393316 EHJ393224:EHJ393316 ERF393224:ERF393316 FBB393224:FBB393316 FKX393224:FKX393316 FUT393224:FUT393316 GEP393224:GEP393316 GOL393224:GOL393316 GYH393224:GYH393316 HID393224:HID393316 HRZ393224:HRZ393316 IBV393224:IBV393316 ILR393224:ILR393316 IVN393224:IVN393316 JFJ393224:JFJ393316 JPF393224:JPF393316 JZB393224:JZB393316 KIX393224:KIX393316 KST393224:KST393316 LCP393224:LCP393316 LML393224:LML393316 LWH393224:LWH393316 MGD393224:MGD393316 MPZ393224:MPZ393316 MZV393224:MZV393316 NJR393224:NJR393316 NTN393224:NTN393316 ODJ393224:ODJ393316 ONF393224:ONF393316 OXB393224:OXB393316 PGX393224:PGX393316 PQT393224:PQT393316 QAP393224:QAP393316 QKL393224:QKL393316 QUH393224:QUH393316 RED393224:RED393316 RNZ393224:RNZ393316 RXV393224:RXV393316 SHR393224:SHR393316 SRN393224:SRN393316 TBJ393224:TBJ393316 TLF393224:TLF393316 TVB393224:TVB393316 UEX393224:UEX393316 UOT393224:UOT393316 UYP393224:UYP393316 VIL393224:VIL393316 VSH393224:VSH393316 WCD393224:WCD393316 WLZ393224:WLZ393316 WVV393224:WVV393316 N458760:N458852 JJ458760:JJ458852 TF458760:TF458852 ADB458760:ADB458852 AMX458760:AMX458852 AWT458760:AWT458852 BGP458760:BGP458852 BQL458760:BQL458852 CAH458760:CAH458852 CKD458760:CKD458852 CTZ458760:CTZ458852 DDV458760:DDV458852 DNR458760:DNR458852 DXN458760:DXN458852 EHJ458760:EHJ458852 ERF458760:ERF458852 FBB458760:FBB458852 FKX458760:FKX458852 FUT458760:FUT458852 GEP458760:GEP458852 GOL458760:GOL458852 GYH458760:GYH458852 HID458760:HID458852 HRZ458760:HRZ458852 IBV458760:IBV458852 ILR458760:ILR458852 IVN458760:IVN458852 JFJ458760:JFJ458852 JPF458760:JPF458852 JZB458760:JZB458852 KIX458760:KIX458852 KST458760:KST458852 LCP458760:LCP458852 LML458760:LML458852 LWH458760:LWH458852 MGD458760:MGD458852 MPZ458760:MPZ458852 MZV458760:MZV458852 NJR458760:NJR458852 NTN458760:NTN458852 ODJ458760:ODJ458852 ONF458760:ONF458852 OXB458760:OXB458852 PGX458760:PGX458852 PQT458760:PQT458852 QAP458760:QAP458852 QKL458760:QKL458852 QUH458760:QUH458852 RED458760:RED458852 RNZ458760:RNZ458852 RXV458760:RXV458852 SHR458760:SHR458852 SRN458760:SRN458852 TBJ458760:TBJ458852 TLF458760:TLF458852 TVB458760:TVB458852 UEX458760:UEX458852 UOT458760:UOT458852 UYP458760:UYP458852 VIL458760:VIL458852 VSH458760:VSH458852 WCD458760:WCD458852 WLZ458760:WLZ458852 WVV458760:WVV458852 N524296:N524388 JJ524296:JJ524388 TF524296:TF524388 ADB524296:ADB524388 AMX524296:AMX524388 AWT524296:AWT524388 BGP524296:BGP524388 BQL524296:BQL524388 CAH524296:CAH524388 CKD524296:CKD524388 CTZ524296:CTZ524388 DDV524296:DDV524388 DNR524296:DNR524388 DXN524296:DXN524388 EHJ524296:EHJ524388 ERF524296:ERF524388 FBB524296:FBB524388 FKX524296:FKX524388 FUT524296:FUT524388 GEP524296:GEP524388 GOL524296:GOL524388 GYH524296:GYH524388 HID524296:HID524388 HRZ524296:HRZ524388 IBV524296:IBV524388 ILR524296:ILR524388 IVN524296:IVN524388 JFJ524296:JFJ524388 JPF524296:JPF524388 JZB524296:JZB524388 KIX524296:KIX524388 KST524296:KST524388 LCP524296:LCP524388 LML524296:LML524388 LWH524296:LWH524388 MGD524296:MGD524388 MPZ524296:MPZ524388 MZV524296:MZV524388 NJR524296:NJR524388 NTN524296:NTN524388 ODJ524296:ODJ524388 ONF524296:ONF524388 OXB524296:OXB524388 PGX524296:PGX524388 PQT524296:PQT524388 QAP524296:QAP524388 QKL524296:QKL524388 QUH524296:QUH524388 RED524296:RED524388 RNZ524296:RNZ524388 RXV524296:RXV524388 SHR524296:SHR524388 SRN524296:SRN524388 TBJ524296:TBJ524388 TLF524296:TLF524388 TVB524296:TVB524388 UEX524296:UEX524388 UOT524296:UOT524388 UYP524296:UYP524388 VIL524296:VIL524388 VSH524296:VSH524388 WCD524296:WCD524388 WLZ524296:WLZ524388 WVV524296:WVV524388 N589832:N589924 JJ589832:JJ589924 TF589832:TF589924 ADB589832:ADB589924 AMX589832:AMX589924 AWT589832:AWT589924 BGP589832:BGP589924 BQL589832:BQL589924 CAH589832:CAH589924 CKD589832:CKD589924 CTZ589832:CTZ589924 DDV589832:DDV589924 DNR589832:DNR589924 DXN589832:DXN589924 EHJ589832:EHJ589924 ERF589832:ERF589924 FBB589832:FBB589924 FKX589832:FKX589924 FUT589832:FUT589924 GEP589832:GEP589924 GOL589832:GOL589924 GYH589832:GYH589924 HID589832:HID589924 HRZ589832:HRZ589924 IBV589832:IBV589924 ILR589832:ILR589924 IVN589832:IVN589924 JFJ589832:JFJ589924 JPF589832:JPF589924 JZB589832:JZB589924 KIX589832:KIX589924 KST589832:KST589924 LCP589832:LCP589924 LML589832:LML589924 LWH589832:LWH589924 MGD589832:MGD589924 MPZ589832:MPZ589924 MZV589832:MZV589924 NJR589832:NJR589924 NTN589832:NTN589924 ODJ589832:ODJ589924 ONF589832:ONF589924 OXB589832:OXB589924 PGX589832:PGX589924 PQT589832:PQT589924 QAP589832:QAP589924 QKL589832:QKL589924 QUH589832:QUH589924 RED589832:RED589924 RNZ589832:RNZ589924 RXV589832:RXV589924 SHR589832:SHR589924 SRN589832:SRN589924 TBJ589832:TBJ589924 TLF589832:TLF589924 TVB589832:TVB589924 UEX589832:UEX589924 UOT589832:UOT589924 UYP589832:UYP589924 VIL589832:VIL589924 VSH589832:VSH589924 WCD589832:WCD589924 WLZ589832:WLZ589924 WVV589832:WVV589924 N655368:N655460 JJ655368:JJ655460 TF655368:TF655460 ADB655368:ADB655460 AMX655368:AMX655460 AWT655368:AWT655460 BGP655368:BGP655460 BQL655368:BQL655460 CAH655368:CAH655460 CKD655368:CKD655460 CTZ655368:CTZ655460 DDV655368:DDV655460 DNR655368:DNR655460 DXN655368:DXN655460 EHJ655368:EHJ655460 ERF655368:ERF655460 FBB655368:FBB655460 FKX655368:FKX655460 FUT655368:FUT655460 GEP655368:GEP655460 GOL655368:GOL655460 GYH655368:GYH655460 HID655368:HID655460 HRZ655368:HRZ655460 IBV655368:IBV655460 ILR655368:ILR655460 IVN655368:IVN655460 JFJ655368:JFJ655460 JPF655368:JPF655460 JZB655368:JZB655460 KIX655368:KIX655460 KST655368:KST655460 LCP655368:LCP655460 LML655368:LML655460 LWH655368:LWH655460 MGD655368:MGD655460 MPZ655368:MPZ655460 MZV655368:MZV655460 NJR655368:NJR655460 NTN655368:NTN655460 ODJ655368:ODJ655460 ONF655368:ONF655460 OXB655368:OXB655460 PGX655368:PGX655460 PQT655368:PQT655460 QAP655368:QAP655460 QKL655368:QKL655460 QUH655368:QUH655460 RED655368:RED655460 RNZ655368:RNZ655460 RXV655368:RXV655460 SHR655368:SHR655460 SRN655368:SRN655460 TBJ655368:TBJ655460 TLF655368:TLF655460 TVB655368:TVB655460 UEX655368:UEX655460 UOT655368:UOT655460 UYP655368:UYP655460 VIL655368:VIL655460 VSH655368:VSH655460 WCD655368:WCD655460 WLZ655368:WLZ655460 WVV655368:WVV655460 N720904:N720996 JJ720904:JJ720996 TF720904:TF720996 ADB720904:ADB720996 AMX720904:AMX720996 AWT720904:AWT720996 BGP720904:BGP720996 BQL720904:BQL720996 CAH720904:CAH720996 CKD720904:CKD720996 CTZ720904:CTZ720996 DDV720904:DDV720996 DNR720904:DNR720996 DXN720904:DXN720996 EHJ720904:EHJ720996 ERF720904:ERF720996 FBB720904:FBB720996 FKX720904:FKX720996 FUT720904:FUT720996 GEP720904:GEP720996 GOL720904:GOL720996 GYH720904:GYH720996 HID720904:HID720996 HRZ720904:HRZ720996 IBV720904:IBV720996 ILR720904:ILR720996 IVN720904:IVN720996 JFJ720904:JFJ720996 JPF720904:JPF720996 JZB720904:JZB720996 KIX720904:KIX720996 KST720904:KST720996 LCP720904:LCP720996 LML720904:LML720996 LWH720904:LWH720996 MGD720904:MGD720996 MPZ720904:MPZ720996 MZV720904:MZV720996 NJR720904:NJR720996 NTN720904:NTN720996 ODJ720904:ODJ720996 ONF720904:ONF720996 OXB720904:OXB720996 PGX720904:PGX720996 PQT720904:PQT720996 QAP720904:QAP720996 QKL720904:QKL720996 QUH720904:QUH720996 RED720904:RED720996 RNZ720904:RNZ720996 RXV720904:RXV720996 SHR720904:SHR720996 SRN720904:SRN720996 TBJ720904:TBJ720996 TLF720904:TLF720996 TVB720904:TVB720996 UEX720904:UEX720996 UOT720904:UOT720996 UYP720904:UYP720996 VIL720904:VIL720996 VSH720904:VSH720996 WCD720904:WCD720996 WLZ720904:WLZ720996 WVV720904:WVV720996 N786440:N786532 JJ786440:JJ786532 TF786440:TF786532 ADB786440:ADB786532 AMX786440:AMX786532 AWT786440:AWT786532 BGP786440:BGP786532 BQL786440:BQL786532 CAH786440:CAH786532 CKD786440:CKD786532 CTZ786440:CTZ786532 DDV786440:DDV786532 DNR786440:DNR786532 DXN786440:DXN786532 EHJ786440:EHJ786532 ERF786440:ERF786532 FBB786440:FBB786532 FKX786440:FKX786532 FUT786440:FUT786532 GEP786440:GEP786532 GOL786440:GOL786532 GYH786440:GYH786532 HID786440:HID786532 HRZ786440:HRZ786532 IBV786440:IBV786532 ILR786440:ILR786532 IVN786440:IVN786532 JFJ786440:JFJ786532 JPF786440:JPF786532 JZB786440:JZB786532 KIX786440:KIX786532 KST786440:KST786532 LCP786440:LCP786532 LML786440:LML786532 LWH786440:LWH786532 MGD786440:MGD786532 MPZ786440:MPZ786532 MZV786440:MZV786532 NJR786440:NJR786532 NTN786440:NTN786532 ODJ786440:ODJ786532 ONF786440:ONF786532 OXB786440:OXB786532 PGX786440:PGX786532 PQT786440:PQT786532 QAP786440:QAP786532 QKL786440:QKL786532 QUH786440:QUH786532 RED786440:RED786532 RNZ786440:RNZ786532 RXV786440:RXV786532 SHR786440:SHR786532 SRN786440:SRN786532 TBJ786440:TBJ786532 TLF786440:TLF786532 TVB786440:TVB786532 UEX786440:UEX786532 UOT786440:UOT786532 UYP786440:UYP786532 VIL786440:VIL786532 VSH786440:VSH786532 WCD786440:WCD786532 WLZ786440:WLZ786532 WVV786440:WVV786532 N851976:N852068 JJ851976:JJ852068 TF851976:TF852068 ADB851976:ADB852068 AMX851976:AMX852068 AWT851976:AWT852068 BGP851976:BGP852068 BQL851976:BQL852068 CAH851976:CAH852068 CKD851976:CKD852068 CTZ851976:CTZ852068 DDV851976:DDV852068 DNR851976:DNR852068 DXN851976:DXN852068 EHJ851976:EHJ852068 ERF851976:ERF852068 FBB851976:FBB852068 FKX851976:FKX852068 FUT851976:FUT852068 GEP851976:GEP852068 GOL851976:GOL852068 GYH851976:GYH852068 HID851976:HID852068 HRZ851976:HRZ852068 IBV851976:IBV852068 ILR851976:ILR852068 IVN851976:IVN852068 JFJ851976:JFJ852068 JPF851976:JPF852068 JZB851976:JZB852068 KIX851976:KIX852068 KST851976:KST852068 LCP851976:LCP852068 LML851976:LML852068 LWH851976:LWH852068 MGD851976:MGD852068 MPZ851976:MPZ852068 MZV851976:MZV852068 NJR851976:NJR852068 NTN851976:NTN852068 ODJ851976:ODJ852068 ONF851976:ONF852068 OXB851976:OXB852068 PGX851976:PGX852068 PQT851976:PQT852068 QAP851976:QAP852068 QKL851976:QKL852068 QUH851976:QUH852068 RED851976:RED852068 RNZ851976:RNZ852068 RXV851976:RXV852068 SHR851976:SHR852068 SRN851976:SRN852068 TBJ851976:TBJ852068 TLF851976:TLF852068 TVB851976:TVB852068 UEX851976:UEX852068 UOT851976:UOT852068 UYP851976:UYP852068 VIL851976:VIL852068 VSH851976:VSH852068 WCD851976:WCD852068 WLZ851976:WLZ852068 WVV851976:WVV852068 N917512:N917604 JJ917512:JJ917604 TF917512:TF917604 ADB917512:ADB917604 AMX917512:AMX917604 AWT917512:AWT917604 BGP917512:BGP917604 BQL917512:BQL917604 CAH917512:CAH917604 CKD917512:CKD917604 CTZ917512:CTZ917604 DDV917512:DDV917604 DNR917512:DNR917604 DXN917512:DXN917604 EHJ917512:EHJ917604 ERF917512:ERF917604 FBB917512:FBB917604 FKX917512:FKX917604 FUT917512:FUT917604 GEP917512:GEP917604 GOL917512:GOL917604 GYH917512:GYH917604 HID917512:HID917604 HRZ917512:HRZ917604 IBV917512:IBV917604 ILR917512:ILR917604 IVN917512:IVN917604 JFJ917512:JFJ917604 JPF917512:JPF917604 JZB917512:JZB917604 KIX917512:KIX917604 KST917512:KST917604 LCP917512:LCP917604 LML917512:LML917604 LWH917512:LWH917604 MGD917512:MGD917604 MPZ917512:MPZ917604 MZV917512:MZV917604 NJR917512:NJR917604 NTN917512:NTN917604 ODJ917512:ODJ917604 ONF917512:ONF917604 OXB917512:OXB917604 PGX917512:PGX917604 PQT917512:PQT917604 QAP917512:QAP917604 QKL917512:QKL917604 QUH917512:QUH917604 RED917512:RED917604 RNZ917512:RNZ917604 RXV917512:RXV917604 SHR917512:SHR917604 SRN917512:SRN917604 TBJ917512:TBJ917604 TLF917512:TLF917604 TVB917512:TVB917604 UEX917512:UEX917604 UOT917512:UOT917604 UYP917512:UYP917604 VIL917512:VIL917604 VSH917512:VSH917604 WCD917512:WCD917604 WLZ917512:WLZ917604 WVV917512:WVV917604 N983048:N983140 JJ983048:JJ983140 TF983048:TF983140 ADB983048:ADB983140 AMX983048:AMX983140 AWT983048:AWT983140 BGP983048:BGP983140 BQL983048:BQL983140 CAH983048:CAH983140 CKD983048:CKD983140 CTZ983048:CTZ983140 DDV983048:DDV983140 DNR983048:DNR983140 DXN983048:DXN983140 EHJ983048:EHJ983140 ERF983048:ERF983140 FBB983048:FBB983140 FKX983048:FKX983140 FUT983048:FUT983140 GEP983048:GEP983140 GOL983048:GOL983140 GYH983048:GYH983140 HID983048:HID983140 HRZ983048:HRZ983140 IBV983048:IBV983140 ILR983048:ILR983140 IVN983048:IVN983140 JFJ983048:JFJ983140 JPF983048:JPF983140 JZB983048:JZB983140 KIX983048:KIX983140 KST983048:KST983140 LCP983048:LCP983140 LML983048:LML983140 LWH983048:LWH983140 MGD983048:MGD983140 MPZ983048:MPZ983140 MZV983048:MZV983140 NJR983048:NJR983140 NTN983048:NTN983140 ODJ983048:ODJ983140 ONF983048:ONF983140 OXB983048:OXB983140 PGX983048:PGX983140 PQT983048:PQT983140 QAP983048:QAP983140 QKL983048:QKL983140 QUH983048:QUH983140 RED983048:RED983140 RNZ983048:RNZ983140 RXV983048:RXV983140 SHR983048:SHR983140 SRN983048:SRN983140 TBJ983048:TBJ983140 TLF983048:TLF983140 TVB983048:TVB983140 UEX983048:UEX983140 UOT983048:UOT983140 UYP983048:UYP983140 VIL983048:VIL983140 VSH983048:VSH983140 WCD983048:WCD983140 WLZ983048:WLZ983140 WVV983048:WVV983140">
      <formula1>$S$2:$S$4</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E31" sqref="E31"/>
    </sheetView>
  </sheetViews>
  <sheetFormatPr baseColWidth="10" defaultRowHeight="14.4" x14ac:dyDescent="0.3"/>
  <cols>
    <col min="1" max="1" width="5.88671875" style="315" customWidth="1"/>
    <col min="2" max="2" width="5.6640625" style="315" customWidth="1"/>
    <col min="3" max="3" width="5.5546875" style="315" customWidth="1"/>
    <col min="4" max="4" width="5.6640625" style="315" customWidth="1"/>
    <col min="5" max="5" width="46.44140625" style="315" customWidth="1"/>
    <col min="6" max="6" width="13.6640625" style="315" customWidth="1"/>
    <col min="7" max="7" width="11.44140625" style="315" customWidth="1"/>
    <col min="8" max="50" width="11.44140625" style="41" customWidth="1"/>
    <col min="257" max="257" width="5.88671875" customWidth="1"/>
    <col min="258" max="258" width="5.6640625" customWidth="1"/>
    <col min="259" max="259" width="5.5546875" customWidth="1"/>
    <col min="260" max="260" width="5.6640625" customWidth="1"/>
    <col min="261" max="261" width="46.44140625" customWidth="1"/>
    <col min="262" max="262" width="13.6640625" customWidth="1"/>
    <col min="513" max="513" width="5.88671875" customWidth="1"/>
    <col min="514" max="514" width="5.6640625" customWidth="1"/>
    <col min="515" max="515" width="5.5546875" customWidth="1"/>
    <col min="516" max="516" width="5.6640625" customWidth="1"/>
    <col min="517" max="517" width="46.44140625" customWidth="1"/>
    <col min="518" max="518" width="13.6640625" customWidth="1"/>
    <col min="769" max="769" width="5.88671875" customWidth="1"/>
    <col min="770" max="770" width="5.6640625" customWidth="1"/>
    <col min="771" max="771" width="5.5546875" customWidth="1"/>
    <col min="772" max="772" width="5.6640625" customWidth="1"/>
    <col min="773" max="773" width="46.44140625" customWidth="1"/>
    <col min="774" max="774" width="13.6640625" customWidth="1"/>
    <col min="1025" max="1025" width="5.88671875" customWidth="1"/>
    <col min="1026" max="1026" width="5.6640625" customWidth="1"/>
    <col min="1027" max="1027" width="5.5546875" customWidth="1"/>
    <col min="1028" max="1028" width="5.6640625" customWidth="1"/>
    <col min="1029" max="1029" width="46.44140625" customWidth="1"/>
    <col min="1030" max="1030" width="13.6640625" customWidth="1"/>
    <col min="1281" max="1281" width="5.88671875" customWidth="1"/>
    <col min="1282" max="1282" width="5.6640625" customWidth="1"/>
    <col min="1283" max="1283" width="5.5546875" customWidth="1"/>
    <col min="1284" max="1284" width="5.6640625" customWidth="1"/>
    <col min="1285" max="1285" width="46.44140625" customWidth="1"/>
    <col min="1286" max="1286" width="13.6640625" customWidth="1"/>
    <col min="1537" max="1537" width="5.88671875" customWidth="1"/>
    <col min="1538" max="1538" width="5.6640625" customWidth="1"/>
    <col min="1539" max="1539" width="5.5546875" customWidth="1"/>
    <col min="1540" max="1540" width="5.6640625" customWidth="1"/>
    <col min="1541" max="1541" width="46.44140625" customWidth="1"/>
    <col min="1542" max="1542" width="13.6640625" customWidth="1"/>
    <col min="1793" max="1793" width="5.88671875" customWidth="1"/>
    <col min="1794" max="1794" width="5.6640625" customWidth="1"/>
    <col min="1795" max="1795" width="5.5546875" customWidth="1"/>
    <col min="1796" max="1796" width="5.6640625" customWidth="1"/>
    <col min="1797" max="1797" width="46.44140625" customWidth="1"/>
    <col min="1798" max="1798" width="13.6640625" customWidth="1"/>
    <col min="2049" max="2049" width="5.88671875" customWidth="1"/>
    <col min="2050" max="2050" width="5.6640625" customWidth="1"/>
    <col min="2051" max="2051" width="5.5546875" customWidth="1"/>
    <col min="2052" max="2052" width="5.6640625" customWidth="1"/>
    <col min="2053" max="2053" width="46.44140625" customWidth="1"/>
    <col min="2054" max="2054" width="13.6640625" customWidth="1"/>
    <col min="2305" max="2305" width="5.88671875" customWidth="1"/>
    <col min="2306" max="2306" width="5.6640625" customWidth="1"/>
    <col min="2307" max="2307" width="5.5546875" customWidth="1"/>
    <col min="2308" max="2308" width="5.6640625" customWidth="1"/>
    <col min="2309" max="2309" width="46.44140625" customWidth="1"/>
    <col min="2310" max="2310" width="13.6640625" customWidth="1"/>
    <col min="2561" max="2561" width="5.88671875" customWidth="1"/>
    <col min="2562" max="2562" width="5.6640625" customWidth="1"/>
    <col min="2563" max="2563" width="5.5546875" customWidth="1"/>
    <col min="2564" max="2564" width="5.6640625" customWidth="1"/>
    <col min="2565" max="2565" width="46.44140625" customWidth="1"/>
    <col min="2566" max="2566" width="13.6640625" customWidth="1"/>
    <col min="2817" max="2817" width="5.88671875" customWidth="1"/>
    <col min="2818" max="2818" width="5.6640625" customWidth="1"/>
    <col min="2819" max="2819" width="5.5546875" customWidth="1"/>
    <col min="2820" max="2820" width="5.6640625" customWidth="1"/>
    <col min="2821" max="2821" width="46.44140625" customWidth="1"/>
    <col min="2822" max="2822" width="13.6640625" customWidth="1"/>
    <col min="3073" max="3073" width="5.88671875" customWidth="1"/>
    <col min="3074" max="3074" width="5.6640625" customWidth="1"/>
    <col min="3075" max="3075" width="5.5546875" customWidth="1"/>
    <col min="3076" max="3076" width="5.6640625" customWidth="1"/>
    <col min="3077" max="3077" width="46.44140625" customWidth="1"/>
    <col min="3078" max="3078" width="13.6640625" customWidth="1"/>
    <col min="3329" max="3329" width="5.88671875" customWidth="1"/>
    <col min="3330" max="3330" width="5.6640625" customWidth="1"/>
    <col min="3331" max="3331" width="5.5546875" customWidth="1"/>
    <col min="3332" max="3332" width="5.6640625" customWidth="1"/>
    <col min="3333" max="3333" width="46.44140625" customWidth="1"/>
    <col min="3334" max="3334" width="13.6640625" customWidth="1"/>
    <col min="3585" max="3585" width="5.88671875" customWidth="1"/>
    <col min="3586" max="3586" width="5.6640625" customWidth="1"/>
    <col min="3587" max="3587" width="5.5546875" customWidth="1"/>
    <col min="3588" max="3588" width="5.6640625" customWidth="1"/>
    <col min="3589" max="3589" width="46.44140625" customWidth="1"/>
    <col min="3590" max="3590" width="13.6640625" customWidth="1"/>
    <col min="3841" max="3841" width="5.88671875" customWidth="1"/>
    <col min="3842" max="3842" width="5.6640625" customWidth="1"/>
    <col min="3843" max="3843" width="5.5546875" customWidth="1"/>
    <col min="3844" max="3844" width="5.6640625" customWidth="1"/>
    <col min="3845" max="3845" width="46.44140625" customWidth="1"/>
    <col min="3846" max="3846" width="13.6640625" customWidth="1"/>
    <col min="4097" max="4097" width="5.88671875" customWidth="1"/>
    <col min="4098" max="4098" width="5.6640625" customWidth="1"/>
    <col min="4099" max="4099" width="5.5546875" customWidth="1"/>
    <col min="4100" max="4100" width="5.6640625" customWidth="1"/>
    <col min="4101" max="4101" width="46.44140625" customWidth="1"/>
    <col min="4102" max="4102" width="13.6640625" customWidth="1"/>
    <col min="4353" max="4353" width="5.88671875" customWidth="1"/>
    <col min="4354" max="4354" width="5.6640625" customWidth="1"/>
    <col min="4355" max="4355" width="5.5546875" customWidth="1"/>
    <col min="4356" max="4356" width="5.6640625" customWidth="1"/>
    <col min="4357" max="4357" width="46.44140625" customWidth="1"/>
    <col min="4358" max="4358" width="13.6640625" customWidth="1"/>
    <col min="4609" max="4609" width="5.88671875" customWidth="1"/>
    <col min="4610" max="4610" width="5.6640625" customWidth="1"/>
    <col min="4611" max="4611" width="5.5546875" customWidth="1"/>
    <col min="4612" max="4612" width="5.6640625" customWidth="1"/>
    <col min="4613" max="4613" width="46.44140625" customWidth="1"/>
    <col min="4614" max="4614" width="13.6640625" customWidth="1"/>
    <col min="4865" max="4865" width="5.88671875" customWidth="1"/>
    <col min="4866" max="4866" width="5.6640625" customWidth="1"/>
    <col min="4867" max="4867" width="5.5546875" customWidth="1"/>
    <col min="4868" max="4868" width="5.6640625" customWidth="1"/>
    <col min="4869" max="4869" width="46.44140625" customWidth="1"/>
    <col min="4870" max="4870" width="13.6640625" customWidth="1"/>
    <col min="5121" max="5121" width="5.88671875" customWidth="1"/>
    <col min="5122" max="5122" width="5.6640625" customWidth="1"/>
    <col min="5123" max="5123" width="5.5546875" customWidth="1"/>
    <col min="5124" max="5124" width="5.6640625" customWidth="1"/>
    <col min="5125" max="5125" width="46.44140625" customWidth="1"/>
    <col min="5126" max="5126" width="13.6640625" customWidth="1"/>
    <col min="5377" max="5377" width="5.88671875" customWidth="1"/>
    <col min="5378" max="5378" width="5.6640625" customWidth="1"/>
    <col min="5379" max="5379" width="5.5546875" customWidth="1"/>
    <col min="5380" max="5380" width="5.6640625" customWidth="1"/>
    <col min="5381" max="5381" width="46.44140625" customWidth="1"/>
    <col min="5382" max="5382" width="13.6640625" customWidth="1"/>
    <col min="5633" max="5633" width="5.88671875" customWidth="1"/>
    <col min="5634" max="5634" width="5.6640625" customWidth="1"/>
    <col min="5635" max="5635" width="5.5546875" customWidth="1"/>
    <col min="5636" max="5636" width="5.6640625" customWidth="1"/>
    <col min="5637" max="5637" width="46.44140625" customWidth="1"/>
    <col min="5638" max="5638" width="13.6640625" customWidth="1"/>
    <col min="5889" max="5889" width="5.88671875" customWidth="1"/>
    <col min="5890" max="5890" width="5.6640625" customWidth="1"/>
    <col min="5891" max="5891" width="5.5546875" customWidth="1"/>
    <col min="5892" max="5892" width="5.6640625" customWidth="1"/>
    <col min="5893" max="5893" width="46.44140625" customWidth="1"/>
    <col min="5894" max="5894" width="13.6640625" customWidth="1"/>
    <col min="6145" max="6145" width="5.88671875" customWidth="1"/>
    <col min="6146" max="6146" width="5.6640625" customWidth="1"/>
    <col min="6147" max="6147" width="5.5546875" customWidth="1"/>
    <col min="6148" max="6148" width="5.6640625" customWidth="1"/>
    <col min="6149" max="6149" width="46.44140625" customWidth="1"/>
    <col min="6150" max="6150" width="13.6640625" customWidth="1"/>
    <col min="6401" max="6401" width="5.88671875" customWidth="1"/>
    <col min="6402" max="6402" width="5.6640625" customWidth="1"/>
    <col min="6403" max="6403" width="5.5546875" customWidth="1"/>
    <col min="6404" max="6404" width="5.6640625" customWidth="1"/>
    <col min="6405" max="6405" width="46.44140625" customWidth="1"/>
    <col min="6406" max="6406" width="13.6640625" customWidth="1"/>
    <col min="6657" max="6657" width="5.88671875" customWidth="1"/>
    <col min="6658" max="6658" width="5.6640625" customWidth="1"/>
    <col min="6659" max="6659" width="5.5546875" customWidth="1"/>
    <col min="6660" max="6660" width="5.6640625" customWidth="1"/>
    <col min="6661" max="6661" width="46.44140625" customWidth="1"/>
    <col min="6662" max="6662" width="13.6640625" customWidth="1"/>
    <col min="6913" max="6913" width="5.88671875" customWidth="1"/>
    <col min="6914" max="6914" width="5.6640625" customWidth="1"/>
    <col min="6915" max="6915" width="5.5546875" customWidth="1"/>
    <col min="6916" max="6916" width="5.6640625" customWidth="1"/>
    <col min="6917" max="6917" width="46.44140625" customWidth="1"/>
    <col min="6918" max="6918" width="13.6640625" customWidth="1"/>
    <col min="7169" max="7169" width="5.88671875" customWidth="1"/>
    <col min="7170" max="7170" width="5.6640625" customWidth="1"/>
    <col min="7171" max="7171" width="5.5546875" customWidth="1"/>
    <col min="7172" max="7172" width="5.6640625" customWidth="1"/>
    <col min="7173" max="7173" width="46.44140625" customWidth="1"/>
    <col min="7174" max="7174" width="13.6640625" customWidth="1"/>
    <col min="7425" max="7425" width="5.88671875" customWidth="1"/>
    <col min="7426" max="7426" width="5.6640625" customWidth="1"/>
    <col min="7427" max="7427" width="5.5546875" customWidth="1"/>
    <col min="7428" max="7428" width="5.6640625" customWidth="1"/>
    <col min="7429" max="7429" width="46.44140625" customWidth="1"/>
    <col min="7430" max="7430" width="13.6640625" customWidth="1"/>
    <col min="7681" max="7681" width="5.88671875" customWidth="1"/>
    <col min="7682" max="7682" width="5.6640625" customWidth="1"/>
    <col min="7683" max="7683" width="5.5546875" customWidth="1"/>
    <col min="7684" max="7684" width="5.6640625" customWidth="1"/>
    <col min="7685" max="7685" width="46.44140625" customWidth="1"/>
    <col min="7686" max="7686" width="13.6640625" customWidth="1"/>
    <col min="7937" max="7937" width="5.88671875" customWidth="1"/>
    <col min="7938" max="7938" width="5.6640625" customWidth="1"/>
    <col min="7939" max="7939" width="5.5546875" customWidth="1"/>
    <col min="7940" max="7940" width="5.6640625" customWidth="1"/>
    <col min="7941" max="7941" width="46.44140625" customWidth="1"/>
    <col min="7942" max="7942" width="13.6640625" customWidth="1"/>
    <col min="8193" max="8193" width="5.88671875" customWidth="1"/>
    <col min="8194" max="8194" width="5.6640625" customWidth="1"/>
    <col min="8195" max="8195" width="5.5546875" customWidth="1"/>
    <col min="8196" max="8196" width="5.6640625" customWidth="1"/>
    <col min="8197" max="8197" width="46.44140625" customWidth="1"/>
    <col min="8198" max="8198" width="13.6640625" customWidth="1"/>
    <col min="8449" max="8449" width="5.88671875" customWidth="1"/>
    <col min="8450" max="8450" width="5.6640625" customWidth="1"/>
    <col min="8451" max="8451" width="5.5546875" customWidth="1"/>
    <col min="8452" max="8452" width="5.6640625" customWidth="1"/>
    <col min="8453" max="8453" width="46.44140625" customWidth="1"/>
    <col min="8454" max="8454" width="13.6640625" customWidth="1"/>
    <col min="8705" max="8705" width="5.88671875" customWidth="1"/>
    <col min="8706" max="8706" width="5.6640625" customWidth="1"/>
    <col min="8707" max="8707" width="5.5546875" customWidth="1"/>
    <col min="8708" max="8708" width="5.6640625" customWidth="1"/>
    <col min="8709" max="8709" width="46.44140625" customWidth="1"/>
    <col min="8710" max="8710" width="13.6640625" customWidth="1"/>
    <col min="8961" max="8961" width="5.88671875" customWidth="1"/>
    <col min="8962" max="8962" width="5.6640625" customWidth="1"/>
    <col min="8963" max="8963" width="5.5546875" customWidth="1"/>
    <col min="8964" max="8964" width="5.6640625" customWidth="1"/>
    <col min="8965" max="8965" width="46.44140625" customWidth="1"/>
    <col min="8966" max="8966" width="13.6640625" customWidth="1"/>
    <col min="9217" max="9217" width="5.88671875" customWidth="1"/>
    <col min="9218" max="9218" width="5.6640625" customWidth="1"/>
    <col min="9219" max="9219" width="5.5546875" customWidth="1"/>
    <col min="9220" max="9220" width="5.6640625" customWidth="1"/>
    <col min="9221" max="9221" width="46.44140625" customWidth="1"/>
    <col min="9222" max="9222" width="13.6640625" customWidth="1"/>
    <col min="9473" max="9473" width="5.88671875" customWidth="1"/>
    <col min="9474" max="9474" width="5.6640625" customWidth="1"/>
    <col min="9475" max="9475" width="5.5546875" customWidth="1"/>
    <col min="9476" max="9476" width="5.6640625" customWidth="1"/>
    <col min="9477" max="9477" width="46.44140625" customWidth="1"/>
    <col min="9478" max="9478" width="13.6640625" customWidth="1"/>
    <col min="9729" max="9729" width="5.88671875" customWidth="1"/>
    <col min="9730" max="9730" width="5.6640625" customWidth="1"/>
    <col min="9731" max="9731" width="5.5546875" customWidth="1"/>
    <col min="9732" max="9732" width="5.6640625" customWidth="1"/>
    <col min="9733" max="9733" width="46.44140625" customWidth="1"/>
    <col min="9734" max="9734" width="13.6640625" customWidth="1"/>
    <col min="9985" max="9985" width="5.88671875" customWidth="1"/>
    <col min="9986" max="9986" width="5.6640625" customWidth="1"/>
    <col min="9987" max="9987" width="5.5546875" customWidth="1"/>
    <col min="9988" max="9988" width="5.6640625" customWidth="1"/>
    <col min="9989" max="9989" width="46.44140625" customWidth="1"/>
    <col min="9990" max="9990" width="13.6640625" customWidth="1"/>
    <col min="10241" max="10241" width="5.88671875" customWidth="1"/>
    <col min="10242" max="10242" width="5.6640625" customWidth="1"/>
    <col min="10243" max="10243" width="5.5546875" customWidth="1"/>
    <col min="10244" max="10244" width="5.6640625" customWidth="1"/>
    <col min="10245" max="10245" width="46.44140625" customWidth="1"/>
    <col min="10246" max="10246" width="13.6640625" customWidth="1"/>
    <col min="10497" max="10497" width="5.88671875" customWidth="1"/>
    <col min="10498" max="10498" width="5.6640625" customWidth="1"/>
    <col min="10499" max="10499" width="5.5546875" customWidth="1"/>
    <col min="10500" max="10500" width="5.6640625" customWidth="1"/>
    <col min="10501" max="10501" width="46.44140625" customWidth="1"/>
    <col min="10502" max="10502" width="13.6640625" customWidth="1"/>
    <col min="10753" max="10753" width="5.88671875" customWidth="1"/>
    <col min="10754" max="10754" width="5.6640625" customWidth="1"/>
    <col min="10755" max="10755" width="5.5546875" customWidth="1"/>
    <col min="10756" max="10756" width="5.6640625" customWidth="1"/>
    <col min="10757" max="10757" width="46.44140625" customWidth="1"/>
    <col min="10758" max="10758" width="13.6640625" customWidth="1"/>
    <col min="11009" max="11009" width="5.88671875" customWidth="1"/>
    <col min="11010" max="11010" width="5.6640625" customWidth="1"/>
    <col min="11011" max="11011" width="5.5546875" customWidth="1"/>
    <col min="11012" max="11012" width="5.6640625" customWidth="1"/>
    <col min="11013" max="11013" width="46.44140625" customWidth="1"/>
    <col min="11014" max="11014" width="13.6640625" customWidth="1"/>
    <col min="11265" max="11265" width="5.88671875" customWidth="1"/>
    <col min="11266" max="11266" width="5.6640625" customWidth="1"/>
    <col min="11267" max="11267" width="5.5546875" customWidth="1"/>
    <col min="11268" max="11268" width="5.6640625" customWidth="1"/>
    <col min="11269" max="11269" width="46.44140625" customWidth="1"/>
    <col min="11270" max="11270" width="13.6640625" customWidth="1"/>
    <col min="11521" max="11521" width="5.88671875" customWidth="1"/>
    <col min="11522" max="11522" width="5.6640625" customWidth="1"/>
    <col min="11523" max="11523" width="5.5546875" customWidth="1"/>
    <col min="11524" max="11524" width="5.6640625" customWidth="1"/>
    <col min="11525" max="11525" width="46.44140625" customWidth="1"/>
    <col min="11526" max="11526" width="13.6640625" customWidth="1"/>
    <col min="11777" max="11777" width="5.88671875" customWidth="1"/>
    <col min="11778" max="11778" width="5.6640625" customWidth="1"/>
    <col min="11779" max="11779" width="5.5546875" customWidth="1"/>
    <col min="11780" max="11780" width="5.6640625" customWidth="1"/>
    <col min="11781" max="11781" width="46.44140625" customWidth="1"/>
    <col min="11782" max="11782" width="13.6640625" customWidth="1"/>
    <col min="12033" max="12033" width="5.88671875" customWidth="1"/>
    <col min="12034" max="12034" width="5.6640625" customWidth="1"/>
    <col min="12035" max="12035" width="5.5546875" customWidth="1"/>
    <col min="12036" max="12036" width="5.6640625" customWidth="1"/>
    <col min="12037" max="12037" width="46.44140625" customWidth="1"/>
    <col min="12038" max="12038" width="13.6640625" customWidth="1"/>
    <col min="12289" max="12289" width="5.88671875" customWidth="1"/>
    <col min="12290" max="12290" width="5.6640625" customWidth="1"/>
    <col min="12291" max="12291" width="5.5546875" customWidth="1"/>
    <col min="12292" max="12292" width="5.6640625" customWidth="1"/>
    <col min="12293" max="12293" width="46.44140625" customWidth="1"/>
    <col min="12294" max="12294" width="13.6640625" customWidth="1"/>
    <col min="12545" max="12545" width="5.88671875" customWidth="1"/>
    <col min="12546" max="12546" width="5.6640625" customWidth="1"/>
    <col min="12547" max="12547" width="5.5546875" customWidth="1"/>
    <col min="12548" max="12548" width="5.6640625" customWidth="1"/>
    <col min="12549" max="12549" width="46.44140625" customWidth="1"/>
    <col min="12550" max="12550" width="13.6640625" customWidth="1"/>
    <col min="12801" max="12801" width="5.88671875" customWidth="1"/>
    <col min="12802" max="12802" width="5.6640625" customWidth="1"/>
    <col min="12803" max="12803" width="5.5546875" customWidth="1"/>
    <col min="12804" max="12804" width="5.6640625" customWidth="1"/>
    <col min="12805" max="12805" width="46.44140625" customWidth="1"/>
    <col min="12806" max="12806" width="13.6640625" customWidth="1"/>
    <col min="13057" max="13057" width="5.88671875" customWidth="1"/>
    <col min="13058" max="13058" width="5.6640625" customWidth="1"/>
    <col min="13059" max="13059" width="5.5546875" customWidth="1"/>
    <col min="13060" max="13060" width="5.6640625" customWidth="1"/>
    <col min="13061" max="13061" width="46.44140625" customWidth="1"/>
    <col min="13062" max="13062" width="13.6640625" customWidth="1"/>
    <col min="13313" max="13313" width="5.88671875" customWidth="1"/>
    <col min="13314" max="13314" width="5.6640625" customWidth="1"/>
    <col min="13315" max="13315" width="5.5546875" customWidth="1"/>
    <col min="13316" max="13316" width="5.6640625" customWidth="1"/>
    <col min="13317" max="13317" width="46.44140625" customWidth="1"/>
    <col min="13318" max="13318" width="13.6640625" customWidth="1"/>
    <col min="13569" max="13569" width="5.88671875" customWidth="1"/>
    <col min="13570" max="13570" width="5.6640625" customWidth="1"/>
    <col min="13571" max="13571" width="5.5546875" customWidth="1"/>
    <col min="13572" max="13572" width="5.6640625" customWidth="1"/>
    <col min="13573" max="13573" width="46.44140625" customWidth="1"/>
    <col min="13574" max="13574" width="13.6640625" customWidth="1"/>
    <col min="13825" max="13825" width="5.88671875" customWidth="1"/>
    <col min="13826" max="13826" width="5.6640625" customWidth="1"/>
    <col min="13827" max="13827" width="5.5546875" customWidth="1"/>
    <col min="13828" max="13828" width="5.6640625" customWidth="1"/>
    <col min="13829" max="13829" width="46.44140625" customWidth="1"/>
    <col min="13830" max="13830" width="13.6640625" customWidth="1"/>
    <col min="14081" max="14081" width="5.88671875" customWidth="1"/>
    <col min="14082" max="14082" width="5.6640625" customWidth="1"/>
    <col min="14083" max="14083" width="5.5546875" customWidth="1"/>
    <col min="14084" max="14084" width="5.6640625" customWidth="1"/>
    <col min="14085" max="14085" width="46.44140625" customWidth="1"/>
    <col min="14086" max="14086" width="13.6640625" customWidth="1"/>
    <col min="14337" max="14337" width="5.88671875" customWidth="1"/>
    <col min="14338" max="14338" width="5.6640625" customWidth="1"/>
    <col min="14339" max="14339" width="5.5546875" customWidth="1"/>
    <col min="14340" max="14340" width="5.6640625" customWidth="1"/>
    <col min="14341" max="14341" width="46.44140625" customWidth="1"/>
    <col min="14342" max="14342" width="13.6640625" customWidth="1"/>
    <col min="14593" max="14593" width="5.88671875" customWidth="1"/>
    <col min="14594" max="14594" width="5.6640625" customWidth="1"/>
    <col min="14595" max="14595" width="5.5546875" customWidth="1"/>
    <col min="14596" max="14596" width="5.6640625" customWidth="1"/>
    <col min="14597" max="14597" width="46.44140625" customWidth="1"/>
    <col min="14598" max="14598" width="13.6640625" customWidth="1"/>
    <col min="14849" max="14849" width="5.88671875" customWidth="1"/>
    <col min="14850" max="14850" width="5.6640625" customWidth="1"/>
    <col min="14851" max="14851" width="5.5546875" customWidth="1"/>
    <col min="14852" max="14852" width="5.6640625" customWidth="1"/>
    <col min="14853" max="14853" width="46.44140625" customWidth="1"/>
    <col min="14854" max="14854" width="13.6640625" customWidth="1"/>
    <col min="15105" max="15105" width="5.88671875" customWidth="1"/>
    <col min="15106" max="15106" width="5.6640625" customWidth="1"/>
    <col min="15107" max="15107" width="5.5546875" customWidth="1"/>
    <col min="15108" max="15108" width="5.6640625" customWidth="1"/>
    <col min="15109" max="15109" width="46.44140625" customWidth="1"/>
    <col min="15110" max="15110" width="13.6640625" customWidth="1"/>
    <col min="15361" max="15361" width="5.88671875" customWidth="1"/>
    <col min="15362" max="15362" width="5.6640625" customWidth="1"/>
    <col min="15363" max="15363" width="5.5546875" customWidth="1"/>
    <col min="15364" max="15364" width="5.6640625" customWidth="1"/>
    <col min="15365" max="15365" width="46.44140625" customWidth="1"/>
    <col min="15366" max="15366" width="13.6640625" customWidth="1"/>
    <col min="15617" max="15617" width="5.88671875" customWidth="1"/>
    <col min="15618" max="15618" width="5.6640625" customWidth="1"/>
    <col min="15619" max="15619" width="5.5546875" customWidth="1"/>
    <col min="15620" max="15620" width="5.6640625" customWidth="1"/>
    <col min="15621" max="15621" width="46.44140625" customWidth="1"/>
    <col min="15622" max="15622" width="13.6640625" customWidth="1"/>
    <col min="15873" max="15873" width="5.88671875" customWidth="1"/>
    <col min="15874" max="15874" width="5.6640625" customWidth="1"/>
    <col min="15875" max="15875" width="5.5546875" customWidth="1"/>
    <col min="15876" max="15876" width="5.6640625" customWidth="1"/>
    <col min="15877" max="15877" width="46.44140625" customWidth="1"/>
    <col min="15878" max="15878" width="13.6640625" customWidth="1"/>
    <col min="16129" max="16129" width="5.88671875" customWidth="1"/>
    <col min="16130" max="16130" width="5.6640625" customWidth="1"/>
    <col min="16131" max="16131" width="5.5546875" customWidth="1"/>
    <col min="16132" max="16132" width="5.6640625" customWidth="1"/>
    <col min="16133" max="16133" width="46.44140625" customWidth="1"/>
    <col min="16134" max="16134" width="13.6640625" customWidth="1"/>
  </cols>
  <sheetData>
    <row r="1" spans="1:10" ht="13.2" x14ac:dyDescent="0.25">
      <c r="A1" s="474">
        <f>+[5]PPNE1!B1</f>
        <v>0</v>
      </c>
      <c r="B1" s="475"/>
      <c r="C1" s="475"/>
      <c r="D1" s="475"/>
      <c r="E1" s="475"/>
      <c r="F1" s="475"/>
      <c r="G1" s="475"/>
    </row>
    <row r="2" spans="1:10" ht="15.6" x14ac:dyDescent="0.3">
      <c r="A2" s="476" t="str">
        <f>+[5]PPNE1!B2</f>
        <v>Servicio Nacional de Salud</v>
      </c>
      <c r="B2" s="477"/>
      <c r="C2" s="477"/>
      <c r="D2" s="477"/>
      <c r="E2" s="477"/>
      <c r="F2" s="477"/>
      <c r="G2" s="477"/>
    </row>
    <row r="3" spans="1:10" x14ac:dyDescent="0.3">
      <c r="A3" s="478" t="str">
        <f>+[5]PPNE1!B3</f>
        <v>Dirección de Planificación y Desarrollo</v>
      </c>
      <c r="B3" s="479"/>
      <c r="C3" s="479"/>
      <c r="D3" s="479"/>
      <c r="E3" s="479"/>
      <c r="F3" s="479"/>
      <c r="G3" s="479"/>
    </row>
    <row r="4" spans="1:10" ht="13.8" x14ac:dyDescent="0.3">
      <c r="A4" s="480" t="s">
        <v>46</v>
      </c>
      <c r="B4" s="481"/>
      <c r="C4" s="481"/>
      <c r="D4" s="481"/>
      <c r="E4" s="481"/>
      <c r="F4" s="481"/>
      <c r="G4" s="481"/>
    </row>
    <row r="5" spans="1:10" ht="13.8" x14ac:dyDescent="0.3">
      <c r="A5" s="480">
        <f>+[5]PPNE1!C5</f>
        <v>2024</v>
      </c>
      <c r="B5" s="481"/>
      <c r="C5" s="481"/>
      <c r="D5" s="481"/>
      <c r="E5" s="481"/>
      <c r="F5" s="481"/>
      <c r="G5" s="481"/>
    </row>
    <row r="6" spans="1:10" ht="13.8" x14ac:dyDescent="0.3">
      <c r="A6" s="15" t="s">
        <v>214</v>
      </c>
      <c r="B6" s="5"/>
      <c r="C6" s="5"/>
      <c r="D6" s="5"/>
      <c r="E6" s="482" t="s">
        <v>1676</v>
      </c>
      <c r="F6" s="482"/>
      <c r="G6" s="482"/>
    </row>
    <row r="7" spans="1:10" ht="13.8" x14ac:dyDescent="0.3">
      <c r="A7" s="17" t="s">
        <v>923</v>
      </c>
      <c r="B7" s="18"/>
      <c r="C7" s="18"/>
      <c r="D7" s="16"/>
      <c r="E7" s="473" t="s">
        <v>1096</v>
      </c>
      <c r="F7" s="473"/>
      <c r="G7" s="473"/>
    </row>
    <row r="8" spans="1:10" ht="48" customHeight="1" x14ac:dyDescent="0.25">
      <c r="A8" s="282" t="s">
        <v>1003</v>
      </c>
      <c r="B8" s="282" t="s">
        <v>1004</v>
      </c>
      <c r="C8" s="282" t="s">
        <v>4</v>
      </c>
      <c r="D8" s="282" t="s">
        <v>20</v>
      </c>
      <c r="E8" s="283" t="s">
        <v>222</v>
      </c>
      <c r="F8" s="284" t="s">
        <v>230</v>
      </c>
      <c r="G8" s="284" t="s">
        <v>19</v>
      </c>
    </row>
    <row r="9" spans="1:10" ht="13.2" x14ac:dyDescent="0.25">
      <c r="A9" s="285">
        <v>3</v>
      </c>
      <c r="B9" s="286"/>
      <c r="C9" s="286"/>
      <c r="D9" s="286"/>
      <c r="E9" s="287" t="s">
        <v>223</v>
      </c>
      <c r="F9" s="288">
        <f>+F10</f>
        <v>0</v>
      </c>
      <c r="G9" s="289">
        <f>G10</f>
        <v>0</v>
      </c>
    </row>
    <row r="10" spans="1:10" ht="13.2" x14ac:dyDescent="0.25">
      <c r="A10" s="290"/>
      <c r="B10" s="290">
        <v>31</v>
      </c>
      <c r="C10" s="291"/>
      <c r="D10" s="291"/>
      <c r="E10" s="292" t="s">
        <v>1005</v>
      </c>
      <c r="F10" s="293">
        <f>SUM(F11:F11)</f>
        <v>0</v>
      </c>
      <c r="G10" s="294">
        <f>G11</f>
        <v>0</v>
      </c>
    </row>
    <row r="11" spans="1:10" ht="13.2" x14ac:dyDescent="0.25">
      <c r="A11" s="295"/>
      <c r="B11" s="295"/>
      <c r="C11" s="295">
        <v>312</v>
      </c>
      <c r="D11" s="296"/>
      <c r="E11" s="297" t="s">
        <v>1006</v>
      </c>
      <c r="F11" s="298">
        <v>0</v>
      </c>
      <c r="G11" s="299">
        <f>IFERROR(F11/$F$31*100,"0.00")</f>
        <v>0</v>
      </c>
    </row>
    <row r="12" spans="1:10" ht="13.2" x14ac:dyDescent="0.25">
      <c r="A12" s="300">
        <v>4</v>
      </c>
      <c r="B12" s="301"/>
      <c r="C12" s="301"/>
      <c r="D12" s="301"/>
      <c r="E12" s="302" t="s">
        <v>1007</v>
      </c>
      <c r="F12" s="303">
        <f>+F13+F19</f>
        <v>822898378.46000004</v>
      </c>
      <c r="G12" s="303">
        <f>G13+G19</f>
        <v>85.181687365742576</v>
      </c>
    </row>
    <row r="13" spans="1:10" ht="13.2" x14ac:dyDescent="0.25">
      <c r="A13" s="290"/>
      <c r="B13" s="290">
        <v>41</v>
      </c>
      <c r="C13" s="1"/>
      <c r="D13" s="291"/>
      <c r="E13" s="304" t="s">
        <v>255</v>
      </c>
      <c r="F13" s="293">
        <f>SUM(F15:F18)</f>
        <v>787898378.46000004</v>
      </c>
      <c r="G13" s="305">
        <f>SUM(G15:G18)</f>
        <v>81.558689513467783</v>
      </c>
    </row>
    <row r="14" spans="1:10" ht="24" x14ac:dyDescent="0.25">
      <c r="A14" s="290"/>
      <c r="B14" s="290"/>
      <c r="C14" s="290">
        <v>413</v>
      </c>
      <c r="D14" s="291"/>
      <c r="E14" s="304" t="s">
        <v>1008</v>
      </c>
      <c r="F14" s="293">
        <f>SUM(F16:F19)</f>
        <v>142040002.09999999</v>
      </c>
      <c r="G14" s="305">
        <f>SUM(G16:G19)</f>
        <v>14.703160644154487</v>
      </c>
    </row>
    <row r="15" spans="1:10" ht="13.2" x14ac:dyDescent="0.25">
      <c r="A15" s="295"/>
      <c r="B15" s="295"/>
      <c r="C15" s="295">
        <v>413</v>
      </c>
      <c r="D15" s="296" t="s">
        <v>1009</v>
      </c>
      <c r="E15" s="297" t="s">
        <v>284</v>
      </c>
      <c r="F15" s="298">
        <v>680858376.36000001</v>
      </c>
      <c r="G15" s="299">
        <f>IFERROR(F15/$F$31*100,"0.00")</f>
        <v>70.478526721588082</v>
      </c>
      <c r="J15" s="41" t="s">
        <v>1677</v>
      </c>
    </row>
    <row r="16" spans="1:10" ht="13.2" x14ac:dyDescent="0.25">
      <c r="A16" s="295"/>
      <c r="B16" s="295"/>
      <c r="C16" s="295">
        <v>413</v>
      </c>
      <c r="D16" s="296" t="s">
        <v>1010</v>
      </c>
      <c r="E16" s="297" t="s">
        <v>224</v>
      </c>
      <c r="F16" s="298">
        <v>107040002.09999999</v>
      </c>
      <c r="G16" s="299">
        <f>IFERROR(F16/$F$31*100,"0.00")</f>
        <v>11.080162791879694</v>
      </c>
    </row>
    <row r="17" spans="1:7" ht="13.2" x14ac:dyDescent="0.25">
      <c r="A17" s="295"/>
      <c r="B17" s="295"/>
      <c r="C17" s="295">
        <v>413</v>
      </c>
      <c r="D17" s="296" t="s">
        <v>1011</v>
      </c>
      <c r="E17" s="297" t="s">
        <v>1012</v>
      </c>
      <c r="F17" s="298"/>
      <c r="G17" s="299">
        <f>IFERROR(F17/$F$31*100,"0.00")</f>
        <v>0</v>
      </c>
    </row>
    <row r="18" spans="1:7" ht="24" x14ac:dyDescent="0.25">
      <c r="A18" s="295"/>
      <c r="B18" s="295"/>
      <c r="C18" s="295">
        <v>414</v>
      </c>
      <c r="D18" s="296"/>
      <c r="E18" s="306" t="s">
        <v>1013</v>
      </c>
      <c r="F18" s="298">
        <v>0</v>
      </c>
      <c r="G18" s="299">
        <f>IFERROR(F18/$F$31*100,"0.00")</f>
        <v>0</v>
      </c>
    </row>
    <row r="19" spans="1:7" ht="13.2" x14ac:dyDescent="0.25">
      <c r="A19" s="290"/>
      <c r="B19" s="290">
        <v>42</v>
      </c>
      <c r="C19" s="290"/>
      <c r="D19" s="291"/>
      <c r="E19" s="292" t="s">
        <v>1014</v>
      </c>
      <c r="F19" s="293">
        <f>SUM(F21:F22)</f>
        <v>35000000</v>
      </c>
      <c r="G19" s="305">
        <f>G21+G22</f>
        <v>3.6229978522747923</v>
      </c>
    </row>
    <row r="20" spans="1:7" ht="24" x14ac:dyDescent="0.25">
      <c r="A20" s="290"/>
      <c r="B20" s="290"/>
      <c r="C20" s="290">
        <v>423</v>
      </c>
      <c r="D20" s="291"/>
      <c r="E20" s="292" t="s">
        <v>1015</v>
      </c>
      <c r="F20" s="293">
        <f>+F21+F22</f>
        <v>35000000</v>
      </c>
      <c r="G20" s="299">
        <f>+G21+G22</f>
        <v>3.6229978522747923</v>
      </c>
    </row>
    <row r="21" spans="1:7" ht="13.2" x14ac:dyDescent="0.25">
      <c r="A21" s="295"/>
      <c r="B21" s="295"/>
      <c r="C21" s="295">
        <v>423</v>
      </c>
      <c r="D21" s="296" t="s">
        <v>1009</v>
      </c>
      <c r="E21" s="297" t="s">
        <v>285</v>
      </c>
      <c r="F21" s="298">
        <v>35000000</v>
      </c>
      <c r="G21" s="299">
        <f>IFERROR(F21/$F$31*100,"0.00")</f>
        <v>3.6229978522747923</v>
      </c>
    </row>
    <row r="22" spans="1:7" ht="13.2" x14ac:dyDescent="0.25">
      <c r="A22" s="295"/>
      <c r="B22" s="295"/>
      <c r="C22" s="295">
        <v>423</v>
      </c>
      <c r="D22" s="296" t="s">
        <v>1010</v>
      </c>
      <c r="E22" s="297" t="s">
        <v>286</v>
      </c>
      <c r="F22" s="298">
        <v>0</v>
      </c>
      <c r="G22" s="299">
        <f>IFERROR(F22/$F$31*100,"0.00")</f>
        <v>0</v>
      </c>
    </row>
    <row r="23" spans="1:7" ht="13.2" x14ac:dyDescent="0.25">
      <c r="A23" s="300">
        <v>5</v>
      </c>
      <c r="B23" s="301"/>
      <c r="C23" s="301"/>
      <c r="D23" s="301"/>
      <c r="E23" s="302" t="s">
        <v>1016</v>
      </c>
      <c r="F23" s="303">
        <f>+F24</f>
        <v>143152428.83000001</v>
      </c>
      <c r="G23" s="303">
        <f>G24</f>
        <v>14.818312634257433</v>
      </c>
    </row>
    <row r="24" spans="1:7" ht="13.2" x14ac:dyDescent="0.25">
      <c r="A24" s="290"/>
      <c r="B24" s="290">
        <v>51</v>
      </c>
      <c r="C24" s="290"/>
      <c r="D24" s="291"/>
      <c r="E24" s="304" t="s">
        <v>1017</v>
      </c>
      <c r="F24" s="293">
        <f>F25</f>
        <v>143152428.83000001</v>
      </c>
      <c r="G24" s="299">
        <f>G25</f>
        <v>14.818312634257433</v>
      </c>
    </row>
    <row r="25" spans="1:7" ht="13.2" x14ac:dyDescent="0.25">
      <c r="A25" s="290"/>
      <c r="B25" s="290"/>
      <c r="C25" s="290">
        <v>512</v>
      </c>
      <c r="D25" s="291"/>
      <c r="E25" s="304" t="s">
        <v>1018</v>
      </c>
      <c r="F25" s="293">
        <f>F26</f>
        <v>143152428.83000001</v>
      </c>
      <c r="G25" s="299">
        <f>G26</f>
        <v>14.818312634257433</v>
      </c>
    </row>
    <row r="26" spans="1:7" ht="13.2" x14ac:dyDescent="0.25">
      <c r="A26" s="290"/>
      <c r="B26" s="290"/>
      <c r="C26" s="295">
        <v>512</v>
      </c>
      <c r="D26" s="307" t="s">
        <v>1019</v>
      </c>
      <c r="E26" s="308" t="s">
        <v>1020</v>
      </c>
      <c r="F26" s="309">
        <f>+F27+F28+F29+F30</f>
        <v>143152428.83000001</v>
      </c>
      <c r="G26" s="299">
        <f>+G27+G28+G29+G30</f>
        <v>14.818312634257433</v>
      </c>
    </row>
    <row r="27" spans="1:7" ht="13.2" x14ac:dyDescent="0.25">
      <c r="A27" s="296"/>
      <c r="B27" s="295"/>
      <c r="C27" s="295">
        <v>513</v>
      </c>
      <c r="D27" s="296"/>
      <c r="E27" s="308" t="s">
        <v>225</v>
      </c>
      <c r="F27" s="298">
        <v>71537870.840000004</v>
      </c>
      <c r="G27" s="299">
        <f>IFERROR(F27/$F$31*100,"0.00")</f>
        <v>7.4051872117037583</v>
      </c>
    </row>
    <row r="28" spans="1:7" ht="13.2" x14ac:dyDescent="0.25">
      <c r="A28" s="296"/>
      <c r="B28" s="296"/>
      <c r="C28" s="295">
        <v>512</v>
      </c>
      <c r="D28" s="296"/>
      <c r="E28" s="308" t="s">
        <v>226</v>
      </c>
      <c r="F28" s="298">
        <v>31597135.120000001</v>
      </c>
      <c r="G28" s="299">
        <f>IFERROR(F28/$F$31*100,"0.00")</f>
        <v>3.2707529336513268</v>
      </c>
    </row>
    <row r="29" spans="1:7" ht="24" x14ac:dyDescent="0.25">
      <c r="A29" s="296"/>
      <c r="B29" s="296"/>
      <c r="C29" s="295">
        <v>512</v>
      </c>
      <c r="D29" s="296"/>
      <c r="E29" s="308" t="s">
        <v>227</v>
      </c>
      <c r="F29" s="298">
        <v>40017422.869999997</v>
      </c>
      <c r="G29" s="299">
        <f>IFERROR(F29/$F$31*100,"0.00")</f>
        <v>4.1423724889023479</v>
      </c>
    </row>
    <row r="30" spans="1:7" ht="13.2" x14ac:dyDescent="0.25">
      <c r="A30" s="296"/>
      <c r="B30" s="296"/>
      <c r="C30" s="295">
        <v>512</v>
      </c>
      <c r="D30" s="296"/>
      <c r="E30" s="308" t="s">
        <v>228</v>
      </c>
      <c r="F30" s="298">
        <v>0</v>
      </c>
      <c r="G30" s="299">
        <f>IFERROR(F30/$F$31*100,"0.00")</f>
        <v>0</v>
      </c>
    </row>
    <row r="31" spans="1:7" s="41" customFormat="1" ht="13.8" x14ac:dyDescent="0.25">
      <c r="A31" s="310"/>
      <c r="B31" s="310"/>
      <c r="C31" s="310"/>
      <c r="D31" s="310"/>
      <c r="E31" s="311" t="s">
        <v>229</v>
      </c>
      <c r="F31" s="312">
        <f>+F23+F12+F9</f>
        <v>966050807.29000008</v>
      </c>
      <c r="G31" s="312">
        <f>+G23+G12+G9</f>
        <v>100.00000000000001</v>
      </c>
    </row>
    <row r="32" spans="1:7" s="41" customFormat="1" x14ac:dyDescent="0.3">
      <c r="A32" s="313"/>
      <c r="B32" s="313"/>
      <c r="C32" s="313"/>
      <c r="D32" s="313"/>
      <c r="E32" s="313"/>
      <c r="F32" s="385"/>
      <c r="G32" s="313"/>
    </row>
    <row r="33" spans="1:7" s="41" customFormat="1" x14ac:dyDescent="0.3">
      <c r="A33" s="313"/>
      <c r="B33" s="313"/>
      <c r="C33" s="313"/>
      <c r="D33" s="313"/>
      <c r="E33" s="313"/>
      <c r="F33" s="313"/>
      <c r="G33" s="313"/>
    </row>
    <row r="34" spans="1:7" s="41" customFormat="1" x14ac:dyDescent="0.3">
      <c r="A34" s="313"/>
      <c r="B34" s="313"/>
      <c r="C34" s="313"/>
      <c r="D34" s="313"/>
      <c r="E34" s="313"/>
      <c r="F34" s="313"/>
      <c r="G34" s="313"/>
    </row>
    <row r="35" spans="1:7" s="41" customFormat="1" x14ac:dyDescent="0.3">
      <c r="A35" s="313"/>
      <c r="B35" s="313"/>
      <c r="C35" s="313"/>
      <c r="D35" s="313"/>
      <c r="E35" s="313"/>
      <c r="F35" s="313"/>
      <c r="G35" s="313"/>
    </row>
    <row r="36" spans="1:7" s="41" customFormat="1" x14ac:dyDescent="0.3">
      <c r="A36" s="313"/>
      <c r="B36" s="313"/>
      <c r="C36" s="313"/>
      <c r="D36" s="313"/>
      <c r="E36" s="313"/>
      <c r="F36" s="313"/>
      <c r="G36" s="313"/>
    </row>
    <row r="37" spans="1:7" s="41" customFormat="1" x14ac:dyDescent="0.3">
      <c r="A37" s="313"/>
      <c r="B37" s="313"/>
      <c r="C37" s="313"/>
      <c r="D37" s="313"/>
      <c r="E37" s="313"/>
      <c r="F37" s="313"/>
      <c r="G37" s="313"/>
    </row>
    <row r="38" spans="1:7" s="41" customFormat="1" x14ac:dyDescent="0.3">
      <c r="A38" s="313"/>
      <c r="B38" s="313"/>
      <c r="C38" s="313"/>
      <c r="D38" s="313"/>
      <c r="E38" s="313"/>
      <c r="F38" s="313"/>
      <c r="G38" s="313"/>
    </row>
    <row r="39" spans="1:7" s="41" customFormat="1" x14ac:dyDescent="0.3">
      <c r="A39" s="314"/>
      <c r="B39" s="314"/>
      <c r="C39" s="314"/>
      <c r="D39" s="314"/>
      <c r="E39" s="314"/>
      <c r="F39" s="314"/>
      <c r="G39" s="314"/>
    </row>
    <row r="40" spans="1:7" s="41" customFormat="1" x14ac:dyDescent="0.3">
      <c r="A40" s="314"/>
      <c r="B40" s="314"/>
      <c r="C40" s="314"/>
      <c r="D40" s="314"/>
      <c r="E40" s="314"/>
      <c r="F40" s="314"/>
      <c r="G40" s="314"/>
    </row>
    <row r="41" spans="1:7" s="41" customFormat="1" x14ac:dyDescent="0.3">
      <c r="A41" s="314"/>
      <c r="B41" s="314"/>
      <c r="C41" s="314"/>
      <c r="D41" s="314"/>
      <c r="E41" s="314"/>
      <c r="F41" s="314"/>
      <c r="G41" s="314"/>
    </row>
    <row r="42" spans="1:7" s="41" customFormat="1" x14ac:dyDescent="0.3">
      <c r="A42" s="314"/>
      <c r="B42" s="314"/>
      <c r="C42" s="314"/>
      <c r="D42" s="314"/>
      <c r="E42" s="314"/>
      <c r="F42" s="314"/>
      <c r="G42" s="314"/>
    </row>
    <row r="43" spans="1:7" s="41" customFormat="1" x14ac:dyDescent="0.3">
      <c r="A43" s="314"/>
      <c r="B43" s="314"/>
      <c r="C43" s="314"/>
      <c r="D43" s="314"/>
      <c r="E43" s="314"/>
      <c r="F43" s="314"/>
      <c r="G43" s="314"/>
    </row>
    <row r="44" spans="1:7" s="41" customFormat="1" x14ac:dyDescent="0.3">
      <c r="A44" s="314"/>
      <c r="B44" s="314"/>
      <c r="C44" s="314"/>
      <c r="D44" s="314"/>
      <c r="E44" s="314"/>
      <c r="F44" s="314"/>
      <c r="G44" s="314"/>
    </row>
    <row r="45" spans="1:7" s="41" customFormat="1" x14ac:dyDescent="0.3">
      <c r="A45" s="314"/>
      <c r="B45" s="314"/>
      <c r="C45" s="314"/>
      <c r="D45" s="314"/>
      <c r="E45" s="314"/>
      <c r="F45" s="314"/>
      <c r="G45" s="314"/>
    </row>
    <row r="46" spans="1:7" s="41" customFormat="1" x14ac:dyDescent="0.3">
      <c r="A46" s="314"/>
      <c r="B46" s="314"/>
      <c r="C46" s="314"/>
      <c r="D46" s="314"/>
      <c r="E46" s="314"/>
      <c r="F46" s="314"/>
      <c r="G46" s="314"/>
    </row>
    <row r="47" spans="1:7" s="41" customFormat="1" x14ac:dyDescent="0.3">
      <c r="A47" s="314"/>
      <c r="B47" s="314"/>
      <c r="C47" s="314"/>
      <c r="D47" s="314"/>
      <c r="E47" s="314"/>
      <c r="F47" s="314"/>
      <c r="G47" s="314"/>
    </row>
    <row r="48" spans="1:7" s="41" customFormat="1" x14ac:dyDescent="0.3">
      <c r="A48" s="314"/>
      <c r="B48" s="314"/>
      <c r="C48" s="314"/>
      <c r="D48" s="314"/>
      <c r="E48" s="314"/>
      <c r="F48" s="314"/>
      <c r="G48" s="314"/>
    </row>
    <row r="49" spans="1:7" s="41" customFormat="1" x14ac:dyDescent="0.3">
      <c r="A49" s="314"/>
      <c r="B49" s="314"/>
      <c r="C49" s="314"/>
      <c r="D49" s="314"/>
      <c r="E49" s="314"/>
      <c r="F49" s="314"/>
      <c r="G49" s="314"/>
    </row>
    <row r="50" spans="1:7" s="41" customFormat="1" x14ac:dyDescent="0.3">
      <c r="A50" s="314"/>
      <c r="B50" s="314"/>
      <c r="C50" s="314"/>
      <c r="D50" s="314"/>
      <c r="E50" s="314"/>
      <c r="F50" s="314"/>
      <c r="G50" s="314"/>
    </row>
    <row r="51" spans="1:7" s="41" customFormat="1" x14ac:dyDescent="0.3">
      <c r="A51" s="314"/>
      <c r="B51" s="314"/>
      <c r="C51" s="314"/>
      <c r="D51" s="314"/>
      <c r="E51" s="314"/>
      <c r="F51" s="314"/>
      <c r="G51" s="314"/>
    </row>
    <row r="52" spans="1:7" s="41" customFormat="1" x14ac:dyDescent="0.3">
      <c r="A52" s="314"/>
      <c r="B52" s="314"/>
      <c r="C52" s="314"/>
      <c r="D52" s="314"/>
      <c r="E52" s="314"/>
      <c r="F52" s="314"/>
      <c r="G52" s="314"/>
    </row>
    <row r="53" spans="1:7" s="41" customFormat="1" x14ac:dyDescent="0.3">
      <c r="A53" s="314"/>
      <c r="B53" s="314"/>
      <c r="C53" s="314"/>
      <c r="D53" s="314"/>
      <c r="E53" s="314"/>
      <c r="F53" s="314"/>
      <c r="G53" s="314"/>
    </row>
    <row r="54" spans="1:7" s="41" customFormat="1" x14ac:dyDescent="0.3">
      <c r="A54" s="314"/>
      <c r="B54" s="314"/>
      <c r="C54" s="314"/>
      <c r="D54" s="314"/>
      <c r="E54" s="314"/>
      <c r="F54" s="314"/>
      <c r="G54" s="314"/>
    </row>
    <row r="55" spans="1:7" s="41" customFormat="1" x14ac:dyDescent="0.3">
      <c r="A55" s="314"/>
      <c r="B55" s="314"/>
      <c r="C55" s="314"/>
      <c r="D55" s="314"/>
      <c r="E55" s="314"/>
      <c r="F55" s="314"/>
      <c r="G55" s="314"/>
    </row>
    <row r="56" spans="1:7" s="41" customFormat="1" x14ac:dyDescent="0.3">
      <c r="A56" s="314"/>
      <c r="B56" s="314"/>
      <c r="C56" s="314"/>
      <c r="D56" s="314"/>
      <c r="E56" s="314"/>
      <c r="F56" s="314"/>
      <c r="G56" s="314"/>
    </row>
    <row r="57" spans="1:7" s="41" customFormat="1" x14ac:dyDescent="0.3">
      <c r="A57" s="314"/>
      <c r="B57" s="314"/>
      <c r="C57" s="314"/>
      <c r="D57" s="314"/>
      <c r="E57" s="314"/>
      <c r="F57" s="314"/>
      <c r="G57" s="314"/>
    </row>
    <row r="58" spans="1:7" s="41" customFormat="1" x14ac:dyDescent="0.3">
      <c r="A58" s="314"/>
      <c r="B58" s="314"/>
      <c r="C58" s="314"/>
      <c r="D58" s="314"/>
      <c r="E58" s="314"/>
      <c r="F58" s="314"/>
      <c r="G58" s="314"/>
    </row>
    <row r="59" spans="1:7" s="41" customFormat="1" x14ac:dyDescent="0.3">
      <c r="A59" s="314"/>
      <c r="B59" s="314"/>
      <c r="C59" s="314"/>
      <c r="D59" s="314"/>
      <c r="E59" s="314"/>
      <c r="F59" s="314"/>
      <c r="G59" s="314"/>
    </row>
    <row r="60" spans="1:7" s="41" customFormat="1" x14ac:dyDescent="0.3">
      <c r="A60" s="314"/>
      <c r="B60" s="314"/>
      <c r="C60" s="314"/>
      <c r="D60" s="314"/>
      <c r="E60" s="314"/>
      <c r="F60" s="314"/>
      <c r="G60" s="314"/>
    </row>
    <row r="61" spans="1:7" s="41" customFormat="1" x14ac:dyDescent="0.3">
      <c r="A61" s="314"/>
      <c r="B61" s="314"/>
      <c r="C61" s="314"/>
      <c r="D61" s="314"/>
      <c r="E61" s="314"/>
      <c r="F61" s="314"/>
      <c r="G61" s="314"/>
    </row>
    <row r="62" spans="1:7" s="41" customFormat="1" x14ac:dyDescent="0.3">
      <c r="A62" s="314"/>
      <c r="B62" s="314"/>
      <c r="C62" s="314"/>
      <c r="D62" s="314"/>
      <c r="E62" s="314"/>
      <c r="F62" s="314"/>
      <c r="G62" s="314"/>
    </row>
    <row r="63" spans="1:7" s="41" customFormat="1" x14ac:dyDescent="0.3">
      <c r="A63" s="314"/>
      <c r="B63" s="314"/>
      <c r="C63" s="314"/>
      <c r="D63" s="314"/>
      <c r="E63" s="314"/>
      <c r="F63" s="314"/>
      <c r="G63" s="314"/>
    </row>
    <row r="64" spans="1:7" s="41" customFormat="1" x14ac:dyDescent="0.3">
      <c r="A64" s="314"/>
      <c r="B64" s="314"/>
      <c r="C64" s="314"/>
      <c r="D64" s="314"/>
      <c r="E64" s="314"/>
      <c r="F64" s="314"/>
      <c r="G64" s="314"/>
    </row>
    <row r="65" spans="1:7" s="41" customFormat="1" x14ac:dyDescent="0.3">
      <c r="A65" s="314"/>
      <c r="B65" s="314"/>
      <c r="C65" s="314"/>
      <c r="D65" s="314"/>
      <c r="E65" s="314"/>
      <c r="F65" s="314"/>
      <c r="G65" s="314"/>
    </row>
    <row r="66" spans="1:7" s="41" customFormat="1" x14ac:dyDescent="0.3">
      <c r="A66" s="314"/>
      <c r="B66" s="314"/>
      <c r="C66" s="314"/>
      <c r="D66" s="314"/>
      <c r="E66" s="314"/>
      <c r="F66" s="314"/>
      <c r="G66" s="314"/>
    </row>
    <row r="67" spans="1:7" s="41" customFormat="1" x14ac:dyDescent="0.3">
      <c r="A67" s="314"/>
      <c r="B67" s="314"/>
      <c r="C67" s="314"/>
      <c r="D67" s="314"/>
      <c r="E67" s="314"/>
      <c r="F67" s="314"/>
      <c r="G67" s="314"/>
    </row>
    <row r="68" spans="1:7" s="41" customFormat="1" x14ac:dyDescent="0.3">
      <c r="A68" s="314"/>
      <c r="B68" s="314"/>
      <c r="C68" s="314"/>
      <c r="D68" s="314"/>
      <c r="E68" s="314"/>
      <c r="F68" s="314"/>
      <c r="G68" s="314"/>
    </row>
    <row r="69" spans="1:7" s="41" customFormat="1" x14ac:dyDescent="0.3">
      <c r="A69" s="314"/>
      <c r="B69" s="314"/>
      <c r="C69" s="314"/>
      <c r="D69" s="314"/>
      <c r="E69" s="314"/>
      <c r="F69" s="314"/>
      <c r="G69" s="314"/>
    </row>
    <row r="70" spans="1:7" s="41" customFormat="1" x14ac:dyDescent="0.3">
      <c r="A70" s="314"/>
      <c r="B70" s="314"/>
      <c r="C70" s="314"/>
      <c r="D70" s="314"/>
      <c r="E70" s="314"/>
      <c r="F70" s="314"/>
      <c r="G70" s="314"/>
    </row>
    <row r="71" spans="1:7" s="41" customFormat="1" x14ac:dyDescent="0.3">
      <c r="A71" s="314"/>
      <c r="B71" s="314"/>
      <c r="C71" s="314"/>
      <c r="D71" s="314"/>
      <c r="E71" s="314"/>
      <c r="F71" s="314"/>
      <c r="G71" s="314"/>
    </row>
    <row r="72" spans="1:7" s="41" customFormat="1" x14ac:dyDescent="0.3">
      <c r="A72" s="314"/>
      <c r="B72" s="314"/>
      <c r="C72" s="314"/>
      <c r="D72" s="314"/>
      <c r="E72" s="314"/>
      <c r="F72" s="314"/>
      <c r="G72" s="314"/>
    </row>
    <row r="73" spans="1:7" s="41" customFormat="1" x14ac:dyDescent="0.3">
      <c r="A73" s="314"/>
      <c r="B73" s="314"/>
      <c r="C73" s="314"/>
      <c r="D73" s="314"/>
      <c r="E73" s="314"/>
      <c r="F73" s="314"/>
      <c r="G73" s="314"/>
    </row>
    <row r="74" spans="1:7" s="41" customFormat="1" x14ac:dyDescent="0.3">
      <c r="A74" s="314"/>
      <c r="B74" s="314"/>
      <c r="C74" s="314"/>
      <c r="D74" s="314"/>
      <c r="E74" s="314"/>
      <c r="F74" s="314"/>
      <c r="G74" s="314"/>
    </row>
    <row r="75" spans="1:7" s="41" customFormat="1" x14ac:dyDescent="0.3">
      <c r="A75" s="314"/>
      <c r="B75" s="314"/>
      <c r="C75" s="314"/>
      <c r="D75" s="314"/>
      <c r="E75" s="314"/>
      <c r="F75" s="314"/>
      <c r="G75" s="314"/>
    </row>
    <row r="76" spans="1:7" s="41" customFormat="1" x14ac:dyDescent="0.3">
      <c r="A76" s="314"/>
      <c r="B76" s="314"/>
      <c r="C76" s="314"/>
      <c r="D76" s="314"/>
      <c r="E76" s="314"/>
      <c r="F76" s="314"/>
      <c r="G76" s="314"/>
    </row>
    <row r="77" spans="1:7" s="41" customFormat="1" x14ac:dyDescent="0.3">
      <c r="A77" s="314"/>
      <c r="B77" s="314"/>
      <c r="C77" s="314"/>
      <c r="D77" s="314"/>
      <c r="E77" s="314"/>
      <c r="F77" s="314"/>
      <c r="G77" s="314"/>
    </row>
    <row r="78" spans="1:7" s="41" customFormat="1" x14ac:dyDescent="0.3">
      <c r="A78" s="314"/>
      <c r="B78" s="314"/>
      <c r="C78" s="314"/>
      <c r="D78" s="314"/>
      <c r="E78" s="314"/>
      <c r="F78" s="314"/>
      <c r="G78" s="314"/>
    </row>
    <row r="79" spans="1:7" s="41" customFormat="1" x14ac:dyDescent="0.3">
      <c r="A79" s="314"/>
      <c r="B79" s="314"/>
      <c r="C79" s="314"/>
      <c r="D79" s="314"/>
      <c r="E79" s="314"/>
      <c r="F79" s="314"/>
      <c r="G79" s="314"/>
    </row>
    <row r="80" spans="1:7" s="41" customFormat="1" x14ac:dyDescent="0.3">
      <c r="A80" s="314"/>
      <c r="B80" s="314"/>
      <c r="C80" s="314"/>
      <c r="D80" s="314"/>
      <c r="E80" s="314"/>
      <c r="F80" s="314"/>
      <c r="G80" s="314"/>
    </row>
    <row r="81" spans="1:7" s="41" customFormat="1" x14ac:dyDescent="0.3">
      <c r="A81" s="314"/>
      <c r="B81" s="314"/>
      <c r="C81" s="314"/>
      <c r="D81" s="314"/>
      <c r="E81" s="314"/>
      <c r="F81" s="314"/>
      <c r="G81" s="314"/>
    </row>
    <row r="82" spans="1:7" s="41" customFormat="1" x14ac:dyDescent="0.3">
      <c r="A82" s="314"/>
      <c r="B82" s="314"/>
      <c r="C82" s="314"/>
      <c r="D82" s="314"/>
      <c r="E82" s="314"/>
      <c r="F82" s="314"/>
      <c r="G82" s="314"/>
    </row>
    <row r="83" spans="1:7" s="41" customFormat="1" x14ac:dyDescent="0.3">
      <c r="A83" s="314"/>
      <c r="B83" s="314"/>
      <c r="C83" s="314"/>
      <c r="D83" s="314"/>
      <c r="E83" s="314"/>
      <c r="F83" s="314"/>
      <c r="G83" s="314"/>
    </row>
    <row r="84" spans="1:7" s="41" customFormat="1" x14ac:dyDescent="0.3">
      <c r="A84" s="314"/>
      <c r="B84" s="314"/>
      <c r="C84" s="314"/>
      <c r="D84" s="314"/>
      <c r="E84" s="314"/>
      <c r="F84" s="314"/>
      <c r="G84" s="314"/>
    </row>
    <row r="85" spans="1:7" s="41" customFormat="1" x14ac:dyDescent="0.3">
      <c r="A85" s="314"/>
      <c r="B85" s="314"/>
      <c r="C85" s="314"/>
      <c r="D85" s="314"/>
      <c r="E85" s="314"/>
      <c r="F85" s="314"/>
      <c r="G85" s="314"/>
    </row>
    <row r="86" spans="1:7" s="41" customFormat="1" x14ac:dyDescent="0.3">
      <c r="A86" s="314"/>
      <c r="B86" s="314"/>
      <c r="C86" s="314"/>
      <c r="D86" s="314"/>
      <c r="E86" s="314"/>
      <c r="F86" s="314"/>
      <c r="G86" s="314"/>
    </row>
    <row r="87" spans="1:7" s="41" customFormat="1" x14ac:dyDescent="0.3">
      <c r="A87" s="314"/>
      <c r="B87" s="314"/>
      <c r="C87" s="314"/>
      <c r="D87" s="314"/>
      <c r="E87" s="314"/>
      <c r="F87" s="314"/>
      <c r="G87" s="314"/>
    </row>
    <row r="88" spans="1:7" s="41" customFormat="1" x14ac:dyDescent="0.3">
      <c r="A88" s="314"/>
      <c r="B88" s="314"/>
      <c r="C88" s="314"/>
      <c r="D88" s="314"/>
      <c r="E88" s="314"/>
      <c r="F88" s="314"/>
      <c r="G88" s="314"/>
    </row>
    <row r="89" spans="1:7" s="41" customFormat="1" x14ac:dyDescent="0.3">
      <c r="A89" s="314"/>
      <c r="B89" s="314"/>
      <c r="C89" s="314"/>
      <c r="D89" s="314"/>
      <c r="E89" s="314"/>
      <c r="F89" s="314"/>
      <c r="G89" s="314"/>
    </row>
    <row r="90" spans="1:7" s="41" customFormat="1" x14ac:dyDescent="0.3">
      <c r="A90" s="314"/>
      <c r="B90" s="314"/>
      <c r="C90" s="314"/>
      <c r="D90" s="314"/>
      <c r="E90" s="314"/>
      <c r="F90" s="314"/>
      <c r="G90" s="314"/>
    </row>
    <row r="91" spans="1:7" s="41" customFormat="1" x14ac:dyDescent="0.3">
      <c r="A91" s="314"/>
      <c r="B91" s="314"/>
      <c r="C91" s="314"/>
      <c r="D91" s="314"/>
      <c r="E91" s="314"/>
      <c r="F91" s="314"/>
      <c r="G91" s="314"/>
    </row>
    <row r="92" spans="1:7" s="41" customFormat="1" x14ac:dyDescent="0.3">
      <c r="A92" s="314"/>
      <c r="B92" s="314"/>
      <c r="C92" s="314"/>
      <c r="D92" s="314"/>
      <c r="E92" s="314"/>
      <c r="F92" s="314"/>
      <c r="G92" s="314"/>
    </row>
    <row r="93" spans="1:7" s="41" customFormat="1" x14ac:dyDescent="0.3">
      <c r="A93" s="314"/>
      <c r="B93" s="314"/>
      <c r="C93" s="314"/>
      <c r="D93" s="314"/>
      <c r="E93" s="314"/>
      <c r="F93" s="314"/>
      <c r="G93" s="314"/>
    </row>
    <row r="94" spans="1:7" s="41" customFormat="1" x14ac:dyDescent="0.3">
      <c r="A94" s="314"/>
      <c r="B94" s="314"/>
      <c r="C94" s="314"/>
      <c r="D94" s="314"/>
      <c r="E94" s="314"/>
      <c r="F94" s="314"/>
      <c r="G94" s="314"/>
    </row>
    <row r="95" spans="1:7" s="41" customFormat="1" x14ac:dyDescent="0.3">
      <c r="A95" s="314"/>
      <c r="B95" s="314"/>
      <c r="C95" s="314"/>
      <c r="D95" s="314"/>
      <c r="E95" s="314"/>
      <c r="F95" s="314"/>
      <c r="G95" s="314"/>
    </row>
    <row r="96" spans="1:7" s="41" customFormat="1" x14ac:dyDescent="0.3">
      <c r="A96" s="314"/>
      <c r="B96" s="314"/>
      <c r="C96" s="314"/>
      <c r="D96" s="314"/>
      <c r="E96" s="314"/>
      <c r="F96" s="314"/>
      <c r="G96" s="314"/>
    </row>
    <row r="97" spans="1:7" s="41" customFormat="1" x14ac:dyDescent="0.3">
      <c r="A97" s="314"/>
      <c r="B97" s="314"/>
      <c r="C97" s="314"/>
      <c r="D97" s="314"/>
      <c r="E97" s="314"/>
      <c r="F97" s="314"/>
      <c r="G97" s="314"/>
    </row>
    <row r="98" spans="1:7" s="41" customFormat="1" x14ac:dyDescent="0.3">
      <c r="A98" s="314"/>
      <c r="B98" s="314"/>
      <c r="C98" s="314"/>
      <c r="D98" s="314"/>
      <c r="E98" s="314"/>
      <c r="F98" s="314"/>
      <c r="G98" s="314"/>
    </row>
    <row r="99" spans="1:7" s="41" customFormat="1" x14ac:dyDescent="0.3">
      <c r="A99" s="314"/>
      <c r="B99" s="314"/>
      <c r="C99" s="314"/>
      <c r="D99" s="314"/>
      <c r="E99" s="314"/>
      <c r="F99" s="314"/>
      <c r="G99" s="314"/>
    </row>
    <row r="100" spans="1:7" s="41" customFormat="1" x14ac:dyDescent="0.3">
      <c r="A100" s="314"/>
      <c r="B100" s="314"/>
      <c r="C100" s="314"/>
      <c r="D100" s="314"/>
      <c r="E100" s="314"/>
      <c r="F100" s="314"/>
      <c r="G100" s="314"/>
    </row>
    <row r="101" spans="1:7" s="41" customFormat="1" x14ac:dyDescent="0.3">
      <c r="A101" s="314"/>
      <c r="B101" s="314"/>
      <c r="C101" s="314"/>
      <c r="D101" s="314"/>
      <c r="E101" s="314"/>
      <c r="F101" s="314"/>
      <c r="G101" s="314"/>
    </row>
    <row r="102" spans="1:7" s="41" customFormat="1" x14ac:dyDescent="0.3">
      <c r="A102" s="314"/>
      <c r="B102" s="314"/>
      <c r="C102" s="314"/>
      <c r="D102" s="314"/>
      <c r="E102" s="314"/>
      <c r="F102" s="314"/>
      <c r="G102" s="314"/>
    </row>
    <row r="103" spans="1:7" s="41" customFormat="1" x14ac:dyDescent="0.3">
      <c r="A103" s="314"/>
      <c r="B103" s="314"/>
      <c r="C103" s="314"/>
      <c r="D103" s="314"/>
      <c r="E103" s="314"/>
      <c r="F103" s="314"/>
      <c r="G103" s="314"/>
    </row>
    <row r="104" spans="1:7" s="41" customFormat="1" x14ac:dyDescent="0.3">
      <c r="A104" s="314"/>
      <c r="B104" s="314"/>
      <c r="C104" s="314"/>
      <c r="D104" s="314"/>
      <c r="E104" s="314"/>
      <c r="F104" s="314"/>
      <c r="G104" s="314"/>
    </row>
    <row r="105" spans="1:7" s="41" customFormat="1" x14ac:dyDescent="0.3">
      <c r="A105" s="314"/>
      <c r="B105" s="314"/>
      <c r="C105" s="314"/>
      <c r="D105" s="314"/>
      <c r="E105" s="314"/>
      <c r="F105" s="314"/>
      <c r="G105" s="314"/>
    </row>
    <row r="106" spans="1:7" s="41" customFormat="1" x14ac:dyDescent="0.3">
      <c r="A106" s="314"/>
      <c r="B106" s="314"/>
      <c r="C106" s="314"/>
      <c r="D106" s="314"/>
      <c r="E106" s="314"/>
      <c r="F106" s="314"/>
      <c r="G106" s="314"/>
    </row>
    <row r="107" spans="1:7" s="41" customFormat="1" x14ac:dyDescent="0.3">
      <c r="A107" s="314"/>
      <c r="B107" s="314"/>
      <c r="C107" s="314"/>
      <c r="D107" s="314"/>
      <c r="E107" s="314"/>
      <c r="F107" s="314"/>
      <c r="G107" s="314"/>
    </row>
    <row r="108" spans="1:7" s="41" customFormat="1" x14ac:dyDescent="0.3">
      <c r="A108" s="314"/>
      <c r="B108" s="314"/>
      <c r="C108" s="314"/>
      <c r="D108" s="314"/>
      <c r="E108" s="314"/>
      <c r="F108" s="314"/>
      <c r="G108" s="314"/>
    </row>
    <row r="109" spans="1:7" s="41" customFormat="1" x14ac:dyDescent="0.3">
      <c r="A109" s="314"/>
      <c r="B109" s="314"/>
      <c r="C109" s="314"/>
      <c r="D109" s="314"/>
      <c r="E109" s="314"/>
      <c r="F109" s="314"/>
      <c r="G109" s="314"/>
    </row>
    <row r="110" spans="1:7" s="41" customFormat="1" x14ac:dyDescent="0.3">
      <c r="A110" s="314"/>
      <c r="B110" s="314"/>
      <c r="C110" s="314"/>
      <c r="D110" s="314"/>
      <c r="E110" s="314"/>
      <c r="F110" s="314"/>
      <c r="G110" s="314"/>
    </row>
    <row r="111" spans="1:7" s="41" customFormat="1" x14ac:dyDescent="0.3">
      <c r="A111" s="314"/>
      <c r="B111" s="314"/>
      <c r="C111" s="314"/>
      <c r="D111" s="314"/>
      <c r="E111" s="314"/>
      <c r="F111" s="314"/>
      <c r="G111" s="314"/>
    </row>
    <row r="112" spans="1:7" s="41" customFormat="1" x14ac:dyDescent="0.3">
      <c r="A112" s="314"/>
      <c r="B112" s="314"/>
      <c r="C112" s="314"/>
      <c r="D112" s="314"/>
      <c r="E112" s="314"/>
      <c r="F112" s="314"/>
      <c r="G112" s="314"/>
    </row>
    <row r="113" spans="1:7" s="41" customFormat="1" x14ac:dyDescent="0.3">
      <c r="A113" s="314"/>
      <c r="B113" s="314"/>
      <c r="C113" s="314"/>
      <c r="D113" s="314"/>
      <c r="E113" s="314"/>
      <c r="F113" s="314"/>
      <c r="G113" s="314"/>
    </row>
    <row r="114" spans="1:7" s="41" customFormat="1" x14ac:dyDescent="0.3">
      <c r="A114" s="314"/>
      <c r="B114" s="314"/>
      <c r="C114" s="314"/>
      <c r="D114" s="314"/>
      <c r="E114" s="314"/>
      <c r="F114" s="314"/>
      <c r="G114" s="314"/>
    </row>
    <row r="115" spans="1:7" s="41" customFormat="1" x14ac:dyDescent="0.3">
      <c r="A115" s="314"/>
      <c r="B115" s="314"/>
      <c r="C115" s="314"/>
      <c r="D115" s="314"/>
      <c r="E115" s="314"/>
      <c r="F115" s="314"/>
      <c r="G115" s="314"/>
    </row>
    <row r="116" spans="1:7" s="41" customFormat="1" x14ac:dyDescent="0.3">
      <c r="A116" s="314"/>
      <c r="B116" s="314"/>
      <c r="C116" s="314"/>
      <c r="D116" s="314"/>
      <c r="E116" s="314"/>
      <c r="F116" s="314"/>
      <c r="G116" s="314"/>
    </row>
    <row r="117" spans="1:7" s="41" customFormat="1" x14ac:dyDescent="0.3">
      <c r="A117" s="314"/>
      <c r="B117" s="314"/>
      <c r="C117" s="314"/>
      <c r="D117" s="314"/>
      <c r="E117" s="314"/>
      <c r="F117" s="314"/>
      <c r="G117" s="314"/>
    </row>
    <row r="118" spans="1:7" s="41" customFormat="1" x14ac:dyDescent="0.3">
      <c r="A118" s="314"/>
      <c r="B118" s="314"/>
      <c r="C118" s="314"/>
      <c r="D118" s="314"/>
      <c r="E118" s="314"/>
      <c r="F118" s="314"/>
      <c r="G118" s="314"/>
    </row>
    <row r="119" spans="1:7" s="41" customFormat="1" x14ac:dyDescent="0.3">
      <c r="A119" s="314"/>
      <c r="B119" s="314"/>
      <c r="C119" s="314"/>
      <c r="D119" s="314"/>
      <c r="E119" s="314"/>
      <c r="F119" s="314"/>
      <c r="G119" s="314"/>
    </row>
    <row r="120" spans="1:7" s="41" customFormat="1" x14ac:dyDescent="0.3">
      <c r="A120" s="314"/>
      <c r="B120" s="314"/>
      <c r="C120" s="314"/>
      <c r="D120" s="314"/>
      <c r="E120" s="314"/>
      <c r="F120" s="314"/>
      <c r="G120" s="314"/>
    </row>
    <row r="121" spans="1:7" s="41" customFormat="1" x14ac:dyDescent="0.3">
      <c r="A121" s="314"/>
      <c r="B121" s="314"/>
      <c r="C121" s="314"/>
      <c r="D121" s="314"/>
      <c r="E121" s="314"/>
      <c r="F121" s="314"/>
      <c r="G121" s="314"/>
    </row>
    <row r="122" spans="1:7" s="41" customFormat="1" x14ac:dyDescent="0.3">
      <c r="A122" s="314"/>
      <c r="B122" s="314"/>
      <c r="C122" s="314"/>
      <c r="D122" s="314"/>
      <c r="E122" s="314"/>
      <c r="F122" s="314"/>
      <c r="G122" s="314"/>
    </row>
    <row r="123" spans="1:7" s="41" customFormat="1" x14ac:dyDescent="0.3">
      <c r="A123" s="314"/>
      <c r="B123" s="314"/>
      <c r="C123" s="314"/>
      <c r="D123" s="314"/>
      <c r="E123" s="314"/>
      <c r="F123" s="314"/>
      <c r="G123" s="314"/>
    </row>
    <row r="124" spans="1:7" s="41" customFormat="1" x14ac:dyDescent="0.3">
      <c r="A124" s="314"/>
      <c r="B124" s="314"/>
      <c r="C124" s="314"/>
      <c r="D124" s="314"/>
      <c r="E124" s="314"/>
      <c r="F124" s="314"/>
      <c r="G124" s="314"/>
    </row>
    <row r="125" spans="1:7" s="41" customFormat="1" x14ac:dyDescent="0.3">
      <c r="A125" s="314"/>
      <c r="B125" s="314"/>
      <c r="C125" s="314"/>
      <c r="D125" s="314"/>
      <c r="E125" s="314"/>
      <c r="F125" s="314"/>
      <c r="G125" s="314"/>
    </row>
    <row r="126" spans="1:7" s="41" customFormat="1" x14ac:dyDescent="0.3">
      <c r="A126" s="314"/>
      <c r="B126" s="314"/>
      <c r="C126" s="314"/>
      <c r="D126" s="314"/>
      <c r="E126" s="314"/>
      <c r="F126" s="314"/>
      <c r="G126" s="314"/>
    </row>
    <row r="127" spans="1:7" s="41" customFormat="1" x14ac:dyDescent="0.3">
      <c r="A127" s="314"/>
      <c r="B127" s="314"/>
      <c r="C127" s="314"/>
      <c r="D127" s="314"/>
      <c r="E127" s="314"/>
      <c r="F127" s="314"/>
      <c r="G127" s="314"/>
    </row>
    <row r="128" spans="1:7" s="41" customFormat="1" x14ac:dyDescent="0.3">
      <c r="A128" s="314"/>
      <c r="B128" s="314"/>
      <c r="C128" s="314"/>
      <c r="D128" s="314"/>
      <c r="E128" s="314"/>
      <c r="F128" s="314"/>
      <c r="G128" s="314"/>
    </row>
    <row r="129" spans="1:7" s="41" customFormat="1" x14ac:dyDescent="0.3">
      <c r="A129" s="314"/>
      <c r="B129" s="314"/>
      <c r="C129" s="314"/>
      <c r="D129" s="314"/>
      <c r="E129" s="314"/>
      <c r="F129" s="314"/>
      <c r="G129" s="314"/>
    </row>
    <row r="130" spans="1:7" s="41" customFormat="1" x14ac:dyDescent="0.3">
      <c r="A130" s="314"/>
      <c r="B130" s="314"/>
      <c r="C130" s="314"/>
      <c r="D130" s="314"/>
      <c r="E130" s="314"/>
      <c r="F130" s="314"/>
      <c r="G130" s="314"/>
    </row>
    <row r="131" spans="1:7" s="41" customFormat="1" x14ac:dyDescent="0.3">
      <c r="A131" s="314"/>
      <c r="B131" s="314"/>
      <c r="C131" s="314"/>
      <c r="D131" s="314"/>
      <c r="E131" s="314"/>
      <c r="F131" s="314"/>
      <c r="G131" s="314"/>
    </row>
    <row r="132" spans="1:7" s="41" customFormat="1" x14ac:dyDescent="0.3">
      <c r="A132" s="314"/>
      <c r="B132" s="314"/>
      <c r="C132" s="314"/>
      <c r="D132" s="314"/>
      <c r="E132" s="314"/>
      <c r="F132" s="314"/>
      <c r="G132" s="314"/>
    </row>
    <row r="133" spans="1:7" s="41" customFormat="1" x14ac:dyDescent="0.3">
      <c r="A133" s="314"/>
      <c r="B133" s="314"/>
      <c r="C133" s="314"/>
      <c r="D133" s="314"/>
      <c r="E133" s="314"/>
      <c r="F133" s="314"/>
      <c r="G133" s="314"/>
    </row>
    <row r="134" spans="1:7" s="41" customFormat="1" x14ac:dyDescent="0.3">
      <c r="A134" s="314"/>
      <c r="B134" s="314"/>
      <c r="C134" s="314"/>
      <c r="D134" s="314"/>
      <c r="E134" s="314"/>
      <c r="F134" s="314"/>
      <c r="G134" s="314"/>
    </row>
    <row r="135" spans="1:7" s="41" customFormat="1" x14ac:dyDescent="0.3">
      <c r="A135" s="314"/>
      <c r="B135" s="314"/>
      <c r="C135" s="314"/>
      <c r="D135" s="314"/>
      <c r="E135" s="314"/>
      <c r="F135" s="314"/>
      <c r="G135" s="314"/>
    </row>
    <row r="136" spans="1:7" s="41" customFormat="1" x14ac:dyDescent="0.3">
      <c r="A136" s="314"/>
      <c r="B136" s="314"/>
      <c r="C136" s="314"/>
      <c r="D136" s="314"/>
      <c r="E136" s="314"/>
      <c r="F136" s="314"/>
      <c r="G136" s="314"/>
    </row>
    <row r="137" spans="1:7" s="41" customFormat="1" x14ac:dyDescent="0.3">
      <c r="A137" s="314"/>
      <c r="B137" s="314"/>
      <c r="C137" s="314"/>
      <c r="D137" s="314"/>
      <c r="E137" s="314"/>
      <c r="F137" s="314"/>
      <c r="G137" s="314"/>
    </row>
    <row r="138" spans="1:7" s="41" customFormat="1" x14ac:dyDescent="0.3">
      <c r="A138" s="314"/>
      <c r="B138" s="314"/>
      <c r="C138" s="314"/>
      <c r="D138" s="314"/>
      <c r="E138" s="314"/>
      <c r="F138" s="314"/>
      <c r="G138" s="314"/>
    </row>
    <row r="139" spans="1:7" s="41" customFormat="1" x14ac:dyDescent="0.3">
      <c r="A139" s="314"/>
      <c r="B139" s="314"/>
      <c r="C139" s="314"/>
      <c r="D139" s="314"/>
      <c r="E139" s="314"/>
      <c r="F139" s="314"/>
      <c r="G139" s="314"/>
    </row>
    <row r="140" spans="1:7" s="41" customFormat="1" x14ac:dyDescent="0.3">
      <c r="A140" s="314"/>
      <c r="B140" s="314"/>
      <c r="C140" s="314"/>
      <c r="D140" s="314"/>
      <c r="E140" s="314"/>
      <c r="F140" s="314"/>
      <c r="G140" s="314"/>
    </row>
    <row r="141" spans="1:7" s="41" customFormat="1" x14ac:dyDescent="0.3">
      <c r="A141" s="314"/>
      <c r="B141" s="314"/>
      <c r="C141" s="314"/>
      <c r="D141" s="314"/>
      <c r="E141" s="314"/>
      <c r="F141" s="314"/>
      <c r="G141" s="314"/>
    </row>
    <row r="142" spans="1:7" s="41" customFormat="1" x14ac:dyDescent="0.3">
      <c r="A142" s="314"/>
      <c r="B142" s="314"/>
      <c r="C142" s="314"/>
      <c r="D142" s="314"/>
      <c r="E142" s="314"/>
      <c r="F142" s="314"/>
      <c r="G142" s="314"/>
    </row>
    <row r="143" spans="1:7" s="41" customFormat="1" x14ac:dyDescent="0.3">
      <c r="A143" s="314"/>
      <c r="B143" s="314"/>
      <c r="C143" s="314"/>
      <c r="D143" s="314"/>
      <c r="E143" s="314"/>
      <c r="F143" s="314"/>
      <c r="G143" s="314"/>
    </row>
    <row r="144" spans="1:7" s="41" customFormat="1" x14ac:dyDescent="0.3">
      <c r="A144" s="314"/>
      <c r="B144" s="314"/>
      <c r="C144" s="314"/>
      <c r="D144" s="314"/>
      <c r="E144" s="314"/>
      <c r="F144" s="314"/>
      <c r="G144" s="314"/>
    </row>
    <row r="145" spans="1:7" s="41" customFormat="1" x14ac:dyDescent="0.3">
      <c r="A145" s="314"/>
      <c r="B145" s="314"/>
      <c r="C145" s="314"/>
      <c r="D145" s="314"/>
      <c r="E145" s="314"/>
      <c r="F145" s="314"/>
      <c r="G145" s="314"/>
    </row>
    <row r="146" spans="1:7" s="41" customFormat="1" x14ac:dyDescent="0.3">
      <c r="A146" s="314"/>
      <c r="B146" s="314"/>
      <c r="C146" s="314"/>
      <c r="D146" s="314"/>
      <c r="E146" s="314"/>
      <c r="F146" s="314"/>
      <c r="G146" s="314"/>
    </row>
    <row r="147" spans="1:7" s="41" customFormat="1" x14ac:dyDescent="0.3">
      <c r="A147" s="314"/>
      <c r="B147" s="314"/>
      <c r="C147" s="314"/>
      <c r="D147" s="314"/>
      <c r="E147" s="314"/>
      <c r="F147" s="314"/>
      <c r="G147" s="314"/>
    </row>
    <row r="148" spans="1:7" s="41" customFormat="1" x14ac:dyDescent="0.3">
      <c r="A148" s="314"/>
      <c r="B148" s="314"/>
      <c r="C148" s="314"/>
      <c r="D148" s="314"/>
      <c r="E148" s="314"/>
      <c r="F148" s="314"/>
      <c r="G148" s="314"/>
    </row>
    <row r="149" spans="1:7" s="41" customFormat="1" x14ac:dyDescent="0.3">
      <c r="A149" s="314"/>
      <c r="B149" s="314"/>
      <c r="C149" s="314"/>
      <c r="D149" s="314"/>
      <c r="E149" s="314"/>
      <c r="F149" s="314"/>
      <c r="G149" s="314"/>
    </row>
    <row r="150" spans="1:7" s="41" customFormat="1" x14ac:dyDescent="0.3">
      <c r="A150" s="314"/>
      <c r="B150" s="314"/>
      <c r="C150" s="314"/>
      <c r="D150" s="314"/>
      <c r="E150" s="314"/>
      <c r="F150" s="314"/>
      <c r="G150" s="314"/>
    </row>
    <row r="151" spans="1:7" s="41" customFormat="1" x14ac:dyDescent="0.3">
      <c r="A151" s="314"/>
      <c r="B151" s="314"/>
      <c r="C151" s="314"/>
      <c r="D151" s="314"/>
      <c r="E151" s="314"/>
      <c r="F151" s="314"/>
      <c r="G151" s="314"/>
    </row>
    <row r="152" spans="1:7" s="41" customFormat="1" x14ac:dyDescent="0.3">
      <c r="A152" s="314"/>
      <c r="B152" s="314"/>
      <c r="C152" s="314"/>
      <c r="D152" s="314"/>
      <c r="E152" s="314"/>
      <c r="F152" s="314"/>
      <c r="G152" s="314"/>
    </row>
    <row r="153" spans="1:7" s="41" customFormat="1" x14ac:dyDescent="0.3">
      <c r="A153" s="314"/>
      <c r="B153" s="314"/>
      <c r="C153" s="314"/>
      <c r="D153" s="314"/>
      <c r="E153" s="314"/>
      <c r="F153" s="314"/>
      <c r="G153" s="314"/>
    </row>
    <row r="154" spans="1:7" s="41" customFormat="1" x14ac:dyDescent="0.3">
      <c r="A154" s="314"/>
      <c r="B154" s="314"/>
      <c r="C154" s="314"/>
      <c r="D154" s="314"/>
      <c r="E154" s="314"/>
      <c r="F154" s="314"/>
      <c r="G154" s="314"/>
    </row>
    <row r="155" spans="1:7" s="41" customFormat="1" x14ac:dyDescent="0.3">
      <c r="A155" s="314"/>
      <c r="B155" s="314"/>
      <c r="C155" s="314"/>
      <c r="D155" s="314"/>
      <c r="E155" s="314"/>
      <c r="F155" s="314"/>
      <c r="G155" s="314"/>
    </row>
    <row r="156" spans="1:7" s="41" customFormat="1" x14ac:dyDescent="0.3">
      <c r="A156" s="314"/>
      <c r="B156" s="314"/>
      <c r="C156" s="314"/>
      <c r="D156" s="314"/>
      <c r="E156" s="314"/>
      <c r="F156" s="314"/>
      <c r="G156" s="314"/>
    </row>
    <row r="157" spans="1:7" s="41" customFormat="1" x14ac:dyDescent="0.3">
      <c r="A157" s="314"/>
      <c r="B157" s="314"/>
      <c r="C157" s="314"/>
      <c r="D157" s="314"/>
      <c r="E157" s="314"/>
      <c r="F157" s="314"/>
      <c r="G157" s="314"/>
    </row>
    <row r="158" spans="1:7" s="41" customFormat="1" x14ac:dyDescent="0.3">
      <c r="A158" s="314"/>
      <c r="B158" s="314"/>
      <c r="C158" s="314"/>
      <c r="D158" s="314"/>
      <c r="E158" s="314"/>
      <c r="F158" s="314"/>
      <c r="G158" s="314"/>
    </row>
    <row r="159" spans="1:7" s="41" customFormat="1" x14ac:dyDescent="0.3">
      <c r="A159" s="314"/>
      <c r="B159" s="314"/>
      <c r="C159" s="314"/>
      <c r="D159" s="314"/>
      <c r="E159" s="314"/>
      <c r="F159" s="314"/>
      <c r="G159" s="314"/>
    </row>
    <row r="160" spans="1:7" s="41" customFormat="1" x14ac:dyDescent="0.3">
      <c r="A160" s="314"/>
      <c r="B160" s="314"/>
      <c r="C160" s="314"/>
      <c r="D160" s="314"/>
      <c r="E160" s="314"/>
      <c r="F160" s="314"/>
      <c r="G160" s="314"/>
    </row>
    <row r="161" spans="1:7" s="41" customFormat="1" x14ac:dyDescent="0.3">
      <c r="A161" s="314"/>
      <c r="B161" s="314"/>
      <c r="C161" s="314"/>
      <c r="D161" s="314"/>
      <c r="E161" s="314"/>
      <c r="F161" s="314"/>
      <c r="G161" s="314"/>
    </row>
    <row r="162" spans="1:7" s="41" customFormat="1" x14ac:dyDescent="0.3">
      <c r="A162" s="314"/>
      <c r="B162" s="314"/>
      <c r="C162" s="314"/>
      <c r="D162" s="314"/>
      <c r="E162" s="314"/>
      <c r="F162" s="314"/>
      <c r="G162" s="314"/>
    </row>
    <row r="163" spans="1:7" s="41" customFormat="1" x14ac:dyDescent="0.3">
      <c r="A163" s="314"/>
      <c r="B163" s="314"/>
      <c r="C163" s="314"/>
      <c r="D163" s="314"/>
      <c r="E163" s="314"/>
      <c r="F163" s="314"/>
      <c r="G163" s="314"/>
    </row>
    <row r="164" spans="1:7" s="41" customFormat="1" x14ac:dyDescent="0.3">
      <c r="A164" s="314"/>
      <c r="B164" s="314"/>
      <c r="C164" s="314"/>
      <c r="D164" s="314"/>
      <c r="E164" s="314"/>
      <c r="F164" s="314"/>
      <c r="G164" s="314"/>
    </row>
    <row r="165" spans="1:7" s="41" customFormat="1" x14ac:dyDescent="0.3">
      <c r="A165" s="314"/>
      <c r="B165" s="314"/>
      <c r="C165" s="314"/>
      <c r="D165" s="314"/>
      <c r="E165" s="314"/>
      <c r="F165" s="314"/>
      <c r="G165" s="314"/>
    </row>
    <row r="166" spans="1:7" s="41" customFormat="1" x14ac:dyDescent="0.3">
      <c r="A166" s="314"/>
      <c r="B166" s="314"/>
      <c r="C166" s="314"/>
      <c r="D166" s="314"/>
      <c r="E166" s="314"/>
      <c r="F166" s="314"/>
      <c r="G166" s="314"/>
    </row>
    <row r="167" spans="1:7" s="41" customFormat="1" x14ac:dyDescent="0.3">
      <c r="A167" s="314"/>
      <c r="B167" s="314"/>
      <c r="C167" s="314"/>
      <c r="D167" s="314"/>
      <c r="E167" s="314"/>
      <c r="F167" s="314"/>
      <c r="G167" s="314"/>
    </row>
    <row r="168" spans="1:7" s="41" customFormat="1" x14ac:dyDescent="0.3">
      <c r="A168" s="314"/>
      <c r="B168" s="314"/>
      <c r="C168" s="314"/>
      <c r="D168" s="314"/>
      <c r="E168" s="314"/>
      <c r="F168" s="314"/>
      <c r="G168" s="314"/>
    </row>
    <row r="169" spans="1:7" s="41" customFormat="1" x14ac:dyDescent="0.3">
      <c r="A169" s="314"/>
      <c r="B169" s="314"/>
      <c r="C169" s="314"/>
      <c r="D169" s="314"/>
      <c r="E169" s="314"/>
      <c r="F169" s="314"/>
      <c r="G169" s="314"/>
    </row>
    <row r="170" spans="1:7" s="41" customFormat="1" x14ac:dyDescent="0.3">
      <c r="A170" s="314"/>
      <c r="B170" s="314"/>
      <c r="C170" s="314"/>
      <c r="D170" s="314"/>
      <c r="E170" s="314"/>
      <c r="F170" s="314"/>
      <c r="G170" s="314"/>
    </row>
    <row r="171" spans="1:7" s="41" customFormat="1" x14ac:dyDescent="0.3">
      <c r="A171" s="314"/>
      <c r="B171" s="314"/>
      <c r="C171" s="314"/>
      <c r="D171" s="314"/>
      <c r="E171" s="314"/>
      <c r="F171" s="314"/>
      <c r="G171" s="314"/>
    </row>
    <row r="172" spans="1:7" s="41" customFormat="1" x14ac:dyDescent="0.3">
      <c r="A172" s="314"/>
      <c r="B172" s="314"/>
      <c r="C172" s="314"/>
      <c r="D172" s="314"/>
      <c r="E172" s="314"/>
      <c r="F172" s="314"/>
      <c r="G172" s="314"/>
    </row>
    <row r="173" spans="1:7" s="41" customFormat="1" x14ac:dyDescent="0.3">
      <c r="A173" s="314"/>
      <c r="B173" s="314"/>
      <c r="C173" s="314"/>
      <c r="D173" s="314"/>
      <c r="E173" s="314"/>
      <c r="F173" s="314"/>
      <c r="G173" s="314"/>
    </row>
  </sheetData>
  <mergeCells count="7">
    <mergeCell ref="E7:G7"/>
    <mergeCell ref="A1:G1"/>
    <mergeCell ref="A2:G2"/>
    <mergeCell ref="A3:G3"/>
    <mergeCell ref="A4:G4"/>
    <mergeCell ref="A5:G5"/>
    <mergeCell ref="E6:G6"/>
  </mergeCells>
  <pageMargins left="0.9055118110236221" right="0.70866141732283472" top="0.94488188976377963" bottom="0.74803149606299213" header="0.31496062992125984" footer="0.31496062992125984"/>
  <pageSetup paperSize="9" scale="95"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8"/>
  <sheetViews>
    <sheetView showGridLines="0" zoomScale="80" zoomScaleNormal="80" workbookViewId="0">
      <selection activeCell="F11" sqref="F11"/>
    </sheetView>
  </sheetViews>
  <sheetFormatPr baseColWidth="10" defaultColWidth="11.44140625" defaultRowHeight="14.4" x14ac:dyDescent="0.3"/>
  <cols>
    <col min="1" max="1" width="6" style="2" customWidth="1"/>
    <col min="2" max="2" width="5.6640625" style="2" customWidth="1"/>
    <col min="3" max="3" width="6.109375" style="2" customWidth="1"/>
    <col min="4" max="4" width="5.44140625" style="2" customWidth="1"/>
    <col min="5" max="5" width="6.44140625" style="2" customWidth="1"/>
    <col min="6" max="6" width="76.44140625" style="2" customWidth="1"/>
    <col min="7" max="7" width="17" style="2" customWidth="1"/>
    <col min="8" max="8" width="16.5546875" style="2" customWidth="1"/>
    <col min="9" max="9" width="14.88671875" style="2" customWidth="1"/>
    <col min="10" max="10" width="15" style="2" customWidth="1"/>
    <col min="11" max="11" width="14" style="2" customWidth="1"/>
    <col min="12" max="12" width="15.6640625" style="2" customWidth="1"/>
    <col min="13" max="13" width="16.33203125" style="2" customWidth="1"/>
    <col min="14" max="14" width="15.5546875" style="2" customWidth="1"/>
    <col min="15" max="15" width="11.44140625" style="1"/>
    <col min="16" max="44" width="11.44140625" style="46"/>
    <col min="45" max="16384" width="11.44140625" style="1"/>
  </cols>
  <sheetData>
    <row r="1" spans="1:15" ht="15.75" customHeight="1" x14ac:dyDescent="0.25">
      <c r="A1" s="494">
        <f>+[7]PPNE1!B1</f>
        <v>0</v>
      </c>
      <c r="B1" s="495"/>
      <c r="C1" s="495"/>
      <c r="D1" s="495"/>
      <c r="E1" s="495"/>
      <c r="F1" s="495"/>
      <c r="G1" s="495"/>
      <c r="H1" s="495"/>
      <c r="I1" s="495"/>
      <c r="J1" s="495"/>
      <c r="K1" s="495"/>
      <c r="L1" s="495"/>
      <c r="M1" s="495"/>
      <c r="N1" s="495"/>
      <c r="O1" s="496"/>
    </row>
    <row r="2" spans="1:15" ht="15.75" customHeight="1" x14ac:dyDescent="0.3">
      <c r="A2" s="497" t="s">
        <v>270</v>
      </c>
      <c r="B2" s="477"/>
      <c r="C2" s="477"/>
      <c r="D2" s="477"/>
      <c r="E2" s="477"/>
      <c r="F2" s="477"/>
      <c r="G2" s="477"/>
      <c r="H2" s="477"/>
      <c r="I2" s="477"/>
      <c r="J2" s="477"/>
      <c r="K2" s="477"/>
      <c r="L2" s="477"/>
      <c r="M2" s="477"/>
      <c r="N2" s="477"/>
      <c r="O2" s="498"/>
    </row>
    <row r="3" spans="1:15" ht="15.75" customHeight="1" x14ac:dyDescent="0.3">
      <c r="A3" s="499" t="s">
        <v>271</v>
      </c>
      <c r="B3" s="479"/>
      <c r="C3" s="479"/>
      <c r="D3" s="479"/>
      <c r="E3" s="479"/>
      <c r="F3" s="479"/>
      <c r="G3" s="479"/>
      <c r="H3" s="479"/>
      <c r="I3" s="479"/>
      <c r="J3" s="479"/>
      <c r="K3" s="479"/>
      <c r="L3" s="479"/>
      <c r="M3" s="479"/>
      <c r="N3" s="479"/>
      <c r="O3" s="500"/>
    </row>
    <row r="4" spans="1:15" ht="15.75" customHeight="1" x14ac:dyDescent="0.3">
      <c r="A4" s="480" t="s">
        <v>53</v>
      </c>
      <c r="B4" s="481"/>
      <c r="C4" s="481"/>
      <c r="D4" s="481"/>
      <c r="E4" s="481"/>
      <c r="F4" s="481"/>
      <c r="G4" s="481"/>
      <c r="H4" s="481"/>
      <c r="I4" s="481"/>
      <c r="J4" s="481"/>
      <c r="K4" s="481"/>
      <c r="L4" s="481"/>
      <c r="M4" s="481"/>
      <c r="N4" s="481"/>
      <c r="O4" s="501"/>
    </row>
    <row r="5" spans="1:15" ht="15.75" customHeight="1" x14ac:dyDescent="0.3">
      <c r="A5" s="480">
        <f>+[7]PPNE1!C5</f>
        <v>2024</v>
      </c>
      <c r="B5" s="481"/>
      <c r="C5" s="481"/>
      <c r="D5" s="481"/>
      <c r="E5" s="481"/>
      <c r="F5" s="481"/>
      <c r="G5" s="481"/>
      <c r="H5" s="481"/>
      <c r="I5" s="481"/>
      <c r="J5" s="481"/>
      <c r="K5" s="481"/>
      <c r="L5" s="481"/>
      <c r="M5" s="481"/>
      <c r="N5" s="481"/>
      <c r="O5" s="501"/>
    </row>
    <row r="6" spans="1:15" ht="15.75" customHeight="1" x14ac:dyDescent="0.3">
      <c r="A6" s="15" t="s">
        <v>214</v>
      </c>
      <c r="B6" s="5"/>
      <c r="C6" s="5"/>
      <c r="D6" s="5"/>
      <c r="E6" s="5"/>
      <c r="F6" s="482" t="str">
        <f>+[7]PPNE1!B6</f>
        <v>Metropolitano</v>
      </c>
      <c r="G6" s="482"/>
      <c r="H6" s="482"/>
      <c r="I6" s="482"/>
      <c r="J6" s="482"/>
      <c r="K6" s="482"/>
      <c r="L6" s="482"/>
      <c r="M6" s="482"/>
      <c r="N6" s="482"/>
      <c r="O6" s="493"/>
    </row>
    <row r="7" spans="1:15" ht="15.75" customHeight="1" x14ac:dyDescent="0.3">
      <c r="A7" s="17" t="s">
        <v>213</v>
      </c>
      <c r="B7" s="18"/>
      <c r="C7" s="18"/>
      <c r="D7" s="16"/>
      <c r="E7" s="18"/>
      <c r="F7" s="487" t="s">
        <v>1096</v>
      </c>
      <c r="G7" s="487"/>
      <c r="H7" s="487"/>
      <c r="I7" s="487"/>
      <c r="J7" s="487"/>
      <c r="K7" s="487"/>
      <c r="L7" s="487"/>
      <c r="M7" s="487"/>
      <c r="N7" s="487"/>
      <c r="O7" s="488"/>
    </row>
    <row r="8" spans="1:15" ht="15.75" customHeight="1" x14ac:dyDescent="0.25">
      <c r="A8" s="21" t="s">
        <v>46</v>
      </c>
      <c r="B8" s="22"/>
      <c r="C8" s="22"/>
      <c r="D8" s="22"/>
      <c r="E8" s="22"/>
      <c r="F8" s="22"/>
      <c r="G8" s="22"/>
      <c r="H8" s="22"/>
      <c r="I8" s="22"/>
      <c r="J8" s="22"/>
      <c r="K8" s="22"/>
      <c r="L8" s="22"/>
      <c r="M8" s="22"/>
      <c r="N8" s="22"/>
      <c r="O8" s="23"/>
    </row>
    <row r="9" spans="1:15" ht="13.8" x14ac:dyDescent="0.3">
      <c r="A9" s="34" t="s">
        <v>212</v>
      </c>
      <c r="B9" s="3"/>
      <c r="C9" s="3"/>
      <c r="D9" s="3"/>
      <c r="E9" s="35"/>
      <c r="F9" s="36"/>
      <c r="G9" s="44">
        <v>107040002.09999999</v>
      </c>
      <c r="H9" s="33"/>
      <c r="I9" s="33"/>
      <c r="J9" s="33"/>
      <c r="K9" s="33"/>
      <c r="L9" s="33"/>
      <c r="M9" s="33"/>
      <c r="N9" s="33"/>
      <c r="O9" s="37"/>
    </row>
    <row r="10" spans="1:15" ht="13.8" x14ac:dyDescent="0.3">
      <c r="A10" s="34" t="s">
        <v>41</v>
      </c>
      <c r="B10" s="3"/>
      <c r="C10" s="3"/>
      <c r="D10" s="3"/>
      <c r="E10" s="35"/>
      <c r="F10" s="36"/>
      <c r="G10" s="44">
        <v>143152428.36000001</v>
      </c>
      <c r="H10" s="33"/>
      <c r="I10" s="33"/>
      <c r="J10" s="33"/>
      <c r="K10" s="33"/>
      <c r="L10" s="33"/>
      <c r="M10" s="33"/>
      <c r="N10" s="33"/>
      <c r="O10" s="37"/>
    </row>
    <row r="11" spans="1:15" ht="13.8" x14ac:dyDescent="0.3">
      <c r="A11" s="34" t="s">
        <v>287</v>
      </c>
      <c r="B11" s="3"/>
      <c r="C11" s="3"/>
      <c r="D11" s="3"/>
      <c r="E11" s="35"/>
      <c r="F11" s="36"/>
      <c r="G11" s="44">
        <v>680858376.83000004</v>
      </c>
      <c r="H11" s="33"/>
      <c r="I11" s="33"/>
      <c r="J11" s="33"/>
      <c r="K11" s="33"/>
      <c r="L11" s="33"/>
      <c r="M11" s="33"/>
      <c r="N11" s="33"/>
      <c r="O11" s="37"/>
    </row>
    <row r="12" spans="1:15" ht="13.8" x14ac:dyDescent="0.3">
      <c r="A12" s="34" t="s">
        <v>42</v>
      </c>
      <c r="B12" s="3"/>
      <c r="C12" s="3"/>
      <c r="D12" s="3"/>
      <c r="E12" s="35"/>
      <c r="F12" s="36"/>
      <c r="G12" s="44">
        <v>35000000</v>
      </c>
      <c r="H12" s="33"/>
      <c r="I12" s="33"/>
      <c r="J12" s="33"/>
      <c r="K12" s="33"/>
      <c r="L12" s="33"/>
      <c r="M12" s="33"/>
      <c r="N12" s="33"/>
      <c r="O12" s="37"/>
    </row>
    <row r="13" spans="1:15" ht="13.8" x14ac:dyDescent="0.3">
      <c r="A13" s="316" t="s">
        <v>52</v>
      </c>
      <c r="B13" s="3"/>
      <c r="C13" s="3"/>
      <c r="D13" s="3"/>
      <c r="E13" s="35"/>
      <c r="F13" s="36"/>
      <c r="G13" s="45">
        <f>+[7]PPNE3!F18</f>
        <v>0</v>
      </c>
      <c r="H13" s="33"/>
      <c r="I13" s="33"/>
      <c r="J13" s="33"/>
      <c r="K13" s="33"/>
      <c r="L13" s="33"/>
      <c r="M13" s="33"/>
      <c r="N13" s="33"/>
      <c r="O13" s="37"/>
    </row>
    <row r="14" spans="1:15" thickBot="1" x14ac:dyDescent="0.35">
      <c r="A14" s="26" t="s">
        <v>63</v>
      </c>
      <c r="B14" s="27"/>
      <c r="C14" s="27"/>
      <c r="D14" s="27"/>
      <c r="E14" s="28"/>
      <c r="F14" s="29"/>
      <c r="G14" s="30">
        <f>SUM(G9:G13)</f>
        <v>966050807.29000008</v>
      </c>
      <c r="H14" s="31"/>
      <c r="I14" s="31"/>
      <c r="J14" s="31"/>
      <c r="K14" s="31"/>
      <c r="L14" s="31"/>
      <c r="M14" s="31"/>
      <c r="N14" s="31"/>
      <c r="O14" s="32"/>
    </row>
    <row r="15" spans="1:15" ht="15.75" customHeight="1" thickTop="1" x14ac:dyDescent="0.25">
      <c r="A15" s="24" t="s">
        <v>48</v>
      </c>
      <c r="B15" s="19"/>
      <c r="C15" s="19"/>
      <c r="D15" s="19"/>
      <c r="E15" s="19"/>
      <c r="F15" s="19"/>
      <c r="G15" s="19"/>
      <c r="H15" s="19"/>
      <c r="I15" s="19"/>
      <c r="J15" s="19"/>
      <c r="K15" s="19"/>
      <c r="L15" s="19"/>
      <c r="M15" s="19"/>
      <c r="N15" s="19"/>
      <c r="O15" s="25"/>
    </row>
    <row r="16" spans="1:15" ht="19.5" customHeight="1" x14ac:dyDescent="0.25">
      <c r="A16" s="492" t="s">
        <v>64</v>
      </c>
      <c r="B16" s="492" t="s">
        <v>49</v>
      </c>
      <c r="C16" s="492" t="s">
        <v>4</v>
      </c>
      <c r="D16" s="492" t="s">
        <v>50</v>
      </c>
      <c r="E16" s="492" t="s">
        <v>20</v>
      </c>
      <c r="F16" s="489" t="s">
        <v>54</v>
      </c>
      <c r="G16" s="484" t="s">
        <v>55</v>
      </c>
      <c r="H16" s="484" t="s">
        <v>56</v>
      </c>
      <c r="I16" s="491" t="s">
        <v>57</v>
      </c>
      <c r="J16" s="483" t="s">
        <v>61</v>
      </c>
      <c r="K16" s="483"/>
      <c r="L16" s="484" t="s">
        <v>62</v>
      </c>
      <c r="M16" s="484"/>
      <c r="N16" s="485" t="s">
        <v>231</v>
      </c>
      <c r="O16" s="485" t="s">
        <v>19</v>
      </c>
    </row>
    <row r="17" spans="1:15" ht="44.25" customHeight="1" x14ac:dyDescent="0.25">
      <c r="A17" s="492"/>
      <c r="B17" s="492"/>
      <c r="C17" s="492"/>
      <c r="D17" s="492"/>
      <c r="E17" s="492"/>
      <c r="F17" s="490"/>
      <c r="G17" s="484"/>
      <c r="H17" s="484"/>
      <c r="I17" s="491"/>
      <c r="J17" s="20" t="s">
        <v>58</v>
      </c>
      <c r="K17" s="20" t="s">
        <v>59</v>
      </c>
      <c r="L17" s="20" t="s">
        <v>40</v>
      </c>
      <c r="M17" s="20" t="s">
        <v>60</v>
      </c>
      <c r="N17" s="486"/>
      <c r="O17" s="486"/>
    </row>
    <row r="18" spans="1:15" ht="13.2" x14ac:dyDescent="0.25">
      <c r="A18" s="317">
        <v>2</v>
      </c>
      <c r="B18" s="318"/>
      <c r="C18" s="318"/>
      <c r="D18" s="318"/>
      <c r="E18" s="318"/>
      <c r="F18" s="319" t="s">
        <v>10</v>
      </c>
      <c r="G18" s="320">
        <f>+G19+G67+G171+G255+G272+G325</f>
        <v>99906793.189999998</v>
      </c>
      <c r="H18" s="320">
        <f t="shared" ref="H18:O18" si="0">+H19+H67+H171+H255+H272+H325</f>
        <v>215946818.92000002</v>
      </c>
      <c r="I18" s="320">
        <f t="shared" si="0"/>
        <v>396137016.08000004</v>
      </c>
      <c r="J18" s="320">
        <f t="shared" si="0"/>
        <v>123230093.51000001</v>
      </c>
      <c r="K18" s="320">
        <f t="shared" si="0"/>
        <v>25511460.919999998</v>
      </c>
      <c r="L18" s="320">
        <f t="shared" si="0"/>
        <v>16028787.739999998</v>
      </c>
      <c r="M18" s="320">
        <f t="shared" si="0"/>
        <v>89289836.930000007</v>
      </c>
      <c r="N18" s="320">
        <f t="shared" si="0"/>
        <v>966050807.29000008</v>
      </c>
      <c r="O18" s="320">
        <f t="shared" si="0"/>
        <v>117.26279963347082</v>
      </c>
    </row>
    <row r="19" spans="1:15" ht="13.2" x14ac:dyDescent="0.25">
      <c r="A19" s="321">
        <v>2</v>
      </c>
      <c r="B19" s="322">
        <v>1</v>
      </c>
      <c r="C19" s="323"/>
      <c r="D19" s="323"/>
      <c r="E19" s="323"/>
      <c r="F19" s="261" t="s">
        <v>232</v>
      </c>
      <c r="G19" s="324">
        <f>+G20+G42+G54+G58</f>
        <v>74188070.370000005</v>
      </c>
      <c r="H19" s="324">
        <f t="shared" ref="H19:O19" si="1">+H20+H42+H54+H58</f>
        <v>174925422.52000001</v>
      </c>
      <c r="I19" s="324">
        <f t="shared" si="1"/>
        <v>286812278.15000004</v>
      </c>
      <c r="J19" s="324">
        <f t="shared" si="1"/>
        <v>102558213.81</v>
      </c>
      <c r="K19" s="324">
        <f t="shared" si="1"/>
        <v>20854968.59</v>
      </c>
      <c r="L19" s="324">
        <f t="shared" si="1"/>
        <v>14046624.819999998</v>
      </c>
      <c r="M19" s="324">
        <f t="shared" si="1"/>
        <v>42407001.330000006</v>
      </c>
      <c r="N19" s="324">
        <f t="shared" si="1"/>
        <v>715792579.59000003</v>
      </c>
      <c r="O19" s="324">
        <f t="shared" si="1"/>
        <v>74.094713672251544</v>
      </c>
    </row>
    <row r="20" spans="1:15" ht="13.2" x14ac:dyDescent="0.25">
      <c r="A20" s="325">
        <v>2</v>
      </c>
      <c r="B20" s="326">
        <v>1</v>
      </c>
      <c r="C20" s="326">
        <v>1</v>
      </c>
      <c r="D20" s="326"/>
      <c r="E20" s="326"/>
      <c r="F20" s="262" t="s">
        <v>65</v>
      </c>
      <c r="G20" s="327">
        <f>+G21+G26+G33+G35+G37</f>
        <v>72756546.079999998</v>
      </c>
      <c r="H20" s="327">
        <f t="shared" ref="H20:N20" si="2">+H21+H26+H33+H35+H37</f>
        <v>171346611.83000001</v>
      </c>
      <c r="I20" s="327">
        <f t="shared" si="2"/>
        <v>279654656.73000002</v>
      </c>
      <c r="J20" s="327">
        <f t="shared" si="2"/>
        <v>102128756.52</v>
      </c>
      <c r="K20" s="327">
        <f t="shared" si="2"/>
        <v>20425511.300000001</v>
      </c>
      <c r="L20" s="327">
        <f t="shared" si="2"/>
        <v>13617167.529999999</v>
      </c>
      <c r="M20" s="327">
        <f t="shared" si="2"/>
        <v>39458026.840000004</v>
      </c>
      <c r="N20" s="327">
        <f t="shared" si="2"/>
        <v>699387276.83000004</v>
      </c>
      <c r="O20" s="327">
        <f>+O21+O26+O33+O35+O37</f>
        <v>72.396531481811607</v>
      </c>
    </row>
    <row r="21" spans="1:15" ht="13.2" x14ac:dyDescent="0.25">
      <c r="A21" s="328">
        <v>2</v>
      </c>
      <c r="B21" s="329">
        <v>1</v>
      </c>
      <c r="C21" s="329">
        <v>1</v>
      </c>
      <c r="D21" s="329">
        <v>1</v>
      </c>
      <c r="E21" s="329"/>
      <c r="F21" s="263" t="s">
        <v>66</v>
      </c>
      <c r="G21" s="330">
        <f>SUM(G22:G25)</f>
        <v>72671028.079999998</v>
      </c>
      <c r="H21" s="330">
        <f t="shared" ref="H21:M21" si="3">SUM(H22:H25)</f>
        <v>171232587.83000001</v>
      </c>
      <c r="I21" s="330">
        <f t="shared" si="3"/>
        <v>278942006.73000002</v>
      </c>
      <c r="J21" s="330">
        <f t="shared" si="3"/>
        <v>102128756.52</v>
      </c>
      <c r="K21" s="330">
        <f t="shared" si="3"/>
        <v>20425511.300000001</v>
      </c>
      <c r="L21" s="330">
        <f t="shared" si="3"/>
        <v>13617167.529999999</v>
      </c>
      <c r="M21" s="330">
        <f t="shared" si="3"/>
        <v>38944918.840000004</v>
      </c>
      <c r="N21" s="330">
        <f>SUM(N22:N25)</f>
        <v>697961976.83000004</v>
      </c>
      <c r="O21" s="331">
        <f>SUM(O22:O25)</f>
        <v>72.248992657844539</v>
      </c>
    </row>
    <row r="22" spans="1:15" ht="13.2" x14ac:dyDescent="0.25">
      <c r="A22" s="332">
        <v>2</v>
      </c>
      <c r="B22" s="333">
        <v>1</v>
      </c>
      <c r="C22" s="333">
        <v>1</v>
      </c>
      <c r="D22" s="333">
        <v>1</v>
      </c>
      <c r="E22" s="333" t="s">
        <v>202</v>
      </c>
      <c r="F22" s="334" t="s">
        <v>233</v>
      </c>
      <c r="G22" s="335">
        <v>72671028.079999998</v>
      </c>
      <c r="H22" s="335">
        <v>171232587.83000001</v>
      </c>
      <c r="I22" s="335">
        <v>278942006.73000002</v>
      </c>
      <c r="J22" s="335">
        <v>102128756.52</v>
      </c>
      <c r="K22" s="335">
        <v>20425511.300000001</v>
      </c>
      <c r="L22" s="335">
        <v>13617167.529999999</v>
      </c>
      <c r="M22" s="335">
        <v>38944918.840000004</v>
      </c>
      <c r="N22" s="336">
        <f>SUBTOTAL(9,G22:M22)</f>
        <v>697961976.83000004</v>
      </c>
      <c r="O22" s="337">
        <f t="shared" ref="O22:O32" si="4">IFERROR(N22/$N$18*100,"0.00")</f>
        <v>72.248992657844539</v>
      </c>
    </row>
    <row r="23" spans="1:15" ht="13.2" x14ac:dyDescent="0.25">
      <c r="A23" s="332">
        <v>2</v>
      </c>
      <c r="B23" s="333">
        <v>1</v>
      </c>
      <c r="C23" s="333">
        <v>1</v>
      </c>
      <c r="D23" s="333">
        <v>1</v>
      </c>
      <c r="E23" s="333" t="s">
        <v>203</v>
      </c>
      <c r="F23" s="264" t="s">
        <v>67</v>
      </c>
      <c r="G23" s="335"/>
      <c r="H23" s="335"/>
      <c r="I23" s="335"/>
      <c r="J23" s="335"/>
      <c r="K23" s="335"/>
      <c r="L23" s="335"/>
      <c r="M23" s="335"/>
      <c r="N23" s="336">
        <f>SUBTOTAL(9,G23:M23)</f>
        <v>0</v>
      </c>
      <c r="O23" s="337">
        <f t="shared" si="4"/>
        <v>0</v>
      </c>
    </row>
    <row r="24" spans="1:15" ht="13.2" x14ac:dyDescent="0.25">
      <c r="A24" s="332">
        <v>2</v>
      </c>
      <c r="B24" s="333">
        <v>1</v>
      </c>
      <c r="C24" s="333">
        <v>1</v>
      </c>
      <c r="D24" s="333">
        <v>1</v>
      </c>
      <c r="E24" s="333" t="s">
        <v>208</v>
      </c>
      <c r="F24" s="264" t="s">
        <v>68</v>
      </c>
      <c r="G24" s="335"/>
      <c r="H24" s="335"/>
      <c r="I24" s="335"/>
      <c r="J24" s="335"/>
      <c r="K24" s="335"/>
      <c r="L24" s="335"/>
      <c r="M24" s="335"/>
      <c r="N24" s="336">
        <f t="shared" ref="N24:N41" si="5">SUBTOTAL(9,G24:M24)</f>
        <v>0</v>
      </c>
      <c r="O24" s="337">
        <f t="shared" si="4"/>
        <v>0</v>
      </c>
    </row>
    <row r="25" spans="1:15" ht="13.2" x14ac:dyDescent="0.25">
      <c r="A25" s="332">
        <v>2</v>
      </c>
      <c r="B25" s="333">
        <v>1</v>
      </c>
      <c r="C25" s="333">
        <v>1</v>
      </c>
      <c r="D25" s="333">
        <v>1</v>
      </c>
      <c r="E25" s="333" t="s">
        <v>234</v>
      </c>
      <c r="F25" s="264" t="s">
        <v>235</v>
      </c>
      <c r="G25" s="335"/>
      <c r="H25" s="335"/>
      <c r="I25" s="335"/>
      <c r="J25" s="335"/>
      <c r="K25" s="335"/>
      <c r="L25" s="335"/>
      <c r="M25" s="335"/>
      <c r="N25" s="336">
        <f t="shared" si="5"/>
        <v>0</v>
      </c>
      <c r="O25" s="337">
        <f t="shared" si="4"/>
        <v>0</v>
      </c>
    </row>
    <row r="26" spans="1:15" ht="13.2" x14ac:dyDescent="0.25">
      <c r="A26" s="328">
        <v>2</v>
      </c>
      <c r="B26" s="329">
        <v>1</v>
      </c>
      <c r="C26" s="329">
        <v>1</v>
      </c>
      <c r="D26" s="329">
        <v>2</v>
      </c>
      <c r="E26" s="329"/>
      <c r="F26" s="263" t="s">
        <v>69</v>
      </c>
      <c r="G26" s="330">
        <f t="shared" ref="G26:O26" si="6">SUM(G27:G32)</f>
        <v>0</v>
      </c>
      <c r="H26" s="330">
        <f t="shared" si="6"/>
        <v>0</v>
      </c>
      <c r="I26" s="330">
        <f t="shared" si="6"/>
        <v>0</v>
      </c>
      <c r="J26" s="330">
        <f t="shared" si="6"/>
        <v>0</v>
      </c>
      <c r="K26" s="330">
        <f t="shared" si="6"/>
        <v>0</v>
      </c>
      <c r="L26" s="330">
        <f t="shared" si="6"/>
        <v>0</v>
      </c>
      <c r="M26" s="330">
        <f t="shared" si="6"/>
        <v>0</v>
      </c>
      <c r="N26" s="330">
        <f t="shared" si="6"/>
        <v>0</v>
      </c>
      <c r="O26" s="331">
        <f t="shared" si="6"/>
        <v>0</v>
      </c>
    </row>
    <row r="27" spans="1:15" ht="13.2" x14ac:dyDescent="0.25">
      <c r="A27" s="332">
        <v>2</v>
      </c>
      <c r="B27" s="333">
        <v>1</v>
      </c>
      <c r="C27" s="333">
        <v>1</v>
      </c>
      <c r="D27" s="333">
        <v>2</v>
      </c>
      <c r="E27" s="333" t="s">
        <v>204</v>
      </c>
      <c r="F27" s="264" t="s">
        <v>34</v>
      </c>
      <c r="G27" s="335"/>
      <c r="H27" s="335"/>
      <c r="I27" s="335"/>
      <c r="J27" s="335"/>
      <c r="K27" s="335"/>
      <c r="L27" s="335"/>
      <c r="M27" s="335"/>
      <c r="N27" s="338">
        <f t="shared" si="5"/>
        <v>0</v>
      </c>
      <c r="O27" s="337">
        <f t="shared" si="4"/>
        <v>0</v>
      </c>
    </row>
    <row r="28" spans="1:15" ht="13.2" x14ac:dyDescent="0.25">
      <c r="A28" s="332">
        <v>2</v>
      </c>
      <c r="B28" s="333">
        <v>1</v>
      </c>
      <c r="C28" s="333">
        <v>1</v>
      </c>
      <c r="D28" s="333">
        <v>2</v>
      </c>
      <c r="E28" s="333" t="s">
        <v>208</v>
      </c>
      <c r="F28" s="264" t="s">
        <v>70</v>
      </c>
      <c r="G28" s="335"/>
      <c r="H28" s="335"/>
      <c r="I28" s="335"/>
      <c r="J28" s="335"/>
      <c r="K28" s="335"/>
      <c r="L28" s="335"/>
      <c r="M28" s="335"/>
      <c r="N28" s="338">
        <f t="shared" si="5"/>
        <v>0</v>
      </c>
      <c r="O28" s="337">
        <f t="shared" si="4"/>
        <v>0</v>
      </c>
    </row>
    <row r="29" spans="1:15" ht="13.2" x14ac:dyDescent="0.25">
      <c r="A29" s="332">
        <v>2</v>
      </c>
      <c r="B29" s="333">
        <v>1</v>
      </c>
      <c r="C29" s="333">
        <v>1</v>
      </c>
      <c r="D29" s="333">
        <v>2</v>
      </c>
      <c r="E29" s="333" t="s">
        <v>234</v>
      </c>
      <c r="F29" s="264" t="s">
        <v>71</v>
      </c>
      <c r="G29" s="335"/>
      <c r="H29" s="335"/>
      <c r="I29" s="335"/>
      <c r="J29" s="335"/>
      <c r="K29" s="335"/>
      <c r="L29" s="335"/>
      <c r="M29" s="335"/>
      <c r="N29" s="338">
        <f t="shared" si="5"/>
        <v>0</v>
      </c>
      <c r="O29" s="337">
        <f t="shared" si="4"/>
        <v>0</v>
      </c>
    </row>
    <row r="30" spans="1:15" ht="13.2" x14ac:dyDescent="0.25">
      <c r="A30" s="332">
        <v>2</v>
      </c>
      <c r="B30" s="333">
        <v>1</v>
      </c>
      <c r="C30" s="333">
        <v>1</v>
      </c>
      <c r="D30" s="333">
        <v>2</v>
      </c>
      <c r="E30" s="333" t="s">
        <v>240</v>
      </c>
      <c r="F30" s="264" t="s">
        <v>1021</v>
      </c>
      <c r="G30" s="335"/>
      <c r="H30" s="335"/>
      <c r="I30" s="335"/>
      <c r="J30" s="335"/>
      <c r="K30" s="335"/>
      <c r="L30" s="335"/>
      <c r="M30" s="335"/>
      <c r="N30" s="338">
        <f t="shared" si="5"/>
        <v>0</v>
      </c>
      <c r="O30" s="337">
        <f t="shared" si="4"/>
        <v>0</v>
      </c>
    </row>
    <row r="31" spans="1:15" ht="13.2" x14ac:dyDescent="0.25">
      <c r="A31" s="332">
        <v>2</v>
      </c>
      <c r="B31" s="333">
        <v>1</v>
      </c>
      <c r="C31" s="333">
        <v>1</v>
      </c>
      <c r="D31" s="333">
        <v>2</v>
      </c>
      <c r="E31" s="333" t="s">
        <v>241</v>
      </c>
      <c r="F31" s="264" t="s">
        <v>1022</v>
      </c>
      <c r="G31" s="335"/>
      <c r="H31" s="335"/>
      <c r="I31" s="335"/>
      <c r="J31" s="335"/>
      <c r="K31" s="335"/>
      <c r="L31" s="335"/>
      <c r="M31" s="335"/>
      <c r="N31" s="338">
        <f t="shared" si="5"/>
        <v>0</v>
      </c>
      <c r="O31" s="337">
        <f t="shared" si="4"/>
        <v>0</v>
      </c>
    </row>
    <row r="32" spans="1:15" ht="13.2" x14ac:dyDescent="0.25">
      <c r="A32" s="332">
        <v>2</v>
      </c>
      <c r="B32" s="333">
        <v>1</v>
      </c>
      <c r="C32" s="333">
        <v>1</v>
      </c>
      <c r="D32" s="333">
        <v>2</v>
      </c>
      <c r="E32" s="333" t="s">
        <v>1023</v>
      </c>
      <c r="F32" s="264" t="s">
        <v>1024</v>
      </c>
      <c r="G32" s="335"/>
      <c r="H32" s="335"/>
      <c r="I32" s="335"/>
      <c r="J32" s="335"/>
      <c r="K32" s="335"/>
      <c r="L32" s="335"/>
      <c r="M32" s="335"/>
      <c r="N32" s="338">
        <f t="shared" si="5"/>
        <v>0</v>
      </c>
      <c r="O32" s="337">
        <f t="shared" si="4"/>
        <v>0</v>
      </c>
    </row>
    <row r="33" spans="1:15" ht="13.2" x14ac:dyDescent="0.25">
      <c r="A33" s="328">
        <v>2</v>
      </c>
      <c r="B33" s="329">
        <v>1</v>
      </c>
      <c r="C33" s="329">
        <v>1</v>
      </c>
      <c r="D33" s="329">
        <v>3</v>
      </c>
      <c r="E33" s="329"/>
      <c r="F33" s="263" t="s">
        <v>72</v>
      </c>
      <c r="G33" s="330">
        <f t="shared" ref="G33:O33" si="7">G34</f>
        <v>0</v>
      </c>
      <c r="H33" s="330">
        <f t="shared" si="7"/>
        <v>0</v>
      </c>
      <c r="I33" s="330">
        <f t="shared" si="7"/>
        <v>0</v>
      </c>
      <c r="J33" s="330">
        <f t="shared" si="7"/>
        <v>0</v>
      </c>
      <c r="K33" s="330">
        <f t="shared" si="7"/>
        <v>0</v>
      </c>
      <c r="L33" s="330">
        <f t="shared" si="7"/>
        <v>0</v>
      </c>
      <c r="M33" s="330">
        <f t="shared" si="7"/>
        <v>0</v>
      </c>
      <c r="N33" s="330">
        <f t="shared" si="7"/>
        <v>0</v>
      </c>
      <c r="O33" s="331">
        <f t="shared" si="7"/>
        <v>0</v>
      </c>
    </row>
    <row r="34" spans="1:15" ht="13.2" x14ac:dyDescent="0.25">
      <c r="A34" s="332">
        <v>2</v>
      </c>
      <c r="B34" s="333">
        <v>1</v>
      </c>
      <c r="C34" s="333">
        <v>1</v>
      </c>
      <c r="D34" s="333">
        <v>3</v>
      </c>
      <c r="E34" s="333" t="s">
        <v>202</v>
      </c>
      <c r="F34" s="264" t="s">
        <v>72</v>
      </c>
      <c r="G34" s="335"/>
      <c r="H34" s="335"/>
      <c r="I34" s="335"/>
      <c r="J34" s="335"/>
      <c r="K34" s="335"/>
      <c r="L34" s="335"/>
      <c r="M34" s="335"/>
      <c r="N34" s="338">
        <f>SUBTOTAL(9,G34:M34)</f>
        <v>0</v>
      </c>
      <c r="O34" s="337">
        <f t="shared" ref="O34:O41" si="8">IFERROR(N34/$N$18*100,"0.00")</f>
        <v>0</v>
      </c>
    </row>
    <row r="35" spans="1:15" ht="13.2" x14ac:dyDescent="0.25">
      <c r="A35" s="328">
        <v>2</v>
      </c>
      <c r="B35" s="329">
        <v>1</v>
      </c>
      <c r="C35" s="329">
        <v>1</v>
      </c>
      <c r="D35" s="329">
        <v>4</v>
      </c>
      <c r="E35" s="329"/>
      <c r="F35" s="263" t="s">
        <v>237</v>
      </c>
      <c r="G35" s="330">
        <f t="shared" ref="G35:O35" si="9">G36</f>
        <v>85518</v>
      </c>
      <c r="H35" s="330">
        <f t="shared" si="9"/>
        <v>114024</v>
      </c>
      <c r="I35" s="330">
        <f t="shared" si="9"/>
        <v>712650</v>
      </c>
      <c r="J35" s="330">
        <f t="shared" si="9"/>
        <v>0</v>
      </c>
      <c r="K35" s="330">
        <f t="shared" si="9"/>
        <v>0</v>
      </c>
      <c r="L35" s="330">
        <f t="shared" si="9"/>
        <v>0</v>
      </c>
      <c r="M35" s="330">
        <f t="shared" si="9"/>
        <v>513108</v>
      </c>
      <c r="N35" s="330">
        <f t="shared" si="9"/>
        <v>1425300</v>
      </c>
      <c r="O35" s="331">
        <f t="shared" si="9"/>
        <v>0.14753882396706464</v>
      </c>
    </row>
    <row r="36" spans="1:15" ht="13.2" x14ac:dyDescent="0.25">
      <c r="A36" s="332">
        <v>2</v>
      </c>
      <c r="B36" s="333">
        <v>1</v>
      </c>
      <c r="C36" s="333">
        <v>1</v>
      </c>
      <c r="D36" s="333">
        <v>4</v>
      </c>
      <c r="E36" s="333" t="s">
        <v>202</v>
      </c>
      <c r="F36" s="264" t="s">
        <v>237</v>
      </c>
      <c r="G36" s="335">
        <v>85518</v>
      </c>
      <c r="H36" s="335">
        <v>114024</v>
      </c>
      <c r="I36" s="335">
        <v>712650</v>
      </c>
      <c r="J36" s="335"/>
      <c r="K36" s="335"/>
      <c r="L36" s="335"/>
      <c r="M36" s="335">
        <v>513108</v>
      </c>
      <c r="N36" s="338">
        <f>SUBTOTAL(9,G36:M36)</f>
        <v>1425300</v>
      </c>
      <c r="O36" s="339">
        <f t="shared" si="8"/>
        <v>0.14753882396706464</v>
      </c>
    </row>
    <row r="37" spans="1:15" ht="13.2" x14ac:dyDescent="0.25">
      <c r="A37" s="328">
        <v>2</v>
      </c>
      <c r="B37" s="329">
        <v>1</v>
      </c>
      <c r="C37" s="329">
        <v>1</v>
      </c>
      <c r="D37" s="329">
        <v>5</v>
      </c>
      <c r="E37" s="329"/>
      <c r="F37" s="263" t="s">
        <v>238</v>
      </c>
      <c r="G37" s="330">
        <f t="shared" ref="G37:N37" si="10">SUM(G38:G41)</f>
        <v>0</v>
      </c>
      <c r="H37" s="330">
        <f t="shared" si="10"/>
        <v>0</v>
      </c>
      <c r="I37" s="330">
        <f t="shared" si="10"/>
        <v>0</v>
      </c>
      <c r="J37" s="330">
        <f t="shared" si="10"/>
        <v>0</v>
      </c>
      <c r="K37" s="330">
        <f t="shared" si="10"/>
        <v>0</v>
      </c>
      <c r="L37" s="330">
        <f t="shared" si="10"/>
        <v>0</v>
      </c>
      <c r="M37" s="330">
        <f t="shared" si="10"/>
        <v>0</v>
      </c>
      <c r="N37" s="330">
        <f t="shared" si="10"/>
        <v>0</v>
      </c>
      <c r="O37" s="331">
        <f>SUM(O38:O41)</f>
        <v>0</v>
      </c>
    </row>
    <row r="38" spans="1:15" ht="13.2" x14ac:dyDescent="0.25">
      <c r="A38" s="332">
        <v>2</v>
      </c>
      <c r="B38" s="333">
        <v>1</v>
      </c>
      <c r="C38" s="333">
        <v>1</v>
      </c>
      <c r="D38" s="333">
        <v>5</v>
      </c>
      <c r="E38" s="333" t="s">
        <v>202</v>
      </c>
      <c r="F38" s="265" t="s">
        <v>238</v>
      </c>
      <c r="G38" s="335"/>
      <c r="H38" s="335"/>
      <c r="I38" s="335"/>
      <c r="J38" s="335"/>
      <c r="K38" s="335"/>
      <c r="L38" s="335"/>
      <c r="M38" s="335"/>
      <c r="N38" s="338">
        <f t="shared" si="5"/>
        <v>0</v>
      </c>
      <c r="O38" s="339">
        <f t="shared" si="8"/>
        <v>0</v>
      </c>
    </row>
    <row r="39" spans="1:15" ht="13.2" x14ac:dyDescent="0.25">
      <c r="A39" s="332">
        <v>2</v>
      </c>
      <c r="B39" s="333">
        <v>1</v>
      </c>
      <c r="C39" s="333">
        <v>1</v>
      </c>
      <c r="D39" s="333">
        <v>5</v>
      </c>
      <c r="E39" s="333" t="s">
        <v>203</v>
      </c>
      <c r="F39" s="264" t="s">
        <v>73</v>
      </c>
      <c r="G39" s="335"/>
      <c r="H39" s="335"/>
      <c r="I39" s="335"/>
      <c r="J39" s="335"/>
      <c r="K39" s="335"/>
      <c r="L39" s="335"/>
      <c r="M39" s="335"/>
      <c r="N39" s="338">
        <f t="shared" si="5"/>
        <v>0</v>
      </c>
      <c r="O39" s="339">
        <f t="shared" si="8"/>
        <v>0</v>
      </c>
    </row>
    <row r="40" spans="1:15" ht="13.2" x14ac:dyDescent="0.25">
      <c r="A40" s="332">
        <v>2</v>
      </c>
      <c r="B40" s="333">
        <v>1</v>
      </c>
      <c r="C40" s="333">
        <v>1</v>
      </c>
      <c r="D40" s="333">
        <v>5</v>
      </c>
      <c r="E40" s="333" t="s">
        <v>204</v>
      </c>
      <c r="F40" s="264" t="s">
        <v>239</v>
      </c>
      <c r="G40" s="335"/>
      <c r="H40" s="335"/>
      <c r="I40" s="335"/>
      <c r="J40" s="335"/>
      <c r="K40" s="335"/>
      <c r="L40" s="335"/>
      <c r="M40" s="335"/>
      <c r="N40" s="338">
        <f t="shared" si="5"/>
        <v>0</v>
      </c>
      <c r="O40" s="339">
        <f t="shared" si="8"/>
        <v>0</v>
      </c>
    </row>
    <row r="41" spans="1:15" ht="13.2" x14ac:dyDescent="0.25">
      <c r="A41" s="332">
        <v>2</v>
      </c>
      <c r="B41" s="333">
        <v>1</v>
      </c>
      <c r="C41" s="333">
        <v>1</v>
      </c>
      <c r="D41" s="333">
        <v>5</v>
      </c>
      <c r="E41" s="333" t="s">
        <v>205</v>
      </c>
      <c r="F41" s="264" t="s">
        <v>206</v>
      </c>
      <c r="G41" s="335"/>
      <c r="H41" s="335"/>
      <c r="I41" s="335"/>
      <c r="J41" s="335"/>
      <c r="K41" s="335"/>
      <c r="L41" s="335"/>
      <c r="M41" s="335"/>
      <c r="N41" s="338">
        <f t="shared" si="5"/>
        <v>0</v>
      </c>
      <c r="O41" s="339">
        <f t="shared" si="8"/>
        <v>0</v>
      </c>
    </row>
    <row r="42" spans="1:15" ht="13.2" x14ac:dyDescent="0.25">
      <c r="A42" s="325">
        <v>2</v>
      </c>
      <c r="B42" s="326">
        <v>1</v>
      </c>
      <c r="C42" s="326">
        <v>2</v>
      </c>
      <c r="D42" s="326"/>
      <c r="E42" s="326"/>
      <c r="F42" s="262" t="s">
        <v>21</v>
      </c>
      <c r="G42" s="327">
        <f t="shared" ref="G42:O42" si="11">+G43+G45</f>
        <v>1431524.29</v>
      </c>
      <c r="H42" s="327">
        <f t="shared" si="11"/>
        <v>3578810.69</v>
      </c>
      <c r="I42" s="327">
        <f t="shared" si="11"/>
        <v>7157621.4199999999</v>
      </c>
      <c r="J42" s="327">
        <f t="shared" si="11"/>
        <v>429457.29</v>
      </c>
      <c r="K42" s="327">
        <f t="shared" si="11"/>
        <v>429457.29</v>
      </c>
      <c r="L42" s="327">
        <f t="shared" si="11"/>
        <v>429457.29</v>
      </c>
      <c r="M42" s="327">
        <f t="shared" si="11"/>
        <v>858914.57</v>
      </c>
      <c r="N42" s="327">
        <f t="shared" si="11"/>
        <v>14315242.839999998</v>
      </c>
      <c r="O42" s="327">
        <f t="shared" si="11"/>
        <v>1.4818312589746312</v>
      </c>
    </row>
    <row r="43" spans="1:15" ht="13.2" x14ac:dyDescent="0.25">
      <c r="A43" s="328">
        <v>2</v>
      </c>
      <c r="B43" s="329">
        <v>1</v>
      </c>
      <c r="C43" s="329">
        <v>2</v>
      </c>
      <c r="D43" s="329">
        <v>1</v>
      </c>
      <c r="E43" s="329"/>
      <c r="F43" s="263" t="s">
        <v>74</v>
      </c>
      <c r="G43" s="330">
        <f t="shared" ref="G43:O43" si="12">G44</f>
        <v>0</v>
      </c>
      <c r="H43" s="330">
        <f t="shared" si="12"/>
        <v>0</v>
      </c>
      <c r="I43" s="330">
        <f t="shared" si="12"/>
        <v>0</v>
      </c>
      <c r="J43" s="330">
        <f t="shared" si="12"/>
        <v>0</v>
      </c>
      <c r="K43" s="330">
        <f t="shared" si="12"/>
        <v>0</v>
      </c>
      <c r="L43" s="330">
        <f t="shared" si="12"/>
        <v>0</v>
      </c>
      <c r="M43" s="330">
        <f t="shared" si="12"/>
        <v>0</v>
      </c>
      <c r="N43" s="330">
        <f t="shared" si="12"/>
        <v>0</v>
      </c>
      <c r="O43" s="331">
        <f t="shared" si="12"/>
        <v>0</v>
      </c>
    </row>
    <row r="44" spans="1:15" ht="13.2" x14ac:dyDescent="0.25">
      <c r="A44" s="332">
        <v>2</v>
      </c>
      <c r="B44" s="333">
        <v>1</v>
      </c>
      <c r="C44" s="333">
        <v>2</v>
      </c>
      <c r="D44" s="333">
        <v>1</v>
      </c>
      <c r="E44" s="333" t="s">
        <v>202</v>
      </c>
      <c r="F44" s="264" t="s">
        <v>74</v>
      </c>
      <c r="G44" s="335"/>
      <c r="H44" s="335"/>
      <c r="I44" s="335"/>
      <c r="J44" s="335"/>
      <c r="K44" s="335"/>
      <c r="L44" s="335"/>
      <c r="M44" s="335"/>
      <c r="N44" s="336">
        <f>SUBTOTAL(9,G44:M44)</f>
        <v>0</v>
      </c>
      <c r="O44" s="337">
        <f>IFERROR(N44/$N$18*100,"0.00")</f>
        <v>0</v>
      </c>
    </row>
    <row r="45" spans="1:15" ht="13.2" x14ac:dyDescent="0.25">
      <c r="A45" s="328">
        <v>2</v>
      </c>
      <c r="B45" s="329">
        <v>1</v>
      </c>
      <c r="C45" s="329">
        <v>2</v>
      </c>
      <c r="D45" s="329">
        <v>2</v>
      </c>
      <c r="E45" s="329"/>
      <c r="F45" s="263" t="s">
        <v>75</v>
      </c>
      <c r="G45" s="330">
        <f t="shared" ref="G45:O45" si="13">SUM(G46:G53)</f>
        <v>1431524.29</v>
      </c>
      <c r="H45" s="330">
        <f t="shared" si="13"/>
        <v>3578810.69</v>
      </c>
      <c r="I45" s="330">
        <f t="shared" si="13"/>
        <v>7157621.4199999999</v>
      </c>
      <c r="J45" s="330">
        <f t="shared" si="13"/>
        <v>429457.29</v>
      </c>
      <c r="K45" s="330">
        <f t="shared" si="13"/>
        <v>429457.29</v>
      </c>
      <c r="L45" s="330">
        <f t="shared" si="13"/>
        <v>429457.29</v>
      </c>
      <c r="M45" s="330">
        <f t="shared" si="13"/>
        <v>858914.57</v>
      </c>
      <c r="N45" s="330">
        <f t="shared" si="13"/>
        <v>14315242.839999998</v>
      </c>
      <c r="O45" s="331">
        <f t="shared" si="13"/>
        <v>1.4818312589746312</v>
      </c>
    </row>
    <row r="46" spans="1:15" ht="13.2" x14ac:dyDescent="0.25">
      <c r="A46" s="332">
        <v>2</v>
      </c>
      <c r="B46" s="333">
        <v>1</v>
      </c>
      <c r="C46" s="333">
        <v>2</v>
      </c>
      <c r="D46" s="333">
        <v>2</v>
      </c>
      <c r="E46" s="333" t="s">
        <v>204</v>
      </c>
      <c r="F46" s="266" t="s">
        <v>76</v>
      </c>
      <c r="G46" s="338"/>
      <c r="H46" s="335"/>
      <c r="I46" s="335"/>
      <c r="J46" s="335"/>
      <c r="K46" s="335"/>
      <c r="L46" s="335"/>
      <c r="M46" s="335"/>
      <c r="N46" s="336">
        <f>SUBTOTAL(9,G46:M46)</f>
        <v>0</v>
      </c>
      <c r="O46" s="337">
        <f t="shared" ref="O46:O53" si="14">IFERROR(N46/$N$18*100,"0.00")</f>
        <v>0</v>
      </c>
    </row>
    <row r="47" spans="1:15" ht="13.2" x14ac:dyDescent="0.25">
      <c r="A47" s="332">
        <v>2</v>
      </c>
      <c r="B47" s="333">
        <v>1</v>
      </c>
      <c r="C47" s="333">
        <v>2</v>
      </c>
      <c r="D47" s="333">
        <v>2</v>
      </c>
      <c r="E47" s="333" t="s">
        <v>205</v>
      </c>
      <c r="F47" s="264" t="s">
        <v>77</v>
      </c>
      <c r="G47" s="338"/>
      <c r="H47" s="335"/>
      <c r="I47" s="335"/>
      <c r="J47" s="335"/>
      <c r="K47" s="335"/>
      <c r="L47" s="335"/>
      <c r="M47" s="335"/>
      <c r="N47" s="336">
        <f t="shared" ref="N47:N53" si="15">SUBTOTAL(9,G47:M47)</f>
        <v>0</v>
      </c>
      <c r="O47" s="337">
        <f t="shared" si="14"/>
        <v>0</v>
      </c>
    </row>
    <row r="48" spans="1:15" ht="13.2" x14ac:dyDescent="0.25">
      <c r="A48" s="332">
        <v>2</v>
      </c>
      <c r="B48" s="333">
        <v>1</v>
      </c>
      <c r="C48" s="333">
        <v>2</v>
      </c>
      <c r="D48" s="333">
        <v>2</v>
      </c>
      <c r="E48" s="333" t="s">
        <v>208</v>
      </c>
      <c r="F48" s="264" t="s">
        <v>78</v>
      </c>
      <c r="G48" s="338"/>
      <c r="H48" s="335"/>
      <c r="I48" s="335"/>
      <c r="J48" s="335"/>
      <c r="K48" s="335"/>
      <c r="L48" s="335"/>
      <c r="M48" s="335"/>
      <c r="N48" s="336">
        <f t="shared" si="15"/>
        <v>0</v>
      </c>
      <c r="O48" s="337">
        <f t="shared" si="14"/>
        <v>0</v>
      </c>
    </row>
    <row r="49" spans="1:15" ht="13.2" x14ac:dyDescent="0.25">
      <c r="A49" s="332">
        <v>2</v>
      </c>
      <c r="B49" s="333">
        <v>1</v>
      </c>
      <c r="C49" s="333">
        <v>2</v>
      </c>
      <c r="D49" s="333">
        <v>2</v>
      </c>
      <c r="E49" s="333" t="s">
        <v>234</v>
      </c>
      <c r="F49" s="264" t="s">
        <v>1025</v>
      </c>
      <c r="G49" s="338">
        <v>1431524.29</v>
      </c>
      <c r="H49" s="335">
        <v>3578810.69</v>
      </c>
      <c r="I49" s="335">
        <v>7157621.4199999999</v>
      </c>
      <c r="J49" s="335">
        <v>429457.29</v>
      </c>
      <c r="K49" s="335">
        <v>429457.29</v>
      </c>
      <c r="L49" s="335">
        <v>429457.29</v>
      </c>
      <c r="M49" s="335">
        <v>858914.57</v>
      </c>
      <c r="N49" s="336">
        <f t="shared" si="15"/>
        <v>14315242.839999998</v>
      </c>
      <c r="O49" s="337">
        <f t="shared" si="14"/>
        <v>1.4818312589746312</v>
      </c>
    </row>
    <row r="50" spans="1:15" ht="13.2" x14ac:dyDescent="0.25">
      <c r="A50" s="332">
        <v>2</v>
      </c>
      <c r="B50" s="333">
        <v>1</v>
      </c>
      <c r="C50" s="333">
        <v>2</v>
      </c>
      <c r="D50" s="333">
        <v>2</v>
      </c>
      <c r="E50" s="333" t="s">
        <v>236</v>
      </c>
      <c r="F50" s="264" t="s">
        <v>79</v>
      </c>
      <c r="G50" s="338"/>
      <c r="H50" s="335"/>
      <c r="I50" s="335"/>
      <c r="J50" s="335"/>
      <c r="K50" s="335"/>
      <c r="L50" s="335"/>
      <c r="M50" s="335"/>
      <c r="N50" s="336">
        <f t="shared" si="15"/>
        <v>0</v>
      </c>
      <c r="O50" s="337">
        <f t="shared" si="14"/>
        <v>0</v>
      </c>
    </row>
    <row r="51" spans="1:15" ht="13.2" x14ac:dyDescent="0.25">
      <c r="A51" s="332">
        <v>2</v>
      </c>
      <c r="B51" s="333">
        <v>1</v>
      </c>
      <c r="C51" s="333">
        <v>2</v>
      </c>
      <c r="D51" s="333">
        <v>2</v>
      </c>
      <c r="E51" s="333" t="s">
        <v>240</v>
      </c>
      <c r="F51" s="264" t="s">
        <v>80</v>
      </c>
      <c r="G51" s="335"/>
      <c r="H51" s="335"/>
      <c r="I51" s="335"/>
      <c r="J51" s="335"/>
      <c r="K51" s="335"/>
      <c r="L51" s="335"/>
      <c r="M51" s="335"/>
      <c r="N51" s="336">
        <f t="shared" si="15"/>
        <v>0</v>
      </c>
      <c r="O51" s="337">
        <f t="shared" si="14"/>
        <v>0</v>
      </c>
    </row>
    <row r="52" spans="1:15" ht="13.2" x14ac:dyDescent="0.25">
      <c r="A52" s="332">
        <v>2</v>
      </c>
      <c r="B52" s="333">
        <v>1</v>
      </c>
      <c r="C52" s="333">
        <v>2</v>
      </c>
      <c r="D52" s="333">
        <v>2</v>
      </c>
      <c r="E52" s="333" t="s">
        <v>241</v>
      </c>
      <c r="F52" s="264" t="s">
        <v>81</v>
      </c>
      <c r="G52" s="335"/>
      <c r="H52" s="335"/>
      <c r="I52" s="335"/>
      <c r="J52" s="335"/>
      <c r="K52" s="335"/>
      <c r="L52" s="335"/>
      <c r="M52" s="335"/>
      <c r="N52" s="336">
        <f t="shared" si="15"/>
        <v>0</v>
      </c>
      <c r="O52" s="337">
        <f t="shared" si="14"/>
        <v>0</v>
      </c>
    </row>
    <row r="53" spans="1:15" ht="13.2" x14ac:dyDescent="0.25">
      <c r="A53" s="332">
        <v>2</v>
      </c>
      <c r="B53" s="333">
        <v>1</v>
      </c>
      <c r="C53" s="333">
        <v>2</v>
      </c>
      <c r="D53" s="333">
        <v>2</v>
      </c>
      <c r="E53" s="333" t="s">
        <v>242</v>
      </c>
      <c r="F53" s="266" t="s">
        <v>1026</v>
      </c>
      <c r="G53" s="335"/>
      <c r="H53" s="335"/>
      <c r="I53" s="335"/>
      <c r="J53" s="335"/>
      <c r="K53" s="335"/>
      <c r="L53" s="335"/>
      <c r="M53" s="335"/>
      <c r="N53" s="336">
        <f t="shared" si="15"/>
        <v>0</v>
      </c>
      <c r="O53" s="337">
        <f t="shared" si="14"/>
        <v>0</v>
      </c>
    </row>
    <row r="54" spans="1:15" ht="13.2" x14ac:dyDescent="0.25">
      <c r="A54" s="325">
        <v>2</v>
      </c>
      <c r="B54" s="326">
        <v>1</v>
      </c>
      <c r="C54" s="326">
        <v>3</v>
      </c>
      <c r="D54" s="326"/>
      <c r="E54" s="326"/>
      <c r="F54" s="262" t="s">
        <v>35</v>
      </c>
      <c r="G54" s="327">
        <f t="shared" ref="G54:O54" si="16">+G55</f>
        <v>0</v>
      </c>
      <c r="H54" s="327">
        <f t="shared" si="16"/>
        <v>0</v>
      </c>
      <c r="I54" s="327">
        <f t="shared" si="16"/>
        <v>0</v>
      </c>
      <c r="J54" s="327">
        <f t="shared" si="16"/>
        <v>0</v>
      </c>
      <c r="K54" s="327">
        <f t="shared" si="16"/>
        <v>0</v>
      </c>
      <c r="L54" s="327">
        <f t="shared" si="16"/>
        <v>0</v>
      </c>
      <c r="M54" s="327">
        <f t="shared" si="16"/>
        <v>0</v>
      </c>
      <c r="N54" s="327">
        <f t="shared" si="16"/>
        <v>0</v>
      </c>
      <c r="O54" s="327">
        <f t="shared" si="16"/>
        <v>0</v>
      </c>
    </row>
    <row r="55" spans="1:15" ht="13.2" x14ac:dyDescent="0.25">
      <c r="A55" s="328">
        <v>2</v>
      </c>
      <c r="B55" s="329">
        <v>1</v>
      </c>
      <c r="C55" s="329">
        <v>3</v>
      </c>
      <c r="D55" s="329">
        <v>2</v>
      </c>
      <c r="E55" s="329"/>
      <c r="F55" s="340" t="s">
        <v>82</v>
      </c>
      <c r="G55" s="330">
        <f t="shared" ref="G55:N55" si="17">SUM(G56:G57)</f>
        <v>0</v>
      </c>
      <c r="H55" s="330">
        <f t="shared" si="17"/>
        <v>0</v>
      </c>
      <c r="I55" s="330">
        <f t="shared" si="17"/>
        <v>0</v>
      </c>
      <c r="J55" s="330">
        <f t="shared" si="17"/>
        <v>0</v>
      </c>
      <c r="K55" s="330">
        <f t="shared" si="17"/>
        <v>0</v>
      </c>
      <c r="L55" s="330">
        <f t="shared" si="17"/>
        <v>0</v>
      </c>
      <c r="M55" s="330">
        <f t="shared" si="17"/>
        <v>0</v>
      </c>
      <c r="N55" s="330">
        <f t="shared" si="17"/>
        <v>0</v>
      </c>
      <c r="O55" s="331">
        <f>SUM(O56:O57)</f>
        <v>0</v>
      </c>
    </row>
    <row r="56" spans="1:15" ht="13.2" x14ac:dyDescent="0.25">
      <c r="A56" s="341">
        <v>2</v>
      </c>
      <c r="B56" s="333">
        <v>1</v>
      </c>
      <c r="C56" s="333">
        <v>3</v>
      </c>
      <c r="D56" s="333">
        <v>2</v>
      </c>
      <c r="E56" s="333" t="s">
        <v>202</v>
      </c>
      <c r="F56" s="267" t="s">
        <v>83</v>
      </c>
      <c r="G56" s="335"/>
      <c r="H56" s="335"/>
      <c r="I56" s="335"/>
      <c r="J56" s="335"/>
      <c r="K56" s="335"/>
      <c r="L56" s="335"/>
      <c r="M56" s="335"/>
      <c r="N56" s="336">
        <f>SUBTOTAL(9,G56:M56)</f>
        <v>0</v>
      </c>
      <c r="O56" s="337">
        <f>IFERROR(N56/$N$18*100,"0.00")</f>
        <v>0</v>
      </c>
    </row>
    <row r="57" spans="1:15" ht="13.2" x14ac:dyDescent="0.25">
      <c r="A57" s="341">
        <v>2</v>
      </c>
      <c r="B57" s="333">
        <v>1</v>
      </c>
      <c r="C57" s="333">
        <v>3</v>
      </c>
      <c r="D57" s="333">
        <v>2</v>
      </c>
      <c r="E57" s="333" t="s">
        <v>203</v>
      </c>
      <c r="F57" s="267" t="s">
        <v>84</v>
      </c>
      <c r="G57" s="335"/>
      <c r="H57" s="335"/>
      <c r="I57" s="335"/>
      <c r="J57" s="335"/>
      <c r="K57" s="335"/>
      <c r="L57" s="335"/>
      <c r="M57" s="335"/>
      <c r="N57" s="336">
        <f>SUBTOTAL(9,G57:M57)</f>
        <v>0</v>
      </c>
      <c r="O57" s="337">
        <f>IFERROR(N57/$N$18*100,"0.00")</f>
        <v>0</v>
      </c>
    </row>
    <row r="58" spans="1:15" ht="13.2" x14ac:dyDescent="0.25">
      <c r="A58" s="325">
        <v>2</v>
      </c>
      <c r="B58" s="326">
        <v>1</v>
      </c>
      <c r="C58" s="326">
        <v>5</v>
      </c>
      <c r="D58" s="326"/>
      <c r="E58" s="326"/>
      <c r="F58" s="262" t="s">
        <v>243</v>
      </c>
      <c r="G58" s="327">
        <f t="shared" ref="G58:O58" si="18">G59+G61+G63+G65</f>
        <v>0</v>
      </c>
      <c r="H58" s="327">
        <f t="shared" si="18"/>
        <v>0</v>
      </c>
      <c r="I58" s="327">
        <f t="shared" si="18"/>
        <v>0</v>
      </c>
      <c r="J58" s="327">
        <f t="shared" si="18"/>
        <v>0</v>
      </c>
      <c r="K58" s="327">
        <f t="shared" si="18"/>
        <v>0</v>
      </c>
      <c r="L58" s="327">
        <f t="shared" si="18"/>
        <v>0</v>
      </c>
      <c r="M58" s="327">
        <f t="shared" si="18"/>
        <v>2090059.92</v>
      </c>
      <c r="N58" s="327">
        <f t="shared" si="18"/>
        <v>2090059.92</v>
      </c>
      <c r="O58" s="327">
        <f t="shared" si="18"/>
        <v>0.21635093146530354</v>
      </c>
    </row>
    <row r="59" spans="1:15" ht="13.2" x14ac:dyDescent="0.25">
      <c r="A59" s="328">
        <v>2</v>
      </c>
      <c r="B59" s="329">
        <v>1</v>
      </c>
      <c r="C59" s="329">
        <v>5</v>
      </c>
      <c r="D59" s="329">
        <v>1</v>
      </c>
      <c r="E59" s="329"/>
      <c r="F59" s="263" t="s">
        <v>85</v>
      </c>
      <c r="G59" s="330">
        <f t="shared" ref="G59:O59" si="19">G60</f>
        <v>0</v>
      </c>
      <c r="H59" s="330">
        <f t="shared" si="19"/>
        <v>0</v>
      </c>
      <c r="I59" s="330">
        <f t="shared" si="19"/>
        <v>0</v>
      </c>
      <c r="J59" s="330">
        <f t="shared" si="19"/>
        <v>0</v>
      </c>
      <c r="K59" s="330">
        <f t="shared" si="19"/>
        <v>0</v>
      </c>
      <c r="L59" s="330">
        <f t="shared" si="19"/>
        <v>0</v>
      </c>
      <c r="M59" s="330">
        <f t="shared" si="19"/>
        <v>1461930.21</v>
      </c>
      <c r="N59" s="330">
        <f t="shared" si="19"/>
        <v>1461930.21</v>
      </c>
      <c r="O59" s="331">
        <f t="shared" si="19"/>
        <v>0.15133057174301817</v>
      </c>
    </row>
    <row r="60" spans="1:15" ht="13.2" x14ac:dyDescent="0.25">
      <c r="A60" s="332">
        <v>2</v>
      </c>
      <c r="B60" s="333">
        <v>1</v>
      </c>
      <c r="C60" s="333">
        <v>5</v>
      </c>
      <c r="D60" s="333">
        <v>1</v>
      </c>
      <c r="E60" s="333" t="s">
        <v>202</v>
      </c>
      <c r="F60" s="264" t="s">
        <v>85</v>
      </c>
      <c r="G60" s="335"/>
      <c r="H60" s="335"/>
      <c r="I60" s="335"/>
      <c r="J60" s="335"/>
      <c r="K60" s="335"/>
      <c r="L60" s="335"/>
      <c r="M60" s="335">
        <v>1461930.21</v>
      </c>
      <c r="N60" s="336">
        <f>SUBTOTAL(9,G60:M60)</f>
        <v>1461930.21</v>
      </c>
      <c r="O60" s="337">
        <f>IFERROR(N60/$N$18*100,"0.00")</f>
        <v>0.15133057174301817</v>
      </c>
    </row>
    <row r="61" spans="1:15" ht="13.2" x14ac:dyDescent="0.25">
      <c r="A61" s="328">
        <v>2</v>
      </c>
      <c r="B61" s="329">
        <v>1</v>
      </c>
      <c r="C61" s="329">
        <v>5</v>
      </c>
      <c r="D61" s="329">
        <v>2</v>
      </c>
      <c r="E61" s="329"/>
      <c r="F61" s="340" t="s">
        <v>86</v>
      </c>
      <c r="G61" s="330">
        <f t="shared" ref="G61:O61" si="20">G62</f>
        <v>0</v>
      </c>
      <c r="H61" s="342">
        <f t="shared" si="20"/>
        <v>0</v>
      </c>
      <c r="I61" s="342">
        <f t="shared" si="20"/>
        <v>0</v>
      </c>
      <c r="J61" s="342">
        <f t="shared" si="20"/>
        <v>0</v>
      </c>
      <c r="K61" s="342">
        <f t="shared" si="20"/>
        <v>0</v>
      </c>
      <c r="L61" s="342">
        <f t="shared" si="20"/>
        <v>0</v>
      </c>
      <c r="M61" s="342">
        <f t="shared" si="20"/>
        <v>0</v>
      </c>
      <c r="N61" s="342">
        <f t="shared" si="20"/>
        <v>0</v>
      </c>
      <c r="O61" s="343">
        <f t="shared" si="20"/>
        <v>0</v>
      </c>
    </row>
    <row r="62" spans="1:15" ht="13.2" x14ac:dyDescent="0.25">
      <c r="A62" s="332">
        <v>2</v>
      </c>
      <c r="B62" s="333">
        <v>1</v>
      </c>
      <c r="C62" s="333">
        <v>5</v>
      </c>
      <c r="D62" s="333">
        <v>2</v>
      </c>
      <c r="E62" s="333" t="s">
        <v>202</v>
      </c>
      <c r="F62" s="264" t="s">
        <v>86</v>
      </c>
      <c r="G62" s="335"/>
      <c r="H62" s="335"/>
      <c r="I62" s="335"/>
      <c r="J62" s="335"/>
      <c r="K62" s="335"/>
      <c r="L62" s="335"/>
      <c r="M62" s="335"/>
      <c r="N62" s="336">
        <f>SUBTOTAL(9,G62:M62)</f>
        <v>0</v>
      </c>
      <c r="O62" s="337">
        <f>IFERROR(N62/$N$18*100,"0.00")</f>
        <v>0</v>
      </c>
    </row>
    <row r="63" spans="1:15" ht="13.2" x14ac:dyDescent="0.25">
      <c r="A63" s="328">
        <v>2</v>
      </c>
      <c r="B63" s="329">
        <v>1</v>
      </c>
      <c r="C63" s="329">
        <v>5</v>
      </c>
      <c r="D63" s="329">
        <v>3</v>
      </c>
      <c r="E63" s="329"/>
      <c r="F63" s="340" t="s">
        <v>87</v>
      </c>
      <c r="G63" s="330">
        <f t="shared" ref="G63:O63" si="21">G64</f>
        <v>0</v>
      </c>
      <c r="H63" s="330">
        <f t="shared" si="21"/>
        <v>0</v>
      </c>
      <c r="I63" s="330">
        <f t="shared" si="21"/>
        <v>0</v>
      </c>
      <c r="J63" s="330">
        <f t="shared" si="21"/>
        <v>0</v>
      </c>
      <c r="K63" s="330">
        <f t="shared" si="21"/>
        <v>0</v>
      </c>
      <c r="L63" s="330">
        <f t="shared" si="21"/>
        <v>0</v>
      </c>
      <c r="M63" s="330">
        <f t="shared" si="21"/>
        <v>628129.71</v>
      </c>
      <c r="N63" s="330">
        <f t="shared" si="21"/>
        <v>628129.71</v>
      </c>
      <c r="O63" s="343">
        <f t="shared" si="21"/>
        <v>6.502035972228537E-2</v>
      </c>
    </row>
    <row r="64" spans="1:15" ht="13.2" x14ac:dyDescent="0.25">
      <c r="A64" s="332">
        <v>2</v>
      </c>
      <c r="B64" s="333">
        <v>1</v>
      </c>
      <c r="C64" s="333">
        <v>5</v>
      </c>
      <c r="D64" s="333">
        <v>3</v>
      </c>
      <c r="E64" s="333" t="s">
        <v>202</v>
      </c>
      <c r="F64" s="264" t="s">
        <v>87</v>
      </c>
      <c r="G64" s="335"/>
      <c r="H64" s="335"/>
      <c r="I64" s="335"/>
      <c r="J64" s="335"/>
      <c r="K64" s="335"/>
      <c r="L64" s="335"/>
      <c r="M64" s="335">
        <v>628129.71</v>
      </c>
      <c r="N64" s="338">
        <f>SUBTOTAL(9,G64:M64)</f>
        <v>628129.71</v>
      </c>
      <c r="O64" s="339">
        <f>IFERROR(N64/$N$18*100,"0.00")</f>
        <v>6.502035972228537E-2</v>
      </c>
    </row>
    <row r="65" spans="1:15" ht="13.2" x14ac:dyDescent="0.25">
      <c r="A65" s="328">
        <v>2</v>
      </c>
      <c r="B65" s="329">
        <v>1</v>
      </c>
      <c r="C65" s="329">
        <v>5</v>
      </c>
      <c r="D65" s="329">
        <v>4</v>
      </c>
      <c r="E65" s="329"/>
      <c r="F65" s="340" t="s">
        <v>88</v>
      </c>
      <c r="G65" s="330">
        <f t="shared" ref="G65:O65" si="22">G66</f>
        <v>0</v>
      </c>
      <c r="H65" s="330">
        <f t="shared" si="22"/>
        <v>0</v>
      </c>
      <c r="I65" s="330">
        <f t="shared" si="22"/>
        <v>0</v>
      </c>
      <c r="J65" s="330">
        <f t="shared" si="22"/>
        <v>0</v>
      </c>
      <c r="K65" s="330">
        <f t="shared" si="22"/>
        <v>0</v>
      </c>
      <c r="L65" s="330">
        <f t="shared" si="22"/>
        <v>0</v>
      </c>
      <c r="M65" s="330">
        <f t="shared" si="22"/>
        <v>0</v>
      </c>
      <c r="N65" s="330">
        <f t="shared" si="22"/>
        <v>0</v>
      </c>
      <c r="O65" s="343">
        <f t="shared" si="22"/>
        <v>0</v>
      </c>
    </row>
    <row r="66" spans="1:15" ht="13.2" x14ac:dyDescent="0.25">
      <c r="A66" s="332">
        <v>2</v>
      </c>
      <c r="B66" s="333">
        <v>1</v>
      </c>
      <c r="C66" s="333">
        <v>5</v>
      </c>
      <c r="D66" s="333">
        <v>4</v>
      </c>
      <c r="E66" s="333" t="s">
        <v>202</v>
      </c>
      <c r="F66" s="264" t="s">
        <v>88</v>
      </c>
      <c r="G66" s="335"/>
      <c r="H66" s="335"/>
      <c r="I66" s="335"/>
      <c r="J66" s="335"/>
      <c r="K66" s="335"/>
      <c r="L66" s="335"/>
      <c r="M66" s="335"/>
      <c r="N66" s="336">
        <f>SUBTOTAL(9,G66:M66)</f>
        <v>0</v>
      </c>
      <c r="O66" s="337">
        <f>IFERROR(N66/$N$18*100,"0.00")</f>
        <v>0</v>
      </c>
    </row>
    <row r="67" spans="1:15" ht="13.2" x14ac:dyDescent="0.25">
      <c r="A67" s="321">
        <v>2</v>
      </c>
      <c r="B67" s="322">
        <v>2</v>
      </c>
      <c r="C67" s="323"/>
      <c r="D67" s="323"/>
      <c r="E67" s="323"/>
      <c r="F67" s="261" t="s">
        <v>244</v>
      </c>
      <c r="G67" s="324">
        <f>+G68+G82+G87+G92+G99+G116+G125+G143</f>
        <v>4167182.2</v>
      </c>
      <c r="H67" s="324">
        <f t="shared" ref="H67:M67" si="23">+H68+H82+H87+H92+H99+H116+H125+H143</f>
        <v>5998010.0999999996</v>
      </c>
      <c r="I67" s="324">
        <f t="shared" si="23"/>
        <v>7828433.4000000004</v>
      </c>
      <c r="J67" s="324">
        <f t="shared" si="23"/>
        <v>5771923.5</v>
      </c>
      <c r="K67" s="324">
        <f t="shared" si="23"/>
        <v>1264000</v>
      </c>
      <c r="L67" s="324">
        <f t="shared" si="23"/>
        <v>80000</v>
      </c>
      <c r="M67" s="324">
        <f t="shared" si="23"/>
        <v>23277430.800000001</v>
      </c>
      <c r="N67" s="324">
        <f>+N68+N82+N87+N92+N99+N116+N125+N143</f>
        <v>48386980</v>
      </c>
      <c r="O67" s="324">
        <f>+O68+O82+O87+O92+O99+O116+O125+O143</f>
        <v>4.4539044608534413</v>
      </c>
    </row>
    <row r="68" spans="1:15" ht="13.2" x14ac:dyDescent="0.25">
      <c r="A68" s="325">
        <v>2</v>
      </c>
      <c r="B68" s="326">
        <v>2</v>
      </c>
      <c r="C68" s="326">
        <v>1</v>
      </c>
      <c r="D68" s="326"/>
      <c r="E68" s="326"/>
      <c r="F68" s="262" t="s">
        <v>22</v>
      </c>
      <c r="G68" s="327">
        <f t="shared" ref="G68:O68" si="24">+G69+G71+G73+G75+G78+G80</f>
        <v>1427200</v>
      </c>
      <c r="H68" s="327">
        <f t="shared" si="24"/>
        <v>1691200</v>
      </c>
      <c r="I68" s="327">
        <f t="shared" si="24"/>
        <v>2038400</v>
      </c>
      <c r="J68" s="327">
        <f t="shared" si="24"/>
        <v>1383200</v>
      </c>
      <c r="K68" s="327">
        <f t="shared" si="24"/>
        <v>64000</v>
      </c>
      <c r="L68" s="327">
        <f t="shared" si="24"/>
        <v>80000</v>
      </c>
      <c r="M68" s="327">
        <f t="shared" si="24"/>
        <v>1160800</v>
      </c>
      <c r="N68" s="327">
        <f t="shared" si="24"/>
        <v>7844800</v>
      </c>
      <c r="O68" s="327">
        <f t="shared" si="24"/>
        <v>0.8120483871864369</v>
      </c>
    </row>
    <row r="69" spans="1:15" ht="13.2" x14ac:dyDescent="0.25">
      <c r="A69" s="328">
        <v>2</v>
      </c>
      <c r="B69" s="329">
        <v>2</v>
      </c>
      <c r="C69" s="329">
        <v>1</v>
      </c>
      <c r="D69" s="329">
        <v>2</v>
      </c>
      <c r="E69" s="329"/>
      <c r="F69" s="263" t="s">
        <v>89</v>
      </c>
      <c r="G69" s="330">
        <f t="shared" ref="G69:O69" si="25">G70</f>
        <v>0</v>
      </c>
      <c r="H69" s="330">
        <f t="shared" si="25"/>
        <v>0</v>
      </c>
      <c r="I69" s="330">
        <f t="shared" si="25"/>
        <v>0</v>
      </c>
      <c r="J69" s="330">
        <f t="shared" si="25"/>
        <v>0</v>
      </c>
      <c r="K69" s="330">
        <f t="shared" si="25"/>
        <v>0</v>
      </c>
      <c r="L69" s="330">
        <f t="shared" si="25"/>
        <v>0</v>
      </c>
      <c r="M69" s="330">
        <f t="shared" si="25"/>
        <v>0</v>
      </c>
      <c r="N69" s="330">
        <f t="shared" si="25"/>
        <v>0</v>
      </c>
      <c r="O69" s="343">
        <f t="shared" si="25"/>
        <v>0</v>
      </c>
    </row>
    <row r="70" spans="1:15" ht="13.2" x14ac:dyDescent="0.25">
      <c r="A70" s="341">
        <v>2</v>
      </c>
      <c r="B70" s="333">
        <v>2</v>
      </c>
      <c r="C70" s="333">
        <v>1</v>
      </c>
      <c r="D70" s="333">
        <v>2</v>
      </c>
      <c r="E70" s="333" t="s">
        <v>202</v>
      </c>
      <c r="F70" s="267" t="s">
        <v>89</v>
      </c>
      <c r="G70" s="335"/>
      <c r="H70" s="335"/>
      <c r="I70" s="335"/>
      <c r="J70" s="335"/>
      <c r="K70" s="335"/>
      <c r="L70" s="335"/>
      <c r="M70" s="335"/>
      <c r="N70" s="338">
        <f>SUBTOTAL(9,G70:M70)</f>
        <v>0</v>
      </c>
      <c r="O70" s="337">
        <f>IFERROR(N70/$N$18*100,"0.00")</f>
        <v>0</v>
      </c>
    </row>
    <row r="71" spans="1:15" ht="13.2" x14ac:dyDescent="0.25">
      <c r="A71" s="328">
        <v>2</v>
      </c>
      <c r="B71" s="329">
        <v>2</v>
      </c>
      <c r="C71" s="329">
        <v>1</v>
      </c>
      <c r="D71" s="329">
        <v>3</v>
      </c>
      <c r="E71" s="329"/>
      <c r="F71" s="263" t="s">
        <v>90</v>
      </c>
      <c r="G71" s="330">
        <f t="shared" ref="G71:O71" si="26">G72</f>
        <v>208000</v>
      </c>
      <c r="H71" s="342">
        <f t="shared" si="26"/>
        <v>432000</v>
      </c>
      <c r="I71" s="342">
        <f t="shared" si="26"/>
        <v>320000</v>
      </c>
      <c r="J71" s="342">
        <f t="shared" si="26"/>
        <v>224000</v>
      </c>
      <c r="K71" s="342">
        <f t="shared" si="26"/>
        <v>64000</v>
      </c>
      <c r="L71" s="342">
        <f t="shared" si="26"/>
        <v>80000</v>
      </c>
      <c r="M71" s="342">
        <f t="shared" si="26"/>
        <v>272000</v>
      </c>
      <c r="N71" s="342">
        <f t="shared" si="26"/>
        <v>1600000</v>
      </c>
      <c r="O71" s="343">
        <f t="shared" si="26"/>
        <v>0.16562275896113338</v>
      </c>
    </row>
    <row r="72" spans="1:15" ht="13.2" x14ac:dyDescent="0.25">
      <c r="A72" s="332">
        <v>2</v>
      </c>
      <c r="B72" s="333">
        <v>2</v>
      </c>
      <c r="C72" s="333">
        <v>1</v>
      </c>
      <c r="D72" s="333">
        <v>3</v>
      </c>
      <c r="E72" s="333" t="s">
        <v>202</v>
      </c>
      <c r="F72" s="264" t="s">
        <v>90</v>
      </c>
      <c r="G72" s="335">
        <v>208000</v>
      </c>
      <c r="H72" s="335">
        <v>432000</v>
      </c>
      <c r="I72" s="335">
        <v>320000</v>
      </c>
      <c r="J72" s="335">
        <v>224000</v>
      </c>
      <c r="K72" s="335">
        <v>64000</v>
      </c>
      <c r="L72" s="335">
        <v>80000</v>
      </c>
      <c r="M72" s="335">
        <v>272000</v>
      </c>
      <c r="N72" s="336">
        <f>SUBTOTAL(9,G72:M72)</f>
        <v>1600000</v>
      </c>
      <c r="O72" s="337">
        <f>IFERROR(N72/$N$18*100,"0.00")</f>
        <v>0.16562275896113338</v>
      </c>
    </row>
    <row r="73" spans="1:15" ht="13.2" x14ac:dyDescent="0.25">
      <c r="A73" s="328">
        <v>2</v>
      </c>
      <c r="B73" s="329">
        <v>2</v>
      </c>
      <c r="C73" s="329">
        <v>1</v>
      </c>
      <c r="D73" s="329">
        <v>5</v>
      </c>
      <c r="E73" s="329"/>
      <c r="F73" s="263" t="s">
        <v>91</v>
      </c>
      <c r="G73" s="330">
        <f t="shared" ref="G73:O73" si="27">G74</f>
        <v>360000</v>
      </c>
      <c r="H73" s="330">
        <f t="shared" si="27"/>
        <v>400000</v>
      </c>
      <c r="I73" s="330">
        <f t="shared" si="27"/>
        <v>0</v>
      </c>
      <c r="J73" s="330">
        <f t="shared" si="27"/>
        <v>300000</v>
      </c>
      <c r="K73" s="330">
        <f t="shared" si="27"/>
        <v>0</v>
      </c>
      <c r="L73" s="330">
        <f t="shared" si="27"/>
        <v>0</v>
      </c>
      <c r="M73" s="330">
        <f t="shared" si="27"/>
        <v>140000</v>
      </c>
      <c r="N73" s="330">
        <f t="shared" si="27"/>
        <v>1200000</v>
      </c>
      <c r="O73" s="343">
        <f t="shared" si="27"/>
        <v>0.12421706922085003</v>
      </c>
    </row>
    <row r="74" spans="1:15" ht="13.2" x14ac:dyDescent="0.25">
      <c r="A74" s="341">
        <v>2</v>
      </c>
      <c r="B74" s="333">
        <v>2</v>
      </c>
      <c r="C74" s="333">
        <v>1</v>
      </c>
      <c r="D74" s="333">
        <v>5</v>
      </c>
      <c r="E74" s="333" t="s">
        <v>202</v>
      </c>
      <c r="F74" s="267" t="s">
        <v>91</v>
      </c>
      <c r="G74" s="335">
        <v>360000</v>
      </c>
      <c r="H74" s="335">
        <v>400000</v>
      </c>
      <c r="I74" s="335"/>
      <c r="J74" s="335">
        <v>300000</v>
      </c>
      <c r="K74" s="335"/>
      <c r="L74" s="335"/>
      <c r="M74" s="335">
        <v>140000</v>
      </c>
      <c r="N74" s="336">
        <f>SUBTOTAL(9,G74:M74)</f>
        <v>1200000</v>
      </c>
      <c r="O74" s="337">
        <f>IFERROR(N74/$N$18*100,"0.00")</f>
        <v>0.12421706922085003</v>
      </c>
    </row>
    <row r="75" spans="1:15" ht="13.2" x14ac:dyDescent="0.25">
      <c r="A75" s="328">
        <v>2</v>
      </c>
      <c r="B75" s="329">
        <v>2</v>
      </c>
      <c r="C75" s="329">
        <v>1</v>
      </c>
      <c r="D75" s="329">
        <v>6</v>
      </c>
      <c r="E75" s="329"/>
      <c r="F75" s="263" t="s">
        <v>23</v>
      </c>
      <c r="G75" s="330">
        <f t="shared" ref="G75:O75" si="28">G76+G77</f>
        <v>0</v>
      </c>
      <c r="H75" s="330">
        <f t="shared" si="28"/>
        <v>0</v>
      </c>
      <c r="I75" s="330">
        <f t="shared" si="28"/>
        <v>0</v>
      </c>
      <c r="J75" s="330">
        <f t="shared" si="28"/>
        <v>0</v>
      </c>
      <c r="K75" s="330">
        <f t="shared" si="28"/>
        <v>0</v>
      </c>
      <c r="L75" s="330">
        <f t="shared" si="28"/>
        <v>0</v>
      </c>
      <c r="M75" s="330">
        <f t="shared" si="28"/>
        <v>0</v>
      </c>
      <c r="N75" s="330">
        <f t="shared" si="28"/>
        <v>0</v>
      </c>
      <c r="O75" s="343">
        <f t="shared" si="28"/>
        <v>0</v>
      </c>
    </row>
    <row r="76" spans="1:15" ht="13.2" x14ac:dyDescent="0.25">
      <c r="A76" s="341">
        <v>2</v>
      </c>
      <c r="B76" s="333">
        <v>2</v>
      </c>
      <c r="C76" s="333">
        <v>1</v>
      </c>
      <c r="D76" s="333">
        <v>6</v>
      </c>
      <c r="E76" s="333" t="s">
        <v>202</v>
      </c>
      <c r="F76" s="267" t="s">
        <v>92</v>
      </c>
      <c r="G76" s="335"/>
      <c r="H76" s="335"/>
      <c r="I76" s="335"/>
      <c r="J76" s="335"/>
      <c r="K76" s="335"/>
      <c r="L76" s="335"/>
      <c r="M76" s="335"/>
      <c r="N76" s="336">
        <f>SUBTOTAL(9,G76:M76)</f>
        <v>0</v>
      </c>
      <c r="O76" s="337">
        <f>IFERROR(N76/$N$18*100,"0.00")</f>
        <v>0</v>
      </c>
    </row>
    <row r="77" spans="1:15" ht="13.2" x14ac:dyDescent="0.25">
      <c r="A77" s="341">
        <v>2</v>
      </c>
      <c r="B77" s="333">
        <v>2</v>
      </c>
      <c r="C77" s="333">
        <v>1</v>
      </c>
      <c r="D77" s="333">
        <v>6</v>
      </c>
      <c r="E77" s="333" t="s">
        <v>203</v>
      </c>
      <c r="F77" s="267" t="s">
        <v>93</v>
      </c>
      <c r="G77" s="335"/>
      <c r="H77" s="335"/>
      <c r="I77" s="335"/>
      <c r="J77" s="335"/>
      <c r="K77" s="335"/>
      <c r="L77" s="335"/>
      <c r="M77" s="335"/>
      <c r="N77" s="336">
        <f>SUBTOTAL(9,G77:M77)</f>
        <v>0</v>
      </c>
      <c r="O77" s="337">
        <f>IFERROR(N77/$N$18*100,"0.00")</f>
        <v>0</v>
      </c>
    </row>
    <row r="78" spans="1:15" ht="13.2" x14ac:dyDescent="0.25">
      <c r="A78" s="328">
        <v>2</v>
      </c>
      <c r="B78" s="329">
        <v>2</v>
      </c>
      <c r="C78" s="329">
        <v>1</v>
      </c>
      <c r="D78" s="329">
        <v>7</v>
      </c>
      <c r="E78" s="329"/>
      <c r="F78" s="263" t="s">
        <v>24</v>
      </c>
      <c r="G78" s="330">
        <f t="shared" ref="G78:O78" si="29">G79</f>
        <v>0</v>
      </c>
      <c r="H78" s="330">
        <f t="shared" si="29"/>
        <v>0</v>
      </c>
      <c r="I78" s="330">
        <f t="shared" si="29"/>
        <v>0</v>
      </c>
      <c r="J78" s="330">
        <f t="shared" si="29"/>
        <v>0</v>
      </c>
      <c r="K78" s="330">
        <f t="shared" si="29"/>
        <v>0</v>
      </c>
      <c r="L78" s="330">
        <f t="shared" si="29"/>
        <v>0</v>
      </c>
      <c r="M78" s="330">
        <f t="shared" si="29"/>
        <v>748800</v>
      </c>
      <c r="N78" s="330">
        <f t="shared" si="29"/>
        <v>748800</v>
      </c>
      <c r="O78" s="343">
        <f t="shared" si="29"/>
        <v>7.7511451193810421E-2</v>
      </c>
    </row>
    <row r="79" spans="1:15" ht="13.2" x14ac:dyDescent="0.25">
      <c r="A79" s="341">
        <v>2</v>
      </c>
      <c r="B79" s="333">
        <v>2</v>
      </c>
      <c r="C79" s="333">
        <v>1</v>
      </c>
      <c r="D79" s="333">
        <v>7</v>
      </c>
      <c r="E79" s="333" t="s">
        <v>202</v>
      </c>
      <c r="F79" s="267" t="s">
        <v>24</v>
      </c>
      <c r="G79" s="335"/>
      <c r="H79" s="335"/>
      <c r="I79" s="335"/>
      <c r="J79" s="335"/>
      <c r="K79" s="335"/>
      <c r="L79" s="335"/>
      <c r="M79" s="335">
        <v>748800</v>
      </c>
      <c r="N79" s="336">
        <f>SUBTOTAL(9,G79:M79)</f>
        <v>748800</v>
      </c>
      <c r="O79" s="339">
        <f>IFERROR(N79/$N$18*100,"0.00")</f>
        <v>7.7511451193810421E-2</v>
      </c>
    </row>
    <row r="80" spans="1:15" ht="13.2" x14ac:dyDescent="0.25">
      <c r="A80" s="328">
        <v>2</v>
      </c>
      <c r="B80" s="329">
        <v>2</v>
      </c>
      <c r="C80" s="329">
        <v>1</v>
      </c>
      <c r="D80" s="329">
        <v>8</v>
      </c>
      <c r="E80" s="329"/>
      <c r="F80" s="263" t="s">
        <v>94</v>
      </c>
      <c r="G80" s="330">
        <f t="shared" ref="G80:O80" si="30">G81</f>
        <v>859200</v>
      </c>
      <c r="H80" s="330">
        <f t="shared" si="30"/>
        <v>859200</v>
      </c>
      <c r="I80" s="330">
        <f t="shared" si="30"/>
        <v>1718400</v>
      </c>
      <c r="J80" s="330">
        <f t="shared" si="30"/>
        <v>859200</v>
      </c>
      <c r="K80" s="330">
        <f t="shared" si="30"/>
        <v>0</v>
      </c>
      <c r="L80" s="330">
        <f t="shared" si="30"/>
        <v>0</v>
      </c>
      <c r="M80" s="330">
        <f t="shared" si="30"/>
        <v>0</v>
      </c>
      <c r="N80" s="330">
        <f t="shared" si="30"/>
        <v>4296000</v>
      </c>
      <c r="O80" s="343">
        <f t="shared" si="30"/>
        <v>0.44469710781064309</v>
      </c>
    </row>
    <row r="81" spans="1:15" ht="13.2" x14ac:dyDescent="0.25">
      <c r="A81" s="332">
        <v>2</v>
      </c>
      <c r="B81" s="333">
        <v>2</v>
      </c>
      <c r="C81" s="333">
        <v>1</v>
      </c>
      <c r="D81" s="333">
        <v>8</v>
      </c>
      <c r="E81" s="333" t="s">
        <v>202</v>
      </c>
      <c r="F81" s="264" t="s">
        <v>94</v>
      </c>
      <c r="G81" s="335">
        <v>859200</v>
      </c>
      <c r="H81" s="335">
        <v>859200</v>
      </c>
      <c r="I81" s="335">
        <v>1718400</v>
      </c>
      <c r="J81" s="335">
        <v>859200</v>
      </c>
      <c r="K81" s="335"/>
      <c r="L81" s="335"/>
      <c r="M81" s="335"/>
      <c r="N81" s="338">
        <f>SUBTOTAL(9,G81:M81)</f>
        <v>4296000</v>
      </c>
      <c r="O81" s="339">
        <f>IFERROR(N81/$N$18*100,"0.00")</f>
        <v>0.44469710781064309</v>
      </c>
    </row>
    <row r="82" spans="1:15" ht="13.2" x14ac:dyDescent="0.25">
      <c r="A82" s="325">
        <v>2</v>
      </c>
      <c r="B82" s="326">
        <v>2</v>
      </c>
      <c r="C82" s="326">
        <v>2</v>
      </c>
      <c r="D82" s="326"/>
      <c r="E82" s="326"/>
      <c r="F82" s="262" t="s">
        <v>245</v>
      </c>
      <c r="G82" s="327">
        <f t="shared" ref="G82:O82" si="31">+G83+G85</f>
        <v>1762382.2</v>
      </c>
      <c r="H82" s="327">
        <f t="shared" si="31"/>
        <v>1701610.1</v>
      </c>
      <c r="I82" s="327">
        <f t="shared" si="31"/>
        <v>790033.4</v>
      </c>
      <c r="J82" s="327">
        <f t="shared" si="31"/>
        <v>1458523.5</v>
      </c>
      <c r="K82" s="327">
        <f t="shared" si="31"/>
        <v>0</v>
      </c>
      <c r="L82" s="327">
        <f t="shared" si="31"/>
        <v>0</v>
      </c>
      <c r="M82" s="327">
        <f t="shared" si="31"/>
        <v>364630.8</v>
      </c>
      <c r="N82" s="327">
        <f t="shared" si="31"/>
        <v>6077180</v>
      </c>
      <c r="O82" s="327">
        <f t="shared" si="31"/>
        <v>0.62907457393963784</v>
      </c>
    </row>
    <row r="83" spans="1:15" ht="13.2" x14ac:dyDescent="0.25">
      <c r="A83" s="328">
        <v>2</v>
      </c>
      <c r="B83" s="329">
        <v>2</v>
      </c>
      <c r="C83" s="329">
        <v>2</v>
      </c>
      <c r="D83" s="329">
        <v>1</v>
      </c>
      <c r="E83" s="329"/>
      <c r="F83" s="263" t="s">
        <v>95</v>
      </c>
      <c r="G83" s="330">
        <f t="shared" ref="G83:O83" si="32">G84</f>
        <v>0</v>
      </c>
      <c r="H83" s="342">
        <f t="shared" si="32"/>
        <v>0</v>
      </c>
      <c r="I83" s="342">
        <f t="shared" si="32"/>
        <v>0</v>
      </c>
      <c r="J83" s="342">
        <f t="shared" si="32"/>
        <v>0</v>
      </c>
      <c r="K83" s="342">
        <f t="shared" si="32"/>
        <v>0</v>
      </c>
      <c r="L83" s="342">
        <f t="shared" si="32"/>
        <v>0</v>
      </c>
      <c r="M83" s="342">
        <f t="shared" si="32"/>
        <v>0</v>
      </c>
      <c r="N83" s="342">
        <f t="shared" si="32"/>
        <v>0</v>
      </c>
      <c r="O83" s="343">
        <f t="shared" si="32"/>
        <v>0</v>
      </c>
    </row>
    <row r="84" spans="1:15" ht="13.2" x14ac:dyDescent="0.25">
      <c r="A84" s="332">
        <v>2</v>
      </c>
      <c r="B84" s="333">
        <v>2</v>
      </c>
      <c r="C84" s="333">
        <v>2</v>
      </c>
      <c r="D84" s="333">
        <v>1</v>
      </c>
      <c r="E84" s="333" t="s">
        <v>202</v>
      </c>
      <c r="F84" s="264" t="s">
        <v>95</v>
      </c>
      <c r="G84" s="335"/>
      <c r="H84" s="335"/>
      <c r="I84" s="335"/>
      <c r="J84" s="335"/>
      <c r="K84" s="335"/>
      <c r="L84" s="335"/>
      <c r="M84" s="335"/>
      <c r="N84" s="336">
        <f>SUBTOTAL(9,G84:M84)</f>
        <v>0</v>
      </c>
      <c r="O84" s="337">
        <f>IFERROR(N84/$N$18*100,"0.00")</f>
        <v>0</v>
      </c>
    </row>
    <row r="85" spans="1:15" ht="13.2" x14ac:dyDescent="0.25">
      <c r="A85" s="328">
        <v>2</v>
      </c>
      <c r="B85" s="329">
        <v>2</v>
      </c>
      <c r="C85" s="329">
        <v>2</v>
      </c>
      <c r="D85" s="329">
        <v>2</v>
      </c>
      <c r="E85" s="329"/>
      <c r="F85" s="263" t="s">
        <v>96</v>
      </c>
      <c r="G85" s="330">
        <f t="shared" ref="G85:O85" si="33">G86</f>
        <v>1762382.2</v>
      </c>
      <c r="H85" s="342">
        <f t="shared" si="33"/>
        <v>1701610.1</v>
      </c>
      <c r="I85" s="342">
        <f t="shared" si="33"/>
        <v>790033.4</v>
      </c>
      <c r="J85" s="342">
        <f t="shared" si="33"/>
        <v>1458523.5</v>
      </c>
      <c r="K85" s="342">
        <f t="shared" si="33"/>
        <v>0</v>
      </c>
      <c r="L85" s="342">
        <f t="shared" si="33"/>
        <v>0</v>
      </c>
      <c r="M85" s="342">
        <f t="shared" si="33"/>
        <v>364630.8</v>
      </c>
      <c r="N85" s="342">
        <f t="shared" si="33"/>
        <v>6077180</v>
      </c>
      <c r="O85" s="343">
        <f t="shared" si="33"/>
        <v>0.62907457393963784</v>
      </c>
    </row>
    <row r="86" spans="1:15" ht="13.2" x14ac:dyDescent="0.25">
      <c r="A86" s="332">
        <v>2</v>
      </c>
      <c r="B86" s="333">
        <v>2</v>
      </c>
      <c r="C86" s="333">
        <v>2</v>
      </c>
      <c r="D86" s="333">
        <v>2</v>
      </c>
      <c r="E86" s="333" t="s">
        <v>202</v>
      </c>
      <c r="F86" s="264" t="s">
        <v>96</v>
      </c>
      <c r="G86" s="335">
        <v>1762382.2</v>
      </c>
      <c r="H86" s="335">
        <v>1701610.1</v>
      </c>
      <c r="I86" s="335">
        <v>790033.4</v>
      </c>
      <c r="J86" s="335">
        <v>1458523.5</v>
      </c>
      <c r="K86" s="335"/>
      <c r="L86" s="335"/>
      <c r="M86" s="335">
        <v>364630.8</v>
      </c>
      <c r="N86" s="336">
        <f>SUBTOTAL(9,G86:M86)</f>
        <v>6077180</v>
      </c>
      <c r="O86" s="337">
        <f>IFERROR(N86/$N$18*100,"0.00")</f>
        <v>0.62907457393963784</v>
      </c>
    </row>
    <row r="87" spans="1:15" ht="13.2" x14ac:dyDescent="0.25">
      <c r="A87" s="325">
        <v>2</v>
      </c>
      <c r="B87" s="326">
        <v>2</v>
      </c>
      <c r="C87" s="326">
        <v>3</v>
      </c>
      <c r="D87" s="326"/>
      <c r="E87" s="326"/>
      <c r="F87" s="262" t="s">
        <v>25</v>
      </c>
      <c r="G87" s="327">
        <f t="shared" ref="G87:O87" si="34">+G88+G90</f>
        <v>0</v>
      </c>
      <c r="H87" s="327">
        <f t="shared" si="34"/>
        <v>0</v>
      </c>
      <c r="I87" s="327">
        <f t="shared" si="34"/>
        <v>0</v>
      </c>
      <c r="J87" s="327">
        <f t="shared" si="34"/>
        <v>0</v>
      </c>
      <c r="K87" s="327">
        <f t="shared" si="34"/>
        <v>0</v>
      </c>
      <c r="L87" s="327">
        <f t="shared" si="34"/>
        <v>0</v>
      </c>
      <c r="M87" s="327">
        <f t="shared" si="34"/>
        <v>0</v>
      </c>
      <c r="N87" s="327">
        <f t="shared" si="34"/>
        <v>0</v>
      </c>
      <c r="O87" s="327">
        <f t="shared" si="34"/>
        <v>0</v>
      </c>
    </row>
    <row r="88" spans="1:15" ht="13.2" x14ac:dyDescent="0.25">
      <c r="A88" s="328">
        <v>2</v>
      </c>
      <c r="B88" s="329">
        <v>2</v>
      </c>
      <c r="C88" s="329">
        <v>3</v>
      </c>
      <c r="D88" s="329">
        <v>1</v>
      </c>
      <c r="E88" s="329"/>
      <c r="F88" s="263" t="s">
        <v>97</v>
      </c>
      <c r="G88" s="330">
        <f>G89</f>
        <v>0</v>
      </c>
      <c r="H88" s="330">
        <f t="shared" ref="H88:O88" si="35">H89</f>
        <v>0</v>
      </c>
      <c r="I88" s="330">
        <f t="shared" si="35"/>
        <v>0</v>
      </c>
      <c r="J88" s="330">
        <f t="shared" si="35"/>
        <v>0</v>
      </c>
      <c r="K88" s="330">
        <f t="shared" si="35"/>
        <v>0</v>
      </c>
      <c r="L88" s="330">
        <f t="shared" si="35"/>
        <v>0</v>
      </c>
      <c r="M88" s="330">
        <f t="shared" si="35"/>
        <v>0</v>
      </c>
      <c r="N88" s="330">
        <f>N89</f>
        <v>0</v>
      </c>
      <c r="O88" s="331">
        <f t="shared" si="35"/>
        <v>0</v>
      </c>
    </row>
    <row r="89" spans="1:15" ht="13.2" x14ac:dyDescent="0.25">
      <c r="A89" s="332">
        <v>2</v>
      </c>
      <c r="B89" s="333">
        <v>2</v>
      </c>
      <c r="C89" s="333">
        <v>3</v>
      </c>
      <c r="D89" s="333">
        <v>1</v>
      </c>
      <c r="E89" s="333" t="s">
        <v>202</v>
      </c>
      <c r="F89" s="264" t="s">
        <v>97</v>
      </c>
      <c r="G89" s="335"/>
      <c r="H89" s="335"/>
      <c r="I89" s="335"/>
      <c r="J89" s="335"/>
      <c r="K89" s="335"/>
      <c r="L89" s="335"/>
      <c r="M89" s="335"/>
      <c r="N89" s="336">
        <f>SUBTOTAL(9,G89:M89)</f>
        <v>0</v>
      </c>
      <c r="O89" s="339">
        <f>IFERROR(N89/$N$18*100,"0.00")</f>
        <v>0</v>
      </c>
    </row>
    <row r="90" spans="1:15" ht="13.2" x14ac:dyDescent="0.25">
      <c r="A90" s="328">
        <v>2</v>
      </c>
      <c r="B90" s="329">
        <v>2</v>
      </c>
      <c r="C90" s="329">
        <v>3</v>
      </c>
      <c r="D90" s="329">
        <v>2</v>
      </c>
      <c r="E90" s="329"/>
      <c r="F90" s="263" t="s">
        <v>98</v>
      </c>
      <c r="G90" s="330">
        <f t="shared" ref="G90:O90" si="36">G91</f>
        <v>0</v>
      </c>
      <c r="H90" s="330">
        <f t="shared" si="36"/>
        <v>0</v>
      </c>
      <c r="I90" s="330">
        <f t="shared" si="36"/>
        <v>0</v>
      </c>
      <c r="J90" s="330">
        <f t="shared" si="36"/>
        <v>0</v>
      </c>
      <c r="K90" s="330">
        <f t="shared" si="36"/>
        <v>0</v>
      </c>
      <c r="L90" s="330">
        <f t="shared" si="36"/>
        <v>0</v>
      </c>
      <c r="M90" s="330">
        <f t="shared" si="36"/>
        <v>0</v>
      </c>
      <c r="N90" s="330">
        <f t="shared" si="36"/>
        <v>0</v>
      </c>
      <c r="O90" s="343">
        <f t="shared" si="36"/>
        <v>0</v>
      </c>
    </row>
    <row r="91" spans="1:15" ht="13.2" x14ac:dyDescent="0.25">
      <c r="A91" s="341">
        <v>2</v>
      </c>
      <c r="B91" s="333">
        <v>2</v>
      </c>
      <c r="C91" s="333">
        <v>3</v>
      </c>
      <c r="D91" s="333">
        <v>2</v>
      </c>
      <c r="E91" s="333" t="s">
        <v>202</v>
      </c>
      <c r="F91" s="267" t="s">
        <v>98</v>
      </c>
      <c r="G91" s="335"/>
      <c r="H91" s="335"/>
      <c r="I91" s="335"/>
      <c r="J91" s="335"/>
      <c r="K91" s="335"/>
      <c r="L91" s="335"/>
      <c r="M91" s="335"/>
      <c r="N91" s="336">
        <f>SUBTOTAL(9,G91:M91)</f>
        <v>0</v>
      </c>
      <c r="O91" s="339">
        <f>IFERROR(N91/$N$18*100,"0.00")</f>
        <v>0</v>
      </c>
    </row>
    <row r="92" spans="1:15" ht="13.2" x14ac:dyDescent="0.25">
      <c r="A92" s="325">
        <v>2</v>
      </c>
      <c r="B92" s="326">
        <v>2</v>
      </c>
      <c r="C92" s="326">
        <v>4</v>
      </c>
      <c r="D92" s="326"/>
      <c r="E92" s="326"/>
      <c r="F92" s="262" t="s">
        <v>99</v>
      </c>
      <c r="G92" s="327">
        <f t="shared" ref="G92:O92" si="37">+G93+G95+G97</f>
        <v>0</v>
      </c>
      <c r="H92" s="327">
        <f t="shared" si="37"/>
        <v>0</v>
      </c>
      <c r="I92" s="327">
        <f t="shared" si="37"/>
        <v>0</v>
      </c>
      <c r="J92" s="327">
        <f t="shared" si="37"/>
        <v>0</v>
      </c>
      <c r="K92" s="327">
        <f t="shared" si="37"/>
        <v>0</v>
      </c>
      <c r="L92" s="327">
        <f t="shared" si="37"/>
        <v>0</v>
      </c>
      <c r="M92" s="327">
        <f t="shared" si="37"/>
        <v>960000</v>
      </c>
      <c r="N92" s="327">
        <f t="shared" si="37"/>
        <v>960000</v>
      </c>
      <c r="O92" s="327">
        <f t="shared" si="37"/>
        <v>9.9373655376680026E-2</v>
      </c>
    </row>
    <row r="93" spans="1:15" ht="13.2" x14ac:dyDescent="0.25">
      <c r="A93" s="328">
        <v>2</v>
      </c>
      <c r="B93" s="329">
        <v>2</v>
      </c>
      <c r="C93" s="329">
        <v>4</v>
      </c>
      <c r="D93" s="329">
        <v>1</v>
      </c>
      <c r="E93" s="329"/>
      <c r="F93" s="340" t="s">
        <v>1027</v>
      </c>
      <c r="G93" s="330">
        <f t="shared" ref="G93:O93" si="38">G94</f>
        <v>0</v>
      </c>
      <c r="H93" s="342">
        <f t="shared" si="38"/>
        <v>0</v>
      </c>
      <c r="I93" s="342">
        <f t="shared" si="38"/>
        <v>0</v>
      </c>
      <c r="J93" s="342">
        <f t="shared" si="38"/>
        <v>0</v>
      </c>
      <c r="K93" s="342">
        <f t="shared" si="38"/>
        <v>0</v>
      </c>
      <c r="L93" s="342">
        <f t="shared" si="38"/>
        <v>0</v>
      </c>
      <c r="M93" s="342">
        <f t="shared" si="38"/>
        <v>360000</v>
      </c>
      <c r="N93" s="342">
        <f t="shared" si="38"/>
        <v>360000</v>
      </c>
      <c r="O93" s="343">
        <f t="shared" si="38"/>
        <v>3.726512076625501E-2</v>
      </c>
    </row>
    <row r="94" spans="1:15" ht="13.2" x14ac:dyDescent="0.25">
      <c r="A94" s="332">
        <v>2</v>
      </c>
      <c r="B94" s="333">
        <v>2</v>
      </c>
      <c r="C94" s="333">
        <v>4</v>
      </c>
      <c r="D94" s="333">
        <v>1</v>
      </c>
      <c r="E94" s="333" t="s">
        <v>202</v>
      </c>
      <c r="F94" s="334" t="s">
        <v>1027</v>
      </c>
      <c r="G94" s="335"/>
      <c r="H94" s="335"/>
      <c r="I94" s="335"/>
      <c r="J94" s="335"/>
      <c r="K94" s="335"/>
      <c r="L94" s="335"/>
      <c r="M94" s="335">
        <v>360000</v>
      </c>
      <c r="N94" s="336">
        <f>SUBTOTAL(9,G94:M94)</f>
        <v>360000</v>
      </c>
      <c r="O94" s="337">
        <f>IFERROR(N94/$N$18*100,"0.00")</f>
        <v>3.726512076625501E-2</v>
      </c>
    </row>
    <row r="95" spans="1:15" ht="13.2" x14ac:dyDescent="0.25">
      <c r="A95" s="328">
        <v>2</v>
      </c>
      <c r="B95" s="329">
        <v>2</v>
      </c>
      <c r="C95" s="329">
        <v>4</v>
      </c>
      <c r="D95" s="329">
        <v>2</v>
      </c>
      <c r="E95" s="329"/>
      <c r="F95" s="340" t="s">
        <v>26</v>
      </c>
      <c r="G95" s="330">
        <f t="shared" ref="G95:O95" si="39">G96</f>
        <v>0</v>
      </c>
      <c r="H95" s="342">
        <f t="shared" si="39"/>
        <v>0</v>
      </c>
      <c r="I95" s="342">
        <f t="shared" si="39"/>
        <v>0</v>
      </c>
      <c r="J95" s="342">
        <f t="shared" si="39"/>
        <v>0</v>
      </c>
      <c r="K95" s="342">
        <f t="shared" si="39"/>
        <v>0</v>
      </c>
      <c r="L95" s="342">
        <f t="shared" si="39"/>
        <v>0</v>
      </c>
      <c r="M95" s="342">
        <f t="shared" si="39"/>
        <v>600000</v>
      </c>
      <c r="N95" s="342">
        <f t="shared" si="39"/>
        <v>600000</v>
      </c>
      <c r="O95" s="343">
        <f t="shared" si="39"/>
        <v>6.2108534610425016E-2</v>
      </c>
    </row>
    <row r="96" spans="1:15" ht="13.2" x14ac:dyDescent="0.25">
      <c r="A96" s="341">
        <v>2</v>
      </c>
      <c r="B96" s="333">
        <v>2</v>
      </c>
      <c r="C96" s="333">
        <v>4</v>
      </c>
      <c r="D96" s="333">
        <v>2</v>
      </c>
      <c r="E96" s="333" t="s">
        <v>202</v>
      </c>
      <c r="F96" s="267" t="s">
        <v>26</v>
      </c>
      <c r="G96" s="335"/>
      <c r="H96" s="335"/>
      <c r="I96" s="335"/>
      <c r="J96" s="335"/>
      <c r="K96" s="335"/>
      <c r="L96" s="335"/>
      <c r="M96" s="335">
        <v>600000</v>
      </c>
      <c r="N96" s="336">
        <f>SUBTOTAL(9,G96:M96)</f>
        <v>600000</v>
      </c>
      <c r="O96" s="337">
        <f>IFERROR(N96/$N$18*100,"0.00")</f>
        <v>6.2108534610425016E-2</v>
      </c>
    </row>
    <row r="97" spans="1:15" ht="13.2" x14ac:dyDescent="0.25">
      <c r="A97" s="328">
        <v>2</v>
      </c>
      <c r="B97" s="329">
        <v>2</v>
      </c>
      <c r="C97" s="329">
        <v>4</v>
      </c>
      <c r="D97" s="329">
        <v>4</v>
      </c>
      <c r="E97" s="329"/>
      <c r="F97" s="340" t="s">
        <v>100</v>
      </c>
      <c r="G97" s="330">
        <f t="shared" ref="G97:O97" si="40">G98</f>
        <v>0</v>
      </c>
      <c r="H97" s="342">
        <f t="shared" si="40"/>
        <v>0</v>
      </c>
      <c r="I97" s="342">
        <f t="shared" si="40"/>
        <v>0</v>
      </c>
      <c r="J97" s="342">
        <f t="shared" si="40"/>
        <v>0</v>
      </c>
      <c r="K97" s="342">
        <f t="shared" si="40"/>
        <v>0</v>
      </c>
      <c r="L97" s="342">
        <f t="shared" si="40"/>
        <v>0</v>
      </c>
      <c r="M97" s="342">
        <f t="shared" si="40"/>
        <v>0</v>
      </c>
      <c r="N97" s="342">
        <f t="shared" si="40"/>
        <v>0</v>
      </c>
      <c r="O97" s="343">
        <f t="shared" si="40"/>
        <v>0</v>
      </c>
    </row>
    <row r="98" spans="1:15" ht="13.2" x14ac:dyDescent="0.25">
      <c r="A98" s="341">
        <v>2</v>
      </c>
      <c r="B98" s="333">
        <v>2</v>
      </c>
      <c r="C98" s="333">
        <v>4</v>
      </c>
      <c r="D98" s="333">
        <v>4</v>
      </c>
      <c r="E98" s="333" t="s">
        <v>202</v>
      </c>
      <c r="F98" s="267" t="s">
        <v>100</v>
      </c>
      <c r="G98" s="335"/>
      <c r="H98" s="335"/>
      <c r="I98" s="335"/>
      <c r="J98" s="335"/>
      <c r="K98" s="335"/>
      <c r="L98" s="335"/>
      <c r="M98" s="335"/>
      <c r="N98" s="336">
        <f>SUBTOTAL(9,G98:M98)</f>
        <v>0</v>
      </c>
      <c r="O98" s="337">
        <f>IFERROR(N98/$N$18*100,"0.00")</f>
        <v>0</v>
      </c>
    </row>
    <row r="99" spans="1:15" ht="13.2" x14ac:dyDescent="0.25">
      <c r="A99" s="325">
        <v>2</v>
      </c>
      <c r="B99" s="326">
        <v>2</v>
      </c>
      <c r="C99" s="326">
        <v>5</v>
      </c>
      <c r="D99" s="326"/>
      <c r="E99" s="326"/>
      <c r="F99" s="262" t="s">
        <v>101</v>
      </c>
      <c r="G99" s="327">
        <f t="shared" ref="G99:O99" si="41">+G100+G102+G104+G110+G112+G114</f>
        <v>152600</v>
      </c>
      <c r="H99" s="327">
        <f t="shared" si="41"/>
        <v>305200</v>
      </c>
      <c r="I99" s="327">
        <f t="shared" si="41"/>
        <v>0</v>
      </c>
      <c r="J99" s="327">
        <f t="shared" si="41"/>
        <v>305200</v>
      </c>
      <c r="K99" s="327">
        <f t="shared" si="41"/>
        <v>0</v>
      </c>
      <c r="L99" s="327">
        <f t="shared" si="41"/>
        <v>0</v>
      </c>
      <c r="M99" s="327">
        <f t="shared" si="41"/>
        <v>200000</v>
      </c>
      <c r="N99" s="327">
        <f t="shared" si="41"/>
        <v>963000</v>
      </c>
      <c r="O99" s="327">
        <f t="shared" si="41"/>
        <v>9.9684198049732164E-2</v>
      </c>
    </row>
    <row r="100" spans="1:15" ht="13.2" x14ac:dyDescent="0.25">
      <c r="A100" s="328">
        <v>2</v>
      </c>
      <c r="B100" s="329">
        <v>2</v>
      </c>
      <c r="C100" s="329">
        <v>5</v>
      </c>
      <c r="D100" s="329">
        <v>1</v>
      </c>
      <c r="E100" s="329"/>
      <c r="F100" s="340" t="s">
        <v>102</v>
      </c>
      <c r="G100" s="330">
        <f t="shared" ref="G100:O100" si="42">G101</f>
        <v>0</v>
      </c>
      <c r="H100" s="330">
        <f t="shared" si="42"/>
        <v>0</v>
      </c>
      <c r="I100" s="330">
        <f t="shared" si="42"/>
        <v>0</v>
      </c>
      <c r="J100" s="330">
        <f t="shared" si="42"/>
        <v>0</v>
      </c>
      <c r="K100" s="330">
        <f t="shared" si="42"/>
        <v>0</v>
      </c>
      <c r="L100" s="330">
        <f t="shared" si="42"/>
        <v>0</v>
      </c>
      <c r="M100" s="330">
        <f t="shared" si="42"/>
        <v>0</v>
      </c>
      <c r="N100" s="330">
        <f t="shared" si="42"/>
        <v>0</v>
      </c>
      <c r="O100" s="331">
        <f t="shared" si="42"/>
        <v>0</v>
      </c>
    </row>
    <row r="101" spans="1:15" ht="13.2" x14ac:dyDescent="0.25">
      <c r="A101" s="341">
        <v>2</v>
      </c>
      <c r="B101" s="333">
        <v>2</v>
      </c>
      <c r="C101" s="333">
        <v>5</v>
      </c>
      <c r="D101" s="333">
        <v>1</v>
      </c>
      <c r="E101" s="333" t="s">
        <v>202</v>
      </c>
      <c r="F101" s="267" t="s">
        <v>102</v>
      </c>
      <c r="G101" s="335"/>
      <c r="H101" s="335"/>
      <c r="I101" s="335"/>
      <c r="J101" s="335"/>
      <c r="K101" s="335"/>
      <c r="L101" s="335"/>
      <c r="M101" s="335"/>
      <c r="N101" s="336">
        <f>SUBTOTAL(9,G101:M101)</f>
        <v>0</v>
      </c>
      <c r="O101" s="337">
        <f>IFERROR(N101/$N$18*100,"0.00")</f>
        <v>0</v>
      </c>
    </row>
    <row r="102" spans="1:15" ht="13.2" x14ac:dyDescent="0.25">
      <c r="A102" s="344">
        <v>2</v>
      </c>
      <c r="B102" s="329">
        <v>2</v>
      </c>
      <c r="C102" s="329">
        <v>5</v>
      </c>
      <c r="D102" s="329">
        <v>2</v>
      </c>
      <c r="E102" s="329"/>
      <c r="F102" s="268" t="s">
        <v>1028</v>
      </c>
      <c r="G102" s="330">
        <f t="shared" ref="G102:O102" si="43">G103</f>
        <v>0</v>
      </c>
      <c r="H102" s="342">
        <f t="shared" si="43"/>
        <v>0</v>
      </c>
      <c r="I102" s="342">
        <f t="shared" si="43"/>
        <v>0</v>
      </c>
      <c r="J102" s="342">
        <f t="shared" si="43"/>
        <v>0</v>
      </c>
      <c r="K102" s="342">
        <f t="shared" si="43"/>
        <v>0</v>
      </c>
      <c r="L102" s="342">
        <f t="shared" si="43"/>
        <v>0</v>
      </c>
      <c r="M102" s="342">
        <f t="shared" si="43"/>
        <v>0</v>
      </c>
      <c r="N102" s="342">
        <f t="shared" si="43"/>
        <v>0</v>
      </c>
      <c r="O102" s="343">
        <f t="shared" si="43"/>
        <v>0</v>
      </c>
    </row>
    <row r="103" spans="1:15" ht="13.2" x14ac:dyDescent="0.25">
      <c r="A103" s="341">
        <v>2</v>
      </c>
      <c r="B103" s="333">
        <v>2</v>
      </c>
      <c r="C103" s="333">
        <v>5</v>
      </c>
      <c r="D103" s="333">
        <v>2</v>
      </c>
      <c r="E103" s="333" t="s">
        <v>202</v>
      </c>
      <c r="F103" s="267" t="s">
        <v>1028</v>
      </c>
      <c r="G103" s="335"/>
      <c r="H103" s="335"/>
      <c r="I103" s="335"/>
      <c r="J103" s="335"/>
      <c r="K103" s="335"/>
      <c r="L103" s="335"/>
      <c r="M103" s="335"/>
      <c r="N103" s="336">
        <f>SUBTOTAL(9,G103:M103)</f>
        <v>0</v>
      </c>
      <c r="O103" s="337">
        <f>IFERROR(N103/$N$18*100,"0.00")</f>
        <v>0</v>
      </c>
    </row>
    <row r="104" spans="1:15" ht="13.2" x14ac:dyDescent="0.25">
      <c r="A104" s="344">
        <v>2</v>
      </c>
      <c r="B104" s="329">
        <v>2</v>
      </c>
      <c r="C104" s="329">
        <v>5</v>
      </c>
      <c r="D104" s="329">
        <v>3</v>
      </c>
      <c r="E104" s="329"/>
      <c r="F104" s="268" t="s">
        <v>1029</v>
      </c>
      <c r="G104" s="330">
        <f t="shared" ref="G104:N104" si="44">SUM(G105:G109)</f>
        <v>152600</v>
      </c>
      <c r="H104" s="330">
        <f t="shared" si="44"/>
        <v>305200</v>
      </c>
      <c r="I104" s="330">
        <f t="shared" si="44"/>
        <v>0</v>
      </c>
      <c r="J104" s="330">
        <f t="shared" si="44"/>
        <v>305200</v>
      </c>
      <c r="K104" s="330">
        <f t="shared" si="44"/>
        <v>0</v>
      </c>
      <c r="L104" s="330">
        <f t="shared" si="44"/>
        <v>0</v>
      </c>
      <c r="M104" s="330">
        <f t="shared" si="44"/>
        <v>0</v>
      </c>
      <c r="N104" s="330">
        <f t="shared" si="44"/>
        <v>763000</v>
      </c>
      <c r="O104" s="331">
        <f>SUM(O105:O109)</f>
        <v>7.8981353179590486E-2</v>
      </c>
    </row>
    <row r="105" spans="1:15" ht="13.2" x14ac:dyDescent="0.25">
      <c r="A105" s="341">
        <v>2</v>
      </c>
      <c r="B105" s="333">
        <v>2</v>
      </c>
      <c r="C105" s="333">
        <v>5</v>
      </c>
      <c r="D105" s="333">
        <v>3</v>
      </c>
      <c r="E105" s="333" t="s">
        <v>202</v>
      </c>
      <c r="F105" s="267" t="s">
        <v>103</v>
      </c>
      <c r="G105" s="335"/>
      <c r="H105" s="335"/>
      <c r="I105" s="335"/>
      <c r="J105" s="335"/>
      <c r="K105" s="335"/>
      <c r="L105" s="335"/>
      <c r="M105" s="335"/>
      <c r="N105" s="336">
        <f>SUBTOTAL(9,G105:M105)</f>
        <v>0</v>
      </c>
      <c r="O105" s="337">
        <f>IFERROR(N105/$N$18*100,"0.00")</f>
        <v>0</v>
      </c>
    </row>
    <row r="106" spans="1:15" ht="13.2" x14ac:dyDescent="0.25">
      <c r="A106" s="341">
        <v>2</v>
      </c>
      <c r="B106" s="333">
        <v>2</v>
      </c>
      <c r="C106" s="333">
        <v>5</v>
      </c>
      <c r="D106" s="333">
        <v>3</v>
      </c>
      <c r="E106" s="333" t="s">
        <v>203</v>
      </c>
      <c r="F106" s="267" t="s">
        <v>104</v>
      </c>
      <c r="G106" s="335">
        <v>152600</v>
      </c>
      <c r="H106" s="335">
        <v>305200</v>
      </c>
      <c r="I106" s="335"/>
      <c r="J106" s="335">
        <v>305200</v>
      </c>
      <c r="K106" s="335"/>
      <c r="L106" s="335"/>
      <c r="M106" s="335"/>
      <c r="N106" s="336">
        <f>SUBTOTAL(9,G106:M106)</f>
        <v>763000</v>
      </c>
      <c r="O106" s="337">
        <f t="shared" ref="O106:O111" si="45">IFERROR(N106/$N$18*100,"0.00")</f>
        <v>7.8981353179590486E-2</v>
      </c>
    </row>
    <row r="107" spans="1:15" ht="13.2" x14ac:dyDescent="0.25">
      <c r="A107" s="341">
        <v>2</v>
      </c>
      <c r="B107" s="333">
        <v>2</v>
      </c>
      <c r="C107" s="333">
        <v>5</v>
      </c>
      <c r="D107" s="333">
        <v>3</v>
      </c>
      <c r="E107" s="333" t="s">
        <v>204</v>
      </c>
      <c r="F107" s="267" t="s">
        <v>105</v>
      </c>
      <c r="G107" s="335"/>
      <c r="H107" s="335"/>
      <c r="I107" s="335"/>
      <c r="J107" s="335"/>
      <c r="K107" s="335"/>
      <c r="L107" s="335"/>
      <c r="M107" s="335"/>
      <c r="N107" s="336">
        <f>SUBTOTAL(9,G107:M107)</f>
        <v>0</v>
      </c>
      <c r="O107" s="337">
        <f t="shared" si="45"/>
        <v>0</v>
      </c>
    </row>
    <row r="108" spans="1:15" ht="13.2" x14ac:dyDescent="0.25">
      <c r="A108" s="341">
        <v>2</v>
      </c>
      <c r="B108" s="333">
        <v>2</v>
      </c>
      <c r="C108" s="333">
        <v>5</v>
      </c>
      <c r="D108" s="333">
        <v>3</v>
      </c>
      <c r="E108" s="333" t="s">
        <v>205</v>
      </c>
      <c r="F108" s="267" t="s">
        <v>106</v>
      </c>
      <c r="G108" s="335"/>
      <c r="H108" s="335"/>
      <c r="I108" s="335"/>
      <c r="J108" s="335"/>
      <c r="K108" s="335"/>
      <c r="L108" s="335"/>
      <c r="M108" s="335"/>
      <c r="N108" s="336">
        <f>SUBTOTAL(9,G108:M108)</f>
        <v>0</v>
      </c>
      <c r="O108" s="337">
        <f t="shared" si="45"/>
        <v>0</v>
      </c>
    </row>
    <row r="109" spans="1:15" ht="13.2" x14ac:dyDescent="0.25">
      <c r="A109" s="341">
        <v>2</v>
      </c>
      <c r="B109" s="333">
        <v>2</v>
      </c>
      <c r="C109" s="333">
        <v>5</v>
      </c>
      <c r="D109" s="333">
        <v>3</v>
      </c>
      <c r="E109" s="333" t="s">
        <v>208</v>
      </c>
      <c r="F109" s="267" t="s">
        <v>107</v>
      </c>
      <c r="G109" s="335"/>
      <c r="H109" s="335"/>
      <c r="I109" s="335"/>
      <c r="J109" s="335"/>
      <c r="K109" s="335"/>
      <c r="L109" s="335"/>
      <c r="M109" s="335"/>
      <c r="N109" s="336">
        <f>SUBTOTAL(9,G109:M109)</f>
        <v>0</v>
      </c>
      <c r="O109" s="337">
        <f t="shared" si="45"/>
        <v>0</v>
      </c>
    </row>
    <row r="110" spans="1:15" ht="13.2" x14ac:dyDescent="0.25">
      <c r="A110" s="328">
        <v>2</v>
      </c>
      <c r="B110" s="329">
        <v>2</v>
      </c>
      <c r="C110" s="329">
        <v>5</v>
      </c>
      <c r="D110" s="329">
        <v>4</v>
      </c>
      <c r="E110" s="329"/>
      <c r="F110" s="340" t="s">
        <v>108</v>
      </c>
      <c r="G110" s="342">
        <f t="shared" ref="G110:O110" si="46">+G111</f>
        <v>0</v>
      </c>
      <c r="H110" s="342">
        <f t="shared" si="46"/>
        <v>0</v>
      </c>
      <c r="I110" s="342">
        <f t="shared" si="46"/>
        <v>0</v>
      </c>
      <c r="J110" s="342">
        <f t="shared" si="46"/>
        <v>0</v>
      </c>
      <c r="K110" s="342">
        <f t="shared" si="46"/>
        <v>0</v>
      </c>
      <c r="L110" s="342">
        <f t="shared" si="46"/>
        <v>0</v>
      </c>
      <c r="M110" s="342">
        <f t="shared" si="46"/>
        <v>200000</v>
      </c>
      <c r="N110" s="342">
        <f t="shared" si="46"/>
        <v>200000</v>
      </c>
      <c r="O110" s="331">
        <f t="shared" si="46"/>
        <v>2.0702844870141672E-2</v>
      </c>
    </row>
    <row r="111" spans="1:15" ht="13.2" x14ac:dyDescent="0.25">
      <c r="A111" s="341">
        <v>2</v>
      </c>
      <c r="B111" s="333">
        <v>2</v>
      </c>
      <c r="C111" s="333">
        <v>5</v>
      </c>
      <c r="D111" s="333">
        <v>4</v>
      </c>
      <c r="E111" s="333" t="s">
        <v>202</v>
      </c>
      <c r="F111" s="267" t="s">
        <v>108</v>
      </c>
      <c r="G111" s="335"/>
      <c r="H111" s="335"/>
      <c r="I111" s="335"/>
      <c r="J111" s="335"/>
      <c r="K111" s="335"/>
      <c r="L111" s="335"/>
      <c r="M111" s="335">
        <v>200000</v>
      </c>
      <c r="N111" s="336">
        <f>SUBTOTAL(9,G111:M111)</f>
        <v>200000</v>
      </c>
      <c r="O111" s="337">
        <f t="shared" si="45"/>
        <v>2.0702844870141672E-2</v>
      </c>
    </row>
    <row r="112" spans="1:15" ht="13.2" x14ac:dyDescent="0.25">
      <c r="A112" s="344">
        <v>2</v>
      </c>
      <c r="B112" s="329">
        <v>2</v>
      </c>
      <c r="C112" s="329">
        <v>5</v>
      </c>
      <c r="D112" s="329">
        <v>8</v>
      </c>
      <c r="E112" s="329"/>
      <c r="F112" s="268" t="s">
        <v>109</v>
      </c>
      <c r="G112" s="330">
        <f t="shared" ref="G112:O112" si="47">G113</f>
        <v>0</v>
      </c>
      <c r="H112" s="342">
        <f t="shared" si="47"/>
        <v>0</v>
      </c>
      <c r="I112" s="342">
        <f t="shared" si="47"/>
        <v>0</v>
      </c>
      <c r="J112" s="342">
        <f t="shared" si="47"/>
        <v>0</v>
      </c>
      <c r="K112" s="342">
        <f t="shared" si="47"/>
        <v>0</v>
      </c>
      <c r="L112" s="342">
        <f t="shared" si="47"/>
        <v>0</v>
      </c>
      <c r="M112" s="342">
        <f t="shared" si="47"/>
        <v>0</v>
      </c>
      <c r="N112" s="342">
        <f t="shared" si="47"/>
        <v>0</v>
      </c>
      <c r="O112" s="343">
        <f t="shared" si="47"/>
        <v>0</v>
      </c>
    </row>
    <row r="113" spans="1:15" ht="13.2" x14ac:dyDescent="0.25">
      <c r="A113" s="341">
        <v>2</v>
      </c>
      <c r="B113" s="333">
        <v>2</v>
      </c>
      <c r="C113" s="333">
        <v>5</v>
      </c>
      <c r="D113" s="333">
        <v>8</v>
      </c>
      <c r="E113" s="333" t="s">
        <v>202</v>
      </c>
      <c r="F113" s="267" t="s">
        <v>109</v>
      </c>
      <c r="G113" s="335"/>
      <c r="H113" s="335"/>
      <c r="I113" s="335"/>
      <c r="J113" s="335"/>
      <c r="K113" s="335"/>
      <c r="L113" s="335"/>
      <c r="M113" s="335"/>
      <c r="N113" s="336">
        <f>SUBTOTAL(9,G113:M113)</f>
        <v>0</v>
      </c>
      <c r="O113" s="337">
        <f>IFERROR(N113/$N$18*100,"0.00")</f>
        <v>0</v>
      </c>
    </row>
    <row r="114" spans="1:15" ht="13.2" x14ac:dyDescent="0.25">
      <c r="A114" s="344">
        <v>2</v>
      </c>
      <c r="B114" s="329">
        <v>2</v>
      </c>
      <c r="C114" s="329">
        <v>5</v>
      </c>
      <c r="D114" s="329">
        <v>9</v>
      </c>
      <c r="E114" s="329"/>
      <c r="F114" s="268" t="s">
        <v>1030</v>
      </c>
      <c r="G114" s="342">
        <f>+G115</f>
        <v>0</v>
      </c>
      <c r="H114" s="342">
        <f t="shared" ref="H114:O114" si="48">H115</f>
        <v>0</v>
      </c>
      <c r="I114" s="342">
        <f t="shared" si="48"/>
        <v>0</v>
      </c>
      <c r="J114" s="342">
        <f t="shared" si="48"/>
        <v>0</v>
      </c>
      <c r="K114" s="342">
        <f t="shared" si="48"/>
        <v>0</v>
      </c>
      <c r="L114" s="342">
        <f t="shared" si="48"/>
        <v>0</v>
      </c>
      <c r="M114" s="342">
        <f t="shared" si="48"/>
        <v>0</v>
      </c>
      <c r="N114" s="342">
        <f t="shared" si="48"/>
        <v>0</v>
      </c>
      <c r="O114" s="343">
        <f t="shared" si="48"/>
        <v>0</v>
      </c>
    </row>
    <row r="115" spans="1:15" ht="13.2" x14ac:dyDescent="0.25">
      <c r="A115" s="341">
        <v>2</v>
      </c>
      <c r="B115" s="333">
        <v>2</v>
      </c>
      <c r="C115" s="333">
        <v>5</v>
      </c>
      <c r="D115" s="333">
        <v>8</v>
      </c>
      <c r="E115" s="333" t="s">
        <v>202</v>
      </c>
      <c r="F115" s="267" t="s">
        <v>1031</v>
      </c>
      <c r="G115" s="335"/>
      <c r="H115" s="335"/>
      <c r="I115" s="335"/>
      <c r="J115" s="335"/>
      <c r="K115" s="335"/>
      <c r="L115" s="335"/>
      <c r="M115" s="335"/>
      <c r="N115" s="336">
        <f>SUBTOTAL(9,G115:M115)</f>
        <v>0</v>
      </c>
      <c r="O115" s="337">
        <f>IFERROR(N115/$N$18*100,"0.00")</f>
        <v>0</v>
      </c>
    </row>
    <row r="116" spans="1:15" ht="13.2" x14ac:dyDescent="0.25">
      <c r="A116" s="325">
        <v>2</v>
      </c>
      <c r="B116" s="326">
        <v>2</v>
      </c>
      <c r="C116" s="326">
        <v>6</v>
      </c>
      <c r="D116" s="326"/>
      <c r="E116" s="326"/>
      <c r="F116" s="262" t="s">
        <v>110</v>
      </c>
      <c r="G116" s="327">
        <f t="shared" ref="G116:O116" si="49">+G117+G119+G121+G123</f>
        <v>0</v>
      </c>
      <c r="H116" s="345">
        <f t="shared" si="49"/>
        <v>0</v>
      </c>
      <c r="I116" s="345">
        <f t="shared" si="49"/>
        <v>0</v>
      </c>
      <c r="J116" s="345">
        <f t="shared" si="49"/>
        <v>0</v>
      </c>
      <c r="K116" s="345">
        <f t="shared" si="49"/>
        <v>0</v>
      </c>
      <c r="L116" s="345">
        <f t="shared" si="49"/>
        <v>0</v>
      </c>
      <c r="M116" s="345">
        <f t="shared" si="49"/>
        <v>1900000</v>
      </c>
      <c r="N116" s="345">
        <f t="shared" si="49"/>
        <v>1900000</v>
      </c>
      <c r="O116" s="346">
        <f t="shared" si="49"/>
        <v>0.19667702626634589</v>
      </c>
    </row>
    <row r="117" spans="1:15" ht="13.2" x14ac:dyDescent="0.25">
      <c r="A117" s="328">
        <v>2</v>
      </c>
      <c r="B117" s="329">
        <v>2</v>
      </c>
      <c r="C117" s="329">
        <v>6</v>
      </c>
      <c r="D117" s="329">
        <v>1</v>
      </c>
      <c r="E117" s="329"/>
      <c r="F117" s="340" t="s">
        <v>246</v>
      </c>
      <c r="G117" s="330">
        <f t="shared" ref="G117:O117" si="50">G118</f>
        <v>0</v>
      </c>
      <c r="H117" s="342">
        <f t="shared" si="50"/>
        <v>0</v>
      </c>
      <c r="I117" s="342">
        <f t="shared" si="50"/>
        <v>0</v>
      </c>
      <c r="J117" s="342">
        <f t="shared" si="50"/>
        <v>0</v>
      </c>
      <c r="K117" s="342">
        <f t="shared" si="50"/>
        <v>0</v>
      </c>
      <c r="L117" s="342">
        <f t="shared" si="50"/>
        <v>0</v>
      </c>
      <c r="M117" s="342">
        <f t="shared" si="50"/>
        <v>900000</v>
      </c>
      <c r="N117" s="342">
        <f t="shared" si="50"/>
        <v>900000</v>
      </c>
      <c r="O117" s="343">
        <f t="shared" si="50"/>
        <v>9.3162801915637528E-2</v>
      </c>
    </row>
    <row r="118" spans="1:15" ht="13.2" x14ac:dyDescent="0.25">
      <c r="A118" s="341">
        <v>2</v>
      </c>
      <c r="B118" s="333">
        <v>2</v>
      </c>
      <c r="C118" s="333">
        <v>6</v>
      </c>
      <c r="D118" s="333">
        <v>1</v>
      </c>
      <c r="E118" s="333" t="s">
        <v>202</v>
      </c>
      <c r="F118" s="267" t="s">
        <v>246</v>
      </c>
      <c r="G118" s="335"/>
      <c r="H118" s="335"/>
      <c r="I118" s="335"/>
      <c r="J118" s="335"/>
      <c r="K118" s="335"/>
      <c r="L118" s="335"/>
      <c r="M118" s="335">
        <v>900000</v>
      </c>
      <c r="N118" s="336">
        <f>SUBTOTAL(9,G118:M118)</f>
        <v>900000</v>
      </c>
      <c r="O118" s="337">
        <f>IFERROR(N118/$N$18*100,"0.00")</f>
        <v>9.3162801915637528E-2</v>
      </c>
    </row>
    <row r="119" spans="1:15" ht="13.2" x14ac:dyDescent="0.25">
      <c r="A119" s="328">
        <v>2</v>
      </c>
      <c r="B119" s="329">
        <v>2</v>
      </c>
      <c r="C119" s="329">
        <v>6</v>
      </c>
      <c r="D119" s="329">
        <v>2</v>
      </c>
      <c r="E119" s="329"/>
      <c r="F119" s="340" t="s">
        <v>111</v>
      </c>
      <c r="G119" s="330">
        <f t="shared" ref="G119:O119" si="51">G120</f>
        <v>0</v>
      </c>
      <c r="H119" s="342">
        <f t="shared" si="51"/>
        <v>0</v>
      </c>
      <c r="I119" s="342">
        <f t="shared" si="51"/>
        <v>0</v>
      </c>
      <c r="J119" s="342">
        <f t="shared" si="51"/>
        <v>0</v>
      </c>
      <c r="K119" s="342">
        <f t="shared" si="51"/>
        <v>0</v>
      </c>
      <c r="L119" s="342">
        <f t="shared" si="51"/>
        <v>0</v>
      </c>
      <c r="M119" s="342">
        <f t="shared" si="51"/>
        <v>1000000</v>
      </c>
      <c r="N119" s="342">
        <f t="shared" si="51"/>
        <v>1000000</v>
      </c>
      <c r="O119" s="343">
        <f t="shared" si="51"/>
        <v>0.10351422435070837</v>
      </c>
    </row>
    <row r="120" spans="1:15" ht="13.2" x14ac:dyDescent="0.25">
      <c r="A120" s="341">
        <v>2</v>
      </c>
      <c r="B120" s="333">
        <v>2</v>
      </c>
      <c r="C120" s="333">
        <v>6</v>
      </c>
      <c r="D120" s="333">
        <v>2</v>
      </c>
      <c r="E120" s="333" t="s">
        <v>202</v>
      </c>
      <c r="F120" s="267" t="s">
        <v>111</v>
      </c>
      <c r="G120" s="335"/>
      <c r="H120" s="335"/>
      <c r="I120" s="335"/>
      <c r="J120" s="335"/>
      <c r="K120" s="335"/>
      <c r="L120" s="335"/>
      <c r="M120" s="335">
        <v>1000000</v>
      </c>
      <c r="N120" s="336">
        <f>SUBTOTAL(9,G120:M120)</f>
        <v>1000000</v>
      </c>
      <c r="O120" s="337">
        <f>IFERROR(N120/$N$18*100,"0.00")</f>
        <v>0.10351422435070837</v>
      </c>
    </row>
    <row r="121" spans="1:15" ht="13.2" x14ac:dyDescent="0.25">
      <c r="A121" s="328">
        <v>2</v>
      </c>
      <c r="B121" s="329">
        <v>2</v>
      </c>
      <c r="C121" s="329">
        <v>6</v>
      </c>
      <c r="D121" s="329">
        <v>3</v>
      </c>
      <c r="E121" s="329"/>
      <c r="F121" s="340" t="s">
        <v>112</v>
      </c>
      <c r="G121" s="330">
        <f t="shared" ref="G121:O121" si="52">G122</f>
        <v>0</v>
      </c>
      <c r="H121" s="342">
        <f t="shared" si="52"/>
        <v>0</v>
      </c>
      <c r="I121" s="342">
        <f t="shared" si="52"/>
        <v>0</v>
      </c>
      <c r="J121" s="342">
        <f t="shared" si="52"/>
        <v>0</v>
      </c>
      <c r="K121" s="342">
        <f t="shared" si="52"/>
        <v>0</v>
      </c>
      <c r="L121" s="342">
        <f t="shared" si="52"/>
        <v>0</v>
      </c>
      <c r="M121" s="342">
        <f t="shared" si="52"/>
        <v>0</v>
      </c>
      <c r="N121" s="342">
        <f t="shared" si="52"/>
        <v>0</v>
      </c>
      <c r="O121" s="343">
        <f t="shared" si="52"/>
        <v>0</v>
      </c>
    </row>
    <row r="122" spans="1:15" ht="13.2" x14ac:dyDescent="0.25">
      <c r="A122" s="341">
        <v>2</v>
      </c>
      <c r="B122" s="333">
        <v>2</v>
      </c>
      <c r="C122" s="333">
        <v>6</v>
      </c>
      <c r="D122" s="333">
        <v>3</v>
      </c>
      <c r="E122" s="333" t="s">
        <v>202</v>
      </c>
      <c r="F122" s="267" t="s">
        <v>112</v>
      </c>
      <c r="G122" s="335"/>
      <c r="H122" s="335"/>
      <c r="I122" s="335"/>
      <c r="J122" s="335"/>
      <c r="K122" s="335"/>
      <c r="L122" s="335"/>
      <c r="M122" s="335"/>
      <c r="N122" s="336">
        <f>SUBTOTAL(9,G122:M122)</f>
        <v>0</v>
      </c>
      <c r="O122" s="337">
        <f>IFERROR(N122/$N$18*100,"0.00")</f>
        <v>0</v>
      </c>
    </row>
    <row r="123" spans="1:15" ht="13.2" x14ac:dyDescent="0.25">
      <c r="A123" s="344">
        <v>2</v>
      </c>
      <c r="B123" s="329">
        <v>2</v>
      </c>
      <c r="C123" s="329">
        <v>6</v>
      </c>
      <c r="D123" s="329">
        <v>9</v>
      </c>
      <c r="E123" s="329"/>
      <c r="F123" s="268" t="s">
        <v>207</v>
      </c>
      <c r="G123" s="342">
        <f>+G124</f>
        <v>0</v>
      </c>
      <c r="H123" s="342">
        <f t="shared" ref="H123:O123" si="53">H124</f>
        <v>0</v>
      </c>
      <c r="I123" s="342">
        <f t="shared" si="53"/>
        <v>0</v>
      </c>
      <c r="J123" s="342">
        <f t="shared" si="53"/>
        <v>0</v>
      </c>
      <c r="K123" s="342">
        <f t="shared" si="53"/>
        <v>0</v>
      </c>
      <c r="L123" s="342">
        <f t="shared" si="53"/>
        <v>0</v>
      </c>
      <c r="M123" s="342">
        <f t="shared" si="53"/>
        <v>0</v>
      </c>
      <c r="N123" s="342">
        <f t="shared" si="53"/>
        <v>0</v>
      </c>
      <c r="O123" s="343">
        <f t="shared" si="53"/>
        <v>0</v>
      </c>
    </row>
    <row r="124" spans="1:15" ht="13.2" x14ac:dyDescent="0.25">
      <c r="A124" s="341">
        <v>2</v>
      </c>
      <c r="B124" s="333">
        <v>2</v>
      </c>
      <c r="C124" s="333">
        <v>6</v>
      </c>
      <c r="D124" s="333">
        <v>9</v>
      </c>
      <c r="E124" s="333" t="s">
        <v>202</v>
      </c>
      <c r="F124" s="267" t="s">
        <v>207</v>
      </c>
      <c r="G124" s="335"/>
      <c r="H124" s="335"/>
      <c r="I124" s="335"/>
      <c r="J124" s="335"/>
      <c r="K124" s="335"/>
      <c r="L124" s="335"/>
      <c r="M124" s="335"/>
      <c r="N124" s="336">
        <f>SUBTOTAL(9,G124:M124)</f>
        <v>0</v>
      </c>
      <c r="O124" s="337">
        <f>IFERROR(N124/$N$18*100,"0.00")</f>
        <v>0</v>
      </c>
    </row>
    <row r="125" spans="1:15" ht="13.2" x14ac:dyDescent="0.25">
      <c r="A125" s="325">
        <v>2</v>
      </c>
      <c r="B125" s="326">
        <v>2</v>
      </c>
      <c r="C125" s="326">
        <v>7</v>
      </c>
      <c r="D125" s="326"/>
      <c r="E125" s="326"/>
      <c r="F125" s="262" t="s">
        <v>113</v>
      </c>
      <c r="G125" s="327">
        <f t="shared" ref="G125:N125" si="54">+G126+G131+G141</f>
        <v>0</v>
      </c>
      <c r="H125" s="327">
        <f t="shared" si="54"/>
        <v>1200000</v>
      </c>
      <c r="I125" s="327">
        <f t="shared" si="54"/>
        <v>1800000</v>
      </c>
      <c r="J125" s="327">
        <f t="shared" si="54"/>
        <v>1800000</v>
      </c>
      <c r="K125" s="327">
        <f t="shared" si="54"/>
        <v>1200000</v>
      </c>
      <c r="L125" s="327">
        <f t="shared" si="54"/>
        <v>0</v>
      </c>
      <c r="M125" s="327">
        <f t="shared" si="54"/>
        <v>5600000</v>
      </c>
      <c r="N125" s="327">
        <f t="shared" si="54"/>
        <v>11600000</v>
      </c>
      <c r="O125" s="346">
        <f>+O126+O128+O130+O136+O138+O140+O142+O144</f>
        <v>0.64592875994842014</v>
      </c>
    </row>
    <row r="126" spans="1:15" ht="13.2" x14ac:dyDescent="0.25">
      <c r="A126" s="344">
        <v>2</v>
      </c>
      <c r="B126" s="329">
        <v>2</v>
      </c>
      <c r="C126" s="329">
        <v>7</v>
      </c>
      <c r="D126" s="329">
        <v>1</v>
      </c>
      <c r="E126" s="329"/>
      <c r="F126" s="268" t="s">
        <v>1032</v>
      </c>
      <c r="G126" s="330">
        <f t="shared" ref="G126:M126" si="55">SUM(G127:G130)</f>
        <v>0</v>
      </c>
      <c r="H126" s="330">
        <f t="shared" si="55"/>
        <v>0</v>
      </c>
      <c r="I126" s="330">
        <f t="shared" si="55"/>
        <v>0</v>
      </c>
      <c r="J126" s="330">
        <f t="shared" si="55"/>
        <v>0</v>
      </c>
      <c r="K126" s="330">
        <f t="shared" si="55"/>
        <v>0</v>
      </c>
      <c r="L126" s="330">
        <f t="shared" si="55"/>
        <v>0</v>
      </c>
      <c r="M126" s="330">
        <f t="shared" si="55"/>
        <v>4500000</v>
      </c>
      <c r="N126" s="330">
        <f>SUM(N127:N130)</f>
        <v>4500000</v>
      </c>
      <c r="O126" s="331">
        <f>SUM(O127:O130)</f>
        <v>0.46581400957818764</v>
      </c>
    </row>
    <row r="127" spans="1:15" ht="13.2" x14ac:dyDescent="0.25">
      <c r="A127" s="332">
        <v>2</v>
      </c>
      <c r="B127" s="333">
        <v>2</v>
      </c>
      <c r="C127" s="333">
        <v>7</v>
      </c>
      <c r="D127" s="333">
        <v>1</v>
      </c>
      <c r="E127" s="333" t="s">
        <v>202</v>
      </c>
      <c r="F127" s="269" t="s">
        <v>1033</v>
      </c>
      <c r="G127" s="335"/>
      <c r="H127" s="335"/>
      <c r="I127" s="335"/>
      <c r="J127" s="335"/>
      <c r="K127" s="335"/>
      <c r="L127" s="335"/>
      <c r="M127" s="335">
        <v>2200000</v>
      </c>
      <c r="N127" s="336">
        <f>SUBTOTAL(9,G127:M127)</f>
        <v>2200000</v>
      </c>
      <c r="O127" s="337">
        <f>IFERROR(N127/$N$18*100,"0.00")</f>
        <v>0.22773129357155841</v>
      </c>
    </row>
    <row r="128" spans="1:15" ht="13.2" x14ac:dyDescent="0.25">
      <c r="A128" s="332">
        <v>2</v>
      </c>
      <c r="B128" s="333">
        <v>2</v>
      </c>
      <c r="C128" s="333">
        <v>7</v>
      </c>
      <c r="D128" s="333">
        <v>1</v>
      </c>
      <c r="E128" s="333" t="s">
        <v>234</v>
      </c>
      <c r="F128" s="269" t="s">
        <v>1034</v>
      </c>
      <c r="G128" s="335"/>
      <c r="H128" s="335"/>
      <c r="I128" s="335"/>
      <c r="J128" s="335"/>
      <c r="K128" s="335"/>
      <c r="L128" s="335"/>
      <c r="M128" s="335">
        <v>1500000</v>
      </c>
      <c r="N128" s="336">
        <f>SUBTOTAL(9,G128:M128)</f>
        <v>1500000</v>
      </c>
      <c r="O128" s="337">
        <f t="shared" ref="O128:O142" si="56">IFERROR(N128/$N$18*100,"0.00")</f>
        <v>0.15527133652606254</v>
      </c>
    </row>
    <row r="129" spans="1:15" ht="13.2" x14ac:dyDescent="0.25">
      <c r="A129" s="332">
        <v>2</v>
      </c>
      <c r="B129" s="333">
        <v>2</v>
      </c>
      <c r="C129" s="333">
        <v>7</v>
      </c>
      <c r="D129" s="333">
        <v>1</v>
      </c>
      <c r="E129" s="333" t="s">
        <v>236</v>
      </c>
      <c r="F129" s="269" t="s">
        <v>1035</v>
      </c>
      <c r="G129" s="335"/>
      <c r="H129" s="335"/>
      <c r="I129" s="335"/>
      <c r="J129" s="335"/>
      <c r="K129" s="335"/>
      <c r="L129" s="335"/>
      <c r="M129" s="335">
        <v>800000</v>
      </c>
      <c r="N129" s="336">
        <f>SUBTOTAL(9,G129:M129)</f>
        <v>800000</v>
      </c>
      <c r="O129" s="337">
        <f t="shared" si="56"/>
        <v>8.2811379480566688E-2</v>
      </c>
    </row>
    <row r="130" spans="1:15" ht="13.2" x14ac:dyDescent="0.25">
      <c r="A130" s="332">
        <v>2</v>
      </c>
      <c r="B130" s="333">
        <v>2</v>
      </c>
      <c r="C130" s="333">
        <v>7</v>
      </c>
      <c r="D130" s="333">
        <v>1</v>
      </c>
      <c r="E130" s="333" t="s">
        <v>1036</v>
      </c>
      <c r="F130" s="269" t="s">
        <v>1037</v>
      </c>
      <c r="G130" s="335"/>
      <c r="H130" s="335"/>
      <c r="I130" s="335"/>
      <c r="J130" s="335"/>
      <c r="K130" s="335"/>
      <c r="L130" s="335"/>
      <c r="M130" s="335"/>
      <c r="N130" s="336">
        <f>SUBTOTAL(9,G130:M130)</f>
        <v>0</v>
      </c>
      <c r="O130" s="337">
        <f t="shared" si="56"/>
        <v>0</v>
      </c>
    </row>
    <row r="131" spans="1:15" ht="13.2" x14ac:dyDescent="0.25">
      <c r="A131" s="328">
        <v>2</v>
      </c>
      <c r="B131" s="329">
        <v>2</v>
      </c>
      <c r="C131" s="329">
        <v>7</v>
      </c>
      <c r="D131" s="329">
        <v>2</v>
      </c>
      <c r="E131" s="329"/>
      <c r="F131" s="340" t="s">
        <v>247</v>
      </c>
      <c r="G131" s="330">
        <f t="shared" ref="G131:N131" si="57">SUM(G132:G140)</f>
        <v>0</v>
      </c>
      <c r="H131" s="330">
        <f t="shared" si="57"/>
        <v>1200000</v>
      </c>
      <c r="I131" s="330">
        <f t="shared" si="57"/>
        <v>1800000</v>
      </c>
      <c r="J131" s="330">
        <f t="shared" si="57"/>
        <v>1800000</v>
      </c>
      <c r="K131" s="330">
        <f t="shared" si="57"/>
        <v>1200000</v>
      </c>
      <c r="L131" s="330">
        <f t="shared" si="57"/>
        <v>0</v>
      </c>
      <c r="M131" s="330">
        <f t="shared" si="57"/>
        <v>1100000</v>
      </c>
      <c r="N131" s="330">
        <f t="shared" si="57"/>
        <v>7100000</v>
      </c>
      <c r="O131" s="331">
        <f>SUM(O132:O140)</f>
        <v>0.73495099289002941</v>
      </c>
    </row>
    <row r="132" spans="1:15" ht="13.2" x14ac:dyDescent="0.25">
      <c r="A132" s="332">
        <v>2</v>
      </c>
      <c r="B132" s="333">
        <v>2</v>
      </c>
      <c r="C132" s="333">
        <v>7</v>
      </c>
      <c r="D132" s="333">
        <v>2</v>
      </c>
      <c r="E132" s="333" t="s">
        <v>202</v>
      </c>
      <c r="F132" s="269" t="s">
        <v>1038</v>
      </c>
      <c r="G132" s="335"/>
      <c r="H132" s="335"/>
      <c r="I132" s="335"/>
      <c r="J132" s="335"/>
      <c r="K132" s="335"/>
      <c r="L132" s="335"/>
      <c r="M132" s="335">
        <v>800000</v>
      </c>
      <c r="N132" s="338">
        <f t="shared" ref="N132:N140" si="58">SUBTOTAL(9,G132:M132)</f>
        <v>800000</v>
      </c>
      <c r="O132" s="337">
        <f t="shared" si="56"/>
        <v>8.2811379480566688E-2</v>
      </c>
    </row>
    <row r="133" spans="1:15" ht="13.2" x14ac:dyDescent="0.25">
      <c r="A133" s="332">
        <v>2</v>
      </c>
      <c r="B133" s="333">
        <v>2</v>
      </c>
      <c r="C133" s="333">
        <v>7</v>
      </c>
      <c r="D133" s="333">
        <v>2</v>
      </c>
      <c r="E133" s="333" t="s">
        <v>203</v>
      </c>
      <c r="F133" s="269" t="s">
        <v>1039</v>
      </c>
      <c r="G133" s="335"/>
      <c r="H133" s="335"/>
      <c r="I133" s="335"/>
      <c r="J133" s="335"/>
      <c r="K133" s="335"/>
      <c r="L133" s="335"/>
      <c r="M133" s="335"/>
      <c r="N133" s="338">
        <f t="shared" si="58"/>
        <v>0</v>
      </c>
      <c r="O133" s="337">
        <f t="shared" si="56"/>
        <v>0</v>
      </c>
    </row>
    <row r="134" spans="1:15" ht="13.2" x14ac:dyDescent="0.25">
      <c r="A134" s="332">
        <v>2</v>
      </c>
      <c r="B134" s="333">
        <v>2</v>
      </c>
      <c r="C134" s="333">
        <v>7</v>
      </c>
      <c r="D134" s="333">
        <v>2</v>
      </c>
      <c r="E134" s="333" t="s">
        <v>204</v>
      </c>
      <c r="F134" s="269" t="s">
        <v>1040</v>
      </c>
      <c r="G134" s="335"/>
      <c r="H134" s="335"/>
      <c r="I134" s="335"/>
      <c r="J134" s="335"/>
      <c r="K134" s="335"/>
      <c r="L134" s="335"/>
      <c r="M134" s="335"/>
      <c r="N134" s="338">
        <f t="shared" si="58"/>
        <v>0</v>
      </c>
      <c r="O134" s="337">
        <f t="shared" si="56"/>
        <v>0</v>
      </c>
    </row>
    <row r="135" spans="1:15" ht="13.2" x14ac:dyDescent="0.25">
      <c r="A135" s="332">
        <v>2</v>
      </c>
      <c r="B135" s="333">
        <v>2</v>
      </c>
      <c r="C135" s="333">
        <v>7</v>
      </c>
      <c r="D135" s="333">
        <v>2</v>
      </c>
      <c r="E135" s="333" t="s">
        <v>205</v>
      </c>
      <c r="F135" s="269" t="s">
        <v>1041</v>
      </c>
      <c r="G135" s="335"/>
      <c r="H135" s="335">
        <v>1200000</v>
      </c>
      <c r="I135" s="335">
        <v>1800000</v>
      </c>
      <c r="J135" s="335">
        <v>1800000</v>
      </c>
      <c r="K135" s="335">
        <v>1200000</v>
      </c>
      <c r="L135" s="335"/>
      <c r="M135" s="335"/>
      <c r="N135" s="338">
        <f t="shared" si="58"/>
        <v>6000000</v>
      </c>
      <c r="O135" s="337">
        <f t="shared" si="56"/>
        <v>0.62108534610425015</v>
      </c>
    </row>
    <row r="136" spans="1:15" ht="13.2" x14ac:dyDescent="0.25">
      <c r="A136" s="332">
        <v>2</v>
      </c>
      <c r="B136" s="333">
        <v>2</v>
      </c>
      <c r="C136" s="333">
        <v>7</v>
      </c>
      <c r="D136" s="333">
        <v>2</v>
      </c>
      <c r="E136" s="333" t="s">
        <v>208</v>
      </c>
      <c r="F136" s="269" t="s">
        <v>209</v>
      </c>
      <c r="G136" s="335"/>
      <c r="H136" s="335"/>
      <c r="I136" s="335"/>
      <c r="J136" s="335"/>
      <c r="K136" s="335"/>
      <c r="L136" s="335"/>
      <c r="M136" s="335">
        <v>150000</v>
      </c>
      <c r="N136" s="338">
        <f t="shared" si="58"/>
        <v>150000</v>
      </c>
      <c r="O136" s="337">
        <f t="shared" si="56"/>
        <v>1.5527133652606254E-2</v>
      </c>
    </row>
    <row r="137" spans="1:15" ht="13.2" x14ac:dyDescent="0.25">
      <c r="A137" s="332">
        <v>2</v>
      </c>
      <c r="B137" s="333">
        <v>2</v>
      </c>
      <c r="C137" s="333">
        <v>7</v>
      </c>
      <c r="D137" s="333">
        <v>2</v>
      </c>
      <c r="E137" s="333" t="s">
        <v>234</v>
      </c>
      <c r="F137" s="347" t="s">
        <v>116</v>
      </c>
      <c r="G137" s="335"/>
      <c r="H137" s="335"/>
      <c r="I137" s="335"/>
      <c r="J137" s="335"/>
      <c r="K137" s="335"/>
      <c r="L137" s="335"/>
      <c r="M137" s="335">
        <v>150000</v>
      </c>
      <c r="N137" s="338">
        <f t="shared" si="58"/>
        <v>150000</v>
      </c>
      <c r="O137" s="337">
        <f t="shared" si="56"/>
        <v>1.5527133652606254E-2</v>
      </c>
    </row>
    <row r="138" spans="1:15" ht="13.2" x14ac:dyDescent="0.25">
      <c r="A138" s="332">
        <v>2</v>
      </c>
      <c r="B138" s="333">
        <v>2</v>
      </c>
      <c r="C138" s="333">
        <v>7</v>
      </c>
      <c r="D138" s="333">
        <v>2</v>
      </c>
      <c r="E138" s="333" t="s">
        <v>236</v>
      </c>
      <c r="F138" s="347" t="s">
        <v>1042</v>
      </c>
      <c r="G138" s="335"/>
      <c r="H138" s="335"/>
      <c r="I138" s="335"/>
      <c r="J138" s="335"/>
      <c r="K138" s="335"/>
      <c r="L138" s="335"/>
      <c r="M138" s="335"/>
      <c r="N138" s="338">
        <f t="shared" si="58"/>
        <v>0</v>
      </c>
      <c r="O138" s="337">
        <f t="shared" si="56"/>
        <v>0</v>
      </c>
    </row>
    <row r="139" spans="1:15" ht="13.2" x14ac:dyDescent="0.25">
      <c r="A139" s="332">
        <v>2</v>
      </c>
      <c r="B139" s="333">
        <v>2</v>
      </c>
      <c r="C139" s="333">
        <v>7</v>
      </c>
      <c r="D139" s="333">
        <v>2</v>
      </c>
      <c r="E139" s="333" t="s">
        <v>240</v>
      </c>
      <c r="F139" s="347" t="s">
        <v>1043</v>
      </c>
      <c r="G139" s="335"/>
      <c r="H139" s="335"/>
      <c r="I139" s="335"/>
      <c r="J139" s="335"/>
      <c r="K139" s="335"/>
      <c r="L139" s="335"/>
      <c r="M139" s="335"/>
      <c r="N139" s="338">
        <f t="shared" si="58"/>
        <v>0</v>
      </c>
      <c r="O139" s="337">
        <f t="shared" si="56"/>
        <v>0</v>
      </c>
    </row>
    <row r="140" spans="1:15" ht="13.2" x14ac:dyDescent="0.25">
      <c r="A140" s="332">
        <v>2</v>
      </c>
      <c r="B140" s="333">
        <v>2</v>
      </c>
      <c r="C140" s="333">
        <v>7</v>
      </c>
      <c r="D140" s="333">
        <v>2</v>
      </c>
      <c r="E140" s="333" t="s">
        <v>1036</v>
      </c>
      <c r="F140" s="347" t="s">
        <v>1044</v>
      </c>
      <c r="G140" s="335"/>
      <c r="H140" s="335"/>
      <c r="I140" s="335"/>
      <c r="J140" s="335"/>
      <c r="K140" s="335"/>
      <c r="L140" s="335"/>
      <c r="M140" s="335"/>
      <c r="N140" s="338">
        <f t="shared" si="58"/>
        <v>0</v>
      </c>
      <c r="O140" s="337">
        <f t="shared" si="56"/>
        <v>0</v>
      </c>
    </row>
    <row r="141" spans="1:15" ht="13.2" x14ac:dyDescent="0.25">
      <c r="A141" s="328">
        <v>2</v>
      </c>
      <c r="B141" s="329">
        <v>2</v>
      </c>
      <c r="C141" s="329">
        <v>7</v>
      </c>
      <c r="D141" s="329">
        <v>3</v>
      </c>
      <c r="E141" s="329"/>
      <c r="F141" s="340" t="s">
        <v>117</v>
      </c>
      <c r="G141" s="330">
        <f t="shared" ref="G141:O141" si="59">G142</f>
        <v>0</v>
      </c>
      <c r="H141" s="330">
        <f t="shared" si="59"/>
        <v>0</v>
      </c>
      <c r="I141" s="330">
        <f t="shared" si="59"/>
        <v>0</v>
      </c>
      <c r="J141" s="330">
        <f t="shared" si="59"/>
        <v>0</v>
      </c>
      <c r="K141" s="330">
        <f t="shared" si="59"/>
        <v>0</v>
      </c>
      <c r="L141" s="330">
        <f t="shared" si="59"/>
        <v>0</v>
      </c>
      <c r="M141" s="330">
        <f t="shared" si="59"/>
        <v>0</v>
      </c>
      <c r="N141" s="330">
        <f t="shared" si="59"/>
        <v>0</v>
      </c>
      <c r="O141" s="331">
        <f t="shared" si="59"/>
        <v>0</v>
      </c>
    </row>
    <row r="142" spans="1:15" ht="13.2" x14ac:dyDescent="0.25">
      <c r="A142" s="332">
        <v>2</v>
      </c>
      <c r="B142" s="333">
        <v>2</v>
      </c>
      <c r="C142" s="333">
        <v>7</v>
      </c>
      <c r="D142" s="333">
        <v>3</v>
      </c>
      <c r="E142" s="333" t="s">
        <v>202</v>
      </c>
      <c r="F142" s="334" t="s">
        <v>117</v>
      </c>
      <c r="G142" s="335"/>
      <c r="H142" s="335"/>
      <c r="I142" s="335"/>
      <c r="J142" s="335"/>
      <c r="K142" s="335"/>
      <c r="L142" s="335"/>
      <c r="M142" s="335"/>
      <c r="N142" s="338">
        <f>SUBTOTAL(9,G142:M142)</f>
        <v>0</v>
      </c>
      <c r="O142" s="337">
        <f t="shared" si="56"/>
        <v>0</v>
      </c>
    </row>
    <row r="143" spans="1:15" ht="13.2" x14ac:dyDescent="0.25">
      <c r="A143" s="325">
        <v>2</v>
      </c>
      <c r="B143" s="326">
        <v>2</v>
      </c>
      <c r="C143" s="326">
        <v>8</v>
      </c>
      <c r="D143" s="326"/>
      <c r="E143" s="326"/>
      <c r="F143" s="262" t="s">
        <v>248</v>
      </c>
      <c r="G143" s="327">
        <f t="shared" ref="G143:N143" si="60">+G144+G146+G148+G150+G154+G157+G164+G168</f>
        <v>825000</v>
      </c>
      <c r="H143" s="327">
        <f t="shared" si="60"/>
        <v>1100000</v>
      </c>
      <c r="I143" s="327">
        <f t="shared" si="60"/>
        <v>3200000</v>
      </c>
      <c r="J143" s="327">
        <f t="shared" si="60"/>
        <v>825000</v>
      </c>
      <c r="K143" s="327">
        <f t="shared" si="60"/>
        <v>0</v>
      </c>
      <c r="L143" s="327">
        <f t="shared" si="60"/>
        <v>0</v>
      </c>
      <c r="M143" s="327">
        <f t="shared" si="60"/>
        <v>13092000</v>
      </c>
      <c r="N143" s="327">
        <f t="shared" si="60"/>
        <v>19042000</v>
      </c>
      <c r="O143" s="327">
        <f>+O144+O146+O148+O150+O154+O157+O164</f>
        <v>1.9711178600861885</v>
      </c>
    </row>
    <row r="144" spans="1:15" ht="13.2" x14ac:dyDescent="0.25">
      <c r="A144" s="328">
        <v>2</v>
      </c>
      <c r="B144" s="329">
        <v>2</v>
      </c>
      <c r="C144" s="329">
        <v>8</v>
      </c>
      <c r="D144" s="329">
        <v>1</v>
      </c>
      <c r="E144" s="329"/>
      <c r="F144" s="340" t="s">
        <v>1045</v>
      </c>
      <c r="G144" s="330">
        <f t="shared" ref="G144:O144" si="61">G145</f>
        <v>0</v>
      </c>
      <c r="H144" s="342">
        <f t="shared" si="61"/>
        <v>0</v>
      </c>
      <c r="I144" s="342">
        <f t="shared" si="61"/>
        <v>0</v>
      </c>
      <c r="J144" s="342">
        <f t="shared" si="61"/>
        <v>0</v>
      </c>
      <c r="K144" s="342">
        <f t="shared" si="61"/>
        <v>0</v>
      </c>
      <c r="L144" s="342">
        <f t="shared" si="61"/>
        <v>0</v>
      </c>
      <c r="M144" s="342">
        <f t="shared" si="61"/>
        <v>90000</v>
      </c>
      <c r="N144" s="342">
        <f t="shared" si="61"/>
        <v>90000</v>
      </c>
      <c r="O144" s="343">
        <f t="shared" si="61"/>
        <v>9.3162801915637524E-3</v>
      </c>
    </row>
    <row r="145" spans="1:15" ht="13.2" x14ac:dyDescent="0.25">
      <c r="A145" s="332">
        <v>2</v>
      </c>
      <c r="B145" s="333">
        <v>2</v>
      </c>
      <c r="C145" s="333">
        <v>8</v>
      </c>
      <c r="D145" s="333">
        <v>1</v>
      </c>
      <c r="E145" s="333" t="s">
        <v>202</v>
      </c>
      <c r="F145" s="334" t="s">
        <v>1045</v>
      </c>
      <c r="G145" s="335"/>
      <c r="H145" s="335"/>
      <c r="I145" s="335"/>
      <c r="J145" s="335"/>
      <c r="K145" s="335"/>
      <c r="L145" s="335"/>
      <c r="M145" s="335">
        <v>90000</v>
      </c>
      <c r="N145" s="336">
        <f>SUBTOTAL(9,G145:M145)</f>
        <v>90000</v>
      </c>
      <c r="O145" s="337">
        <f>IFERROR(N145/$N$18*100,"0.00")</f>
        <v>9.3162801915637524E-3</v>
      </c>
    </row>
    <row r="146" spans="1:15" ht="13.2" x14ac:dyDescent="0.25">
      <c r="A146" s="328">
        <v>2</v>
      </c>
      <c r="B146" s="329">
        <v>2</v>
      </c>
      <c r="C146" s="329">
        <v>8</v>
      </c>
      <c r="D146" s="329">
        <v>2</v>
      </c>
      <c r="E146" s="329"/>
      <c r="F146" s="340" t="s">
        <v>1046</v>
      </c>
      <c r="G146" s="330">
        <f t="shared" ref="G146:O146" si="62">G147</f>
        <v>0</v>
      </c>
      <c r="H146" s="330">
        <f t="shared" si="62"/>
        <v>0</v>
      </c>
      <c r="I146" s="330">
        <f t="shared" si="62"/>
        <v>0</v>
      </c>
      <c r="J146" s="330">
        <f t="shared" si="62"/>
        <v>0</v>
      </c>
      <c r="K146" s="330">
        <f t="shared" si="62"/>
        <v>0</v>
      </c>
      <c r="L146" s="330">
        <f t="shared" si="62"/>
        <v>0</v>
      </c>
      <c r="M146" s="330">
        <f t="shared" si="62"/>
        <v>352000</v>
      </c>
      <c r="N146" s="330">
        <f t="shared" si="62"/>
        <v>352000</v>
      </c>
      <c r="O146" s="343">
        <f t="shared" si="62"/>
        <v>3.6437006971449346E-2</v>
      </c>
    </row>
    <row r="147" spans="1:15" ht="13.2" x14ac:dyDescent="0.25">
      <c r="A147" s="332">
        <v>2</v>
      </c>
      <c r="B147" s="333">
        <v>2</v>
      </c>
      <c r="C147" s="333">
        <v>8</v>
      </c>
      <c r="D147" s="333">
        <v>2</v>
      </c>
      <c r="E147" s="333" t="s">
        <v>202</v>
      </c>
      <c r="F147" s="334" t="s">
        <v>1047</v>
      </c>
      <c r="G147" s="335"/>
      <c r="H147" s="335"/>
      <c r="I147" s="335"/>
      <c r="J147" s="335"/>
      <c r="K147" s="335"/>
      <c r="L147" s="335"/>
      <c r="M147" s="335">
        <v>352000</v>
      </c>
      <c r="N147" s="338">
        <f>SUBTOTAL(9,G147:M147)</f>
        <v>352000</v>
      </c>
      <c r="O147" s="339">
        <f>IFERROR(N147/$N$18*100,"0.00")</f>
        <v>3.6437006971449346E-2</v>
      </c>
    </row>
    <row r="148" spans="1:15" ht="13.2" x14ac:dyDescent="0.25">
      <c r="A148" s="328">
        <v>2</v>
      </c>
      <c r="B148" s="329">
        <v>2</v>
      </c>
      <c r="C148" s="329">
        <v>8</v>
      </c>
      <c r="D148" s="329">
        <v>4</v>
      </c>
      <c r="E148" s="329"/>
      <c r="F148" s="340" t="s">
        <v>118</v>
      </c>
      <c r="G148" s="330">
        <f t="shared" ref="G148:O148" si="63">G149</f>
        <v>0</v>
      </c>
      <c r="H148" s="330">
        <f t="shared" si="63"/>
        <v>0</v>
      </c>
      <c r="I148" s="330">
        <f t="shared" si="63"/>
        <v>0</v>
      </c>
      <c r="J148" s="330">
        <f t="shared" si="63"/>
        <v>0</v>
      </c>
      <c r="K148" s="330">
        <f t="shared" si="63"/>
        <v>0</v>
      </c>
      <c r="L148" s="330">
        <f t="shared" si="63"/>
        <v>0</v>
      </c>
      <c r="M148" s="330">
        <f t="shared" si="63"/>
        <v>0</v>
      </c>
      <c r="N148" s="330">
        <f t="shared" si="63"/>
        <v>0</v>
      </c>
      <c r="O148" s="343">
        <f t="shared" si="63"/>
        <v>0</v>
      </c>
    </row>
    <row r="149" spans="1:15" ht="13.2" x14ac:dyDescent="0.25">
      <c r="A149" s="332">
        <v>2</v>
      </c>
      <c r="B149" s="333">
        <v>2</v>
      </c>
      <c r="C149" s="333">
        <v>8</v>
      </c>
      <c r="D149" s="333">
        <v>4</v>
      </c>
      <c r="E149" s="333" t="s">
        <v>202</v>
      </c>
      <c r="F149" s="334" t="s">
        <v>118</v>
      </c>
      <c r="G149" s="335"/>
      <c r="H149" s="335"/>
      <c r="I149" s="335"/>
      <c r="J149" s="335"/>
      <c r="K149" s="335"/>
      <c r="L149" s="335"/>
      <c r="M149" s="335"/>
      <c r="N149" s="338">
        <f>SUBTOTAL(9,G149:M149)</f>
        <v>0</v>
      </c>
      <c r="O149" s="339">
        <f>IFERROR(N149/$N$18*100,"0.00")</f>
        <v>0</v>
      </c>
    </row>
    <row r="150" spans="1:15" ht="13.2" x14ac:dyDescent="0.25">
      <c r="A150" s="328">
        <v>2</v>
      </c>
      <c r="B150" s="329">
        <v>2</v>
      </c>
      <c r="C150" s="329">
        <v>8</v>
      </c>
      <c r="D150" s="329">
        <v>5</v>
      </c>
      <c r="E150" s="329"/>
      <c r="F150" s="340" t="s">
        <v>119</v>
      </c>
      <c r="G150" s="330">
        <f t="shared" ref="G150:N150" si="64">SUM(G151:G153)</f>
        <v>825000</v>
      </c>
      <c r="H150" s="330">
        <f t="shared" si="64"/>
        <v>1100000</v>
      </c>
      <c r="I150" s="330">
        <f t="shared" si="64"/>
        <v>3200000</v>
      </c>
      <c r="J150" s="330">
        <f t="shared" si="64"/>
        <v>825000</v>
      </c>
      <c r="K150" s="330">
        <f t="shared" si="64"/>
        <v>0</v>
      </c>
      <c r="L150" s="330">
        <f t="shared" si="64"/>
        <v>0</v>
      </c>
      <c r="M150" s="330">
        <f t="shared" si="64"/>
        <v>7150000</v>
      </c>
      <c r="N150" s="330">
        <f t="shared" si="64"/>
        <v>13100000</v>
      </c>
      <c r="O150" s="343">
        <f>SUM(O151:O153)</f>
        <v>1.3560363389942796</v>
      </c>
    </row>
    <row r="151" spans="1:15" ht="13.2" x14ac:dyDescent="0.25">
      <c r="A151" s="332">
        <v>2</v>
      </c>
      <c r="B151" s="333">
        <v>2</v>
      </c>
      <c r="C151" s="333">
        <v>8</v>
      </c>
      <c r="D151" s="333">
        <v>5</v>
      </c>
      <c r="E151" s="333" t="s">
        <v>202</v>
      </c>
      <c r="F151" s="334" t="s">
        <v>120</v>
      </c>
      <c r="G151" s="335"/>
      <c r="H151" s="335"/>
      <c r="I151" s="335"/>
      <c r="J151" s="335"/>
      <c r="K151" s="335"/>
      <c r="L151" s="335"/>
      <c r="M151" s="335">
        <v>6600000</v>
      </c>
      <c r="N151" s="338">
        <f>SUBTOTAL(9,G151:M151)</f>
        <v>6600000</v>
      </c>
      <c r="O151" s="339">
        <f t="shared" ref="O151:O156" si="65">IFERROR(N151/$N$18*100,"0.00")</f>
        <v>0.68319388071467524</v>
      </c>
    </row>
    <row r="152" spans="1:15" ht="13.2" x14ac:dyDescent="0.25">
      <c r="A152" s="332">
        <v>2</v>
      </c>
      <c r="B152" s="333">
        <v>2</v>
      </c>
      <c r="C152" s="333">
        <v>8</v>
      </c>
      <c r="D152" s="333">
        <v>5</v>
      </c>
      <c r="E152" s="333" t="s">
        <v>203</v>
      </c>
      <c r="F152" s="334" t="s">
        <v>121</v>
      </c>
      <c r="G152" s="335"/>
      <c r="H152" s="335"/>
      <c r="I152" s="335">
        <v>1000000</v>
      </c>
      <c r="J152" s="335"/>
      <c r="K152" s="335"/>
      <c r="L152" s="335"/>
      <c r="M152" s="335"/>
      <c r="N152" s="338">
        <f>SUBTOTAL(9,G152:M152)</f>
        <v>1000000</v>
      </c>
      <c r="O152" s="337">
        <f t="shared" si="65"/>
        <v>0.10351422435070837</v>
      </c>
    </row>
    <row r="153" spans="1:15" ht="13.2" x14ac:dyDescent="0.25">
      <c r="A153" s="332">
        <v>2</v>
      </c>
      <c r="B153" s="333">
        <v>2</v>
      </c>
      <c r="C153" s="333">
        <v>8</v>
      </c>
      <c r="D153" s="333">
        <v>5</v>
      </c>
      <c r="E153" s="333" t="s">
        <v>204</v>
      </c>
      <c r="F153" s="334" t="s">
        <v>210</v>
      </c>
      <c r="G153" s="335">
        <v>825000</v>
      </c>
      <c r="H153" s="335">
        <v>1100000</v>
      </c>
      <c r="I153" s="335">
        <v>2200000</v>
      </c>
      <c r="J153" s="335">
        <v>825000</v>
      </c>
      <c r="K153" s="335"/>
      <c r="L153" s="335"/>
      <c r="M153" s="335">
        <v>550000</v>
      </c>
      <c r="N153" s="338">
        <f>SUBTOTAL(9,G153:M153)</f>
        <v>5500000</v>
      </c>
      <c r="O153" s="339">
        <f t="shared" si="65"/>
        <v>0.56932823392889598</v>
      </c>
    </row>
    <row r="154" spans="1:15" ht="13.2" x14ac:dyDescent="0.25">
      <c r="A154" s="328">
        <v>2</v>
      </c>
      <c r="B154" s="329">
        <v>2</v>
      </c>
      <c r="C154" s="329">
        <v>8</v>
      </c>
      <c r="D154" s="329">
        <v>6</v>
      </c>
      <c r="E154" s="329"/>
      <c r="F154" s="340" t="s">
        <v>1048</v>
      </c>
      <c r="G154" s="330">
        <f t="shared" ref="G154:N154" si="66">SUM(G155:G156)</f>
        <v>0</v>
      </c>
      <c r="H154" s="330">
        <f t="shared" si="66"/>
        <v>0</v>
      </c>
      <c r="I154" s="330">
        <f t="shared" si="66"/>
        <v>0</v>
      </c>
      <c r="J154" s="330">
        <f t="shared" si="66"/>
        <v>0</v>
      </c>
      <c r="K154" s="330">
        <f t="shared" si="66"/>
        <v>0</v>
      </c>
      <c r="L154" s="330">
        <f t="shared" si="66"/>
        <v>0</v>
      </c>
      <c r="M154" s="330">
        <f t="shared" si="66"/>
        <v>2800000</v>
      </c>
      <c r="N154" s="330">
        <f t="shared" si="66"/>
        <v>2800000</v>
      </c>
      <c r="O154" s="343">
        <f>SUM(O155:O156)</f>
        <v>0.28983982818198339</v>
      </c>
    </row>
    <row r="155" spans="1:15" ht="13.2" x14ac:dyDescent="0.25">
      <c r="A155" s="332">
        <v>2</v>
      </c>
      <c r="B155" s="333">
        <v>2</v>
      </c>
      <c r="C155" s="333">
        <v>8</v>
      </c>
      <c r="D155" s="333">
        <v>6</v>
      </c>
      <c r="E155" s="333" t="s">
        <v>202</v>
      </c>
      <c r="F155" s="334" t="s">
        <v>249</v>
      </c>
      <c r="G155" s="335"/>
      <c r="H155" s="335"/>
      <c r="I155" s="335"/>
      <c r="J155" s="335"/>
      <c r="K155" s="335"/>
      <c r="L155" s="335"/>
      <c r="M155" s="335">
        <v>1800000</v>
      </c>
      <c r="N155" s="338">
        <f>SUBTOTAL(9,G155:M155)</f>
        <v>1800000</v>
      </c>
      <c r="O155" s="337">
        <f t="shared" si="65"/>
        <v>0.18632560383127506</v>
      </c>
    </row>
    <row r="156" spans="1:15" ht="13.2" x14ac:dyDescent="0.25">
      <c r="A156" s="332">
        <v>2</v>
      </c>
      <c r="B156" s="333">
        <v>2</v>
      </c>
      <c r="C156" s="333">
        <v>8</v>
      </c>
      <c r="D156" s="333">
        <v>6</v>
      </c>
      <c r="E156" s="333" t="s">
        <v>203</v>
      </c>
      <c r="F156" s="334" t="s">
        <v>122</v>
      </c>
      <c r="G156" s="335"/>
      <c r="H156" s="335"/>
      <c r="I156" s="335"/>
      <c r="J156" s="335"/>
      <c r="K156" s="335"/>
      <c r="L156" s="335"/>
      <c r="M156" s="335">
        <v>1000000</v>
      </c>
      <c r="N156" s="338">
        <f>SUBTOTAL(9,G156:M156)</f>
        <v>1000000</v>
      </c>
      <c r="O156" s="337">
        <f t="shared" si="65"/>
        <v>0.10351422435070837</v>
      </c>
    </row>
    <row r="157" spans="1:15" ht="13.2" x14ac:dyDescent="0.25">
      <c r="A157" s="328">
        <v>2</v>
      </c>
      <c r="B157" s="329">
        <v>2</v>
      </c>
      <c r="C157" s="329">
        <v>8</v>
      </c>
      <c r="D157" s="329">
        <v>7</v>
      </c>
      <c r="E157" s="329"/>
      <c r="F157" s="340" t="s">
        <v>123</v>
      </c>
      <c r="G157" s="330">
        <f t="shared" ref="G157:N157" si="67">SUM(G158:G163)</f>
        <v>0</v>
      </c>
      <c r="H157" s="330">
        <f t="shared" si="67"/>
        <v>0</v>
      </c>
      <c r="I157" s="330">
        <f t="shared" si="67"/>
        <v>0</v>
      </c>
      <c r="J157" s="330">
        <f t="shared" si="67"/>
        <v>0</v>
      </c>
      <c r="K157" s="330">
        <f t="shared" si="67"/>
        <v>0</v>
      </c>
      <c r="L157" s="330">
        <f t="shared" si="67"/>
        <v>0</v>
      </c>
      <c r="M157" s="330">
        <f t="shared" si="67"/>
        <v>2700000</v>
      </c>
      <c r="N157" s="330">
        <f t="shared" si="67"/>
        <v>2700000</v>
      </c>
      <c r="O157" s="343">
        <f>SUM(O158:O163)</f>
        <v>0.27948840574691258</v>
      </c>
    </row>
    <row r="158" spans="1:15" ht="13.2" x14ac:dyDescent="0.25">
      <c r="A158" s="332">
        <v>2</v>
      </c>
      <c r="B158" s="333">
        <v>2</v>
      </c>
      <c r="C158" s="333">
        <v>8</v>
      </c>
      <c r="D158" s="333">
        <v>7</v>
      </c>
      <c r="E158" s="333" t="s">
        <v>202</v>
      </c>
      <c r="F158" s="347" t="s">
        <v>714</v>
      </c>
      <c r="G158" s="335"/>
      <c r="H158" s="335"/>
      <c r="I158" s="335"/>
      <c r="J158" s="335"/>
      <c r="K158" s="335"/>
      <c r="L158" s="335"/>
      <c r="M158" s="335">
        <v>1500000</v>
      </c>
      <c r="N158" s="338">
        <f t="shared" ref="N158:N163" si="68">SUBTOTAL(9,G158:M158)</f>
        <v>1500000</v>
      </c>
      <c r="O158" s="337">
        <f>IFERROR(N158/$N$18*100,"0.00")</f>
        <v>0.15527133652606254</v>
      </c>
    </row>
    <row r="159" spans="1:15" ht="13.2" x14ac:dyDescent="0.25">
      <c r="A159" s="332">
        <v>2</v>
      </c>
      <c r="B159" s="333">
        <v>2</v>
      </c>
      <c r="C159" s="333">
        <v>8</v>
      </c>
      <c r="D159" s="333">
        <v>7</v>
      </c>
      <c r="E159" s="333" t="s">
        <v>203</v>
      </c>
      <c r="F159" s="347" t="s">
        <v>124</v>
      </c>
      <c r="G159" s="335"/>
      <c r="H159" s="335"/>
      <c r="I159" s="335"/>
      <c r="J159" s="335"/>
      <c r="K159" s="335"/>
      <c r="L159" s="335"/>
      <c r="M159" s="335"/>
      <c r="N159" s="338">
        <f t="shared" si="68"/>
        <v>0</v>
      </c>
      <c r="O159" s="337">
        <f t="shared" ref="O159:O167" si="69">IFERROR(N159/$N$18*100,"0.00")</f>
        <v>0</v>
      </c>
    </row>
    <row r="160" spans="1:15" ht="13.2" x14ac:dyDescent="0.25">
      <c r="A160" s="332">
        <v>2</v>
      </c>
      <c r="B160" s="333">
        <v>2</v>
      </c>
      <c r="C160" s="333">
        <v>8</v>
      </c>
      <c r="D160" s="333">
        <v>7</v>
      </c>
      <c r="E160" s="333" t="s">
        <v>204</v>
      </c>
      <c r="F160" s="347" t="s">
        <v>125</v>
      </c>
      <c r="G160" s="335"/>
      <c r="H160" s="335"/>
      <c r="I160" s="335"/>
      <c r="J160" s="335"/>
      <c r="K160" s="335"/>
      <c r="L160" s="335"/>
      <c r="M160" s="335"/>
      <c r="N160" s="338">
        <f t="shared" si="68"/>
        <v>0</v>
      </c>
      <c r="O160" s="337">
        <f t="shared" si="69"/>
        <v>0</v>
      </c>
    </row>
    <row r="161" spans="1:15" ht="13.2" x14ac:dyDescent="0.25">
      <c r="A161" s="332">
        <v>2</v>
      </c>
      <c r="B161" s="333">
        <v>2</v>
      </c>
      <c r="C161" s="333">
        <v>8</v>
      </c>
      <c r="D161" s="333">
        <v>7</v>
      </c>
      <c r="E161" s="333" t="s">
        <v>205</v>
      </c>
      <c r="F161" s="347" t="s">
        <v>126</v>
      </c>
      <c r="G161" s="335"/>
      <c r="H161" s="335"/>
      <c r="I161" s="335"/>
      <c r="J161" s="335"/>
      <c r="K161" s="335"/>
      <c r="L161" s="335"/>
      <c r="M161" s="335">
        <v>1200000</v>
      </c>
      <c r="N161" s="338">
        <f t="shared" si="68"/>
        <v>1200000</v>
      </c>
      <c r="O161" s="337">
        <f t="shared" si="69"/>
        <v>0.12421706922085003</v>
      </c>
    </row>
    <row r="162" spans="1:15" ht="13.2" x14ac:dyDescent="0.25">
      <c r="A162" s="332">
        <v>2</v>
      </c>
      <c r="B162" s="333">
        <v>2</v>
      </c>
      <c r="C162" s="333">
        <v>8</v>
      </c>
      <c r="D162" s="333">
        <v>7</v>
      </c>
      <c r="E162" s="333" t="s">
        <v>208</v>
      </c>
      <c r="F162" s="347" t="s">
        <v>127</v>
      </c>
      <c r="G162" s="335"/>
      <c r="H162" s="335"/>
      <c r="I162" s="335"/>
      <c r="J162" s="335"/>
      <c r="K162" s="335"/>
      <c r="L162" s="335"/>
      <c r="M162" s="335"/>
      <c r="N162" s="338">
        <f t="shared" si="68"/>
        <v>0</v>
      </c>
      <c r="O162" s="337">
        <f t="shared" si="69"/>
        <v>0</v>
      </c>
    </row>
    <row r="163" spans="1:15" ht="13.2" x14ac:dyDescent="0.25">
      <c r="A163" s="332">
        <v>2</v>
      </c>
      <c r="B163" s="333">
        <v>2</v>
      </c>
      <c r="C163" s="333">
        <v>8</v>
      </c>
      <c r="D163" s="333">
        <v>7</v>
      </c>
      <c r="E163" s="333" t="s">
        <v>234</v>
      </c>
      <c r="F163" s="347" t="s">
        <v>128</v>
      </c>
      <c r="G163" s="335"/>
      <c r="H163" s="335"/>
      <c r="I163" s="335"/>
      <c r="J163" s="335"/>
      <c r="K163" s="335"/>
      <c r="L163" s="335"/>
      <c r="M163" s="335"/>
      <c r="N163" s="338">
        <f t="shared" si="68"/>
        <v>0</v>
      </c>
      <c r="O163" s="337">
        <f t="shared" si="69"/>
        <v>0</v>
      </c>
    </row>
    <row r="164" spans="1:15" ht="13.2" x14ac:dyDescent="0.25">
      <c r="A164" s="328">
        <v>2</v>
      </c>
      <c r="B164" s="329">
        <v>2</v>
      </c>
      <c r="C164" s="329">
        <v>8</v>
      </c>
      <c r="D164" s="329">
        <v>8</v>
      </c>
      <c r="E164" s="329"/>
      <c r="F164" s="340" t="s">
        <v>129</v>
      </c>
      <c r="G164" s="330">
        <f t="shared" ref="G164:N164" si="70">SUM(G165:G167)</f>
        <v>0</v>
      </c>
      <c r="H164" s="330">
        <f t="shared" si="70"/>
        <v>0</v>
      </c>
      <c r="I164" s="330">
        <f t="shared" si="70"/>
        <v>0</v>
      </c>
      <c r="J164" s="330">
        <f t="shared" si="70"/>
        <v>0</v>
      </c>
      <c r="K164" s="330">
        <f t="shared" si="70"/>
        <v>0</v>
      </c>
      <c r="L164" s="330">
        <f t="shared" si="70"/>
        <v>0</v>
      </c>
      <c r="M164" s="330">
        <f t="shared" si="70"/>
        <v>0</v>
      </c>
      <c r="N164" s="330">
        <f t="shared" si="70"/>
        <v>0</v>
      </c>
      <c r="O164" s="343">
        <f>SUM(O165:O167)</f>
        <v>0</v>
      </c>
    </row>
    <row r="165" spans="1:15" ht="13.2" x14ac:dyDescent="0.25">
      <c r="A165" s="332">
        <v>2</v>
      </c>
      <c r="B165" s="333">
        <v>2</v>
      </c>
      <c r="C165" s="333">
        <v>8</v>
      </c>
      <c r="D165" s="333">
        <v>8</v>
      </c>
      <c r="E165" s="333" t="s">
        <v>202</v>
      </c>
      <c r="F165" s="347" t="s">
        <v>130</v>
      </c>
      <c r="G165" s="335"/>
      <c r="H165" s="335"/>
      <c r="I165" s="335"/>
      <c r="J165" s="335"/>
      <c r="K165" s="335"/>
      <c r="L165" s="335"/>
      <c r="M165" s="335"/>
      <c r="N165" s="338">
        <f>SUBTOTAL(9,G165:M165)</f>
        <v>0</v>
      </c>
      <c r="O165" s="337">
        <f t="shared" si="69"/>
        <v>0</v>
      </c>
    </row>
    <row r="166" spans="1:15" ht="13.2" x14ac:dyDescent="0.25">
      <c r="A166" s="332">
        <v>2</v>
      </c>
      <c r="B166" s="333">
        <v>2</v>
      </c>
      <c r="C166" s="333">
        <v>8</v>
      </c>
      <c r="D166" s="333">
        <v>8</v>
      </c>
      <c r="E166" s="333" t="s">
        <v>203</v>
      </c>
      <c r="F166" s="347" t="s">
        <v>131</v>
      </c>
      <c r="G166" s="335"/>
      <c r="H166" s="335"/>
      <c r="I166" s="335"/>
      <c r="J166" s="335"/>
      <c r="K166" s="335"/>
      <c r="L166" s="335"/>
      <c r="M166" s="335"/>
      <c r="N166" s="338">
        <f>SUBTOTAL(9,G166:M166)</f>
        <v>0</v>
      </c>
      <c r="O166" s="337">
        <f t="shared" si="69"/>
        <v>0</v>
      </c>
    </row>
    <row r="167" spans="1:15" ht="13.2" x14ac:dyDescent="0.25">
      <c r="A167" s="332">
        <v>2</v>
      </c>
      <c r="B167" s="333">
        <v>2</v>
      </c>
      <c r="C167" s="333">
        <v>8</v>
      </c>
      <c r="D167" s="333">
        <v>8</v>
      </c>
      <c r="E167" s="333" t="s">
        <v>204</v>
      </c>
      <c r="F167" s="347" t="s">
        <v>132</v>
      </c>
      <c r="G167" s="335"/>
      <c r="H167" s="335"/>
      <c r="I167" s="335"/>
      <c r="J167" s="335"/>
      <c r="K167" s="335"/>
      <c r="L167" s="335"/>
      <c r="M167" s="335"/>
      <c r="N167" s="338">
        <f>SUBTOTAL(9,G167:M167)</f>
        <v>0</v>
      </c>
      <c r="O167" s="337">
        <f t="shared" si="69"/>
        <v>0</v>
      </c>
    </row>
    <row r="168" spans="1:15" ht="13.2" x14ac:dyDescent="0.25">
      <c r="A168" s="328">
        <v>2</v>
      </c>
      <c r="B168" s="329">
        <v>2</v>
      </c>
      <c r="C168" s="329">
        <v>9</v>
      </c>
      <c r="D168" s="329">
        <v>2</v>
      </c>
      <c r="E168" s="333"/>
      <c r="F168" s="340" t="s">
        <v>1049</v>
      </c>
      <c r="G168" s="342">
        <f t="shared" ref="G168:O168" si="71">+G169+G170</f>
        <v>0</v>
      </c>
      <c r="H168" s="342">
        <f t="shared" si="71"/>
        <v>0</v>
      </c>
      <c r="I168" s="342">
        <f t="shared" si="71"/>
        <v>0</v>
      </c>
      <c r="J168" s="342">
        <f t="shared" si="71"/>
        <v>0</v>
      </c>
      <c r="K168" s="342">
        <f t="shared" si="71"/>
        <v>0</v>
      </c>
      <c r="L168" s="342">
        <f t="shared" si="71"/>
        <v>0</v>
      </c>
      <c r="M168" s="342">
        <f t="shared" si="71"/>
        <v>0</v>
      </c>
      <c r="N168" s="342">
        <f t="shared" si="71"/>
        <v>0</v>
      </c>
      <c r="O168" s="343">
        <f t="shared" si="71"/>
        <v>0</v>
      </c>
    </row>
    <row r="169" spans="1:15" ht="13.2" x14ac:dyDescent="0.25">
      <c r="A169" s="332">
        <v>2</v>
      </c>
      <c r="B169" s="333">
        <v>2</v>
      </c>
      <c r="C169" s="333">
        <v>9</v>
      </c>
      <c r="D169" s="333">
        <v>2</v>
      </c>
      <c r="E169" s="333" t="s">
        <v>202</v>
      </c>
      <c r="F169" s="334" t="s">
        <v>1050</v>
      </c>
      <c r="G169" s="335"/>
      <c r="H169" s="335"/>
      <c r="I169" s="335"/>
      <c r="J169" s="335"/>
      <c r="K169" s="335"/>
      <c r="L169" s="335"/>
      <c r="M169" s="335"/>
      <c r="N169" s="336">
        <f>SUBTOTAL(9,G169:M169)</f>
        <v>0</v>
      </c>
      <c r="O169" s="337">
        <f t="shared" ref="O169:O174" si="72">IFERROR(N169/$N$18*100,"0.00")</f>
        <v>0</v>
      </c>
    </row>
    <row r="170" spans="1:15" ht="13.2" x14ac:dyDescent="0.25">
      <c r="A170" s="332">
        <v>2</v>
      </c>
      <c r="B170" s="333">
        <v>2</v>
      </c>
      <c r="C170" s="333">
        <v>9</v>
      </c>
      <c r="D170" s="333">
        <v>2</v>
      </c>
      <c r="E170" s="333" t="s">
        <v>204</v>
      </c>
      <c r="F170" s="347" t="s">
        <v>1051</v>
      </c>
      <c r="G170" s="335"/>
      <c r="H170" s="335"/>
      <c r="I170" s="335"/>
      <c r="J170" s="335"/>
      <c r="K170" s="335"/>
      <c r="L170" s="335"/>
      <c r="M170" s="335"/>
      <c r="N170" s="336">
        <f>SUBTOTAL(9,G170:M170)</f>
        <v>0</v>
      </c>
      <c r="O170" s="337">
        <f t="shared" si="72"/>
        <v>0</v>
      </c>
    </row>
    <row r="171" spans="1:15" ht="13.2" x14ac:dyDescent="0.25">
      <c r="A171" s="321">
        <v>2</v>
      </c>
      <c r="B171" s="322">
        <v>3</v>
      </c>
      <c r="C171" s="323"/>
      <c r="D171" s="323"/>
      <c r="E171" s="323"/>
      <c r="F171" s="261" t="s">
        <v>27</v>
      </c>
      <c r="G171" s="324">
        <f>+G172+G180+G189+G198+G201+G210+G225+G238</f>
        <v>19349971.210000001</v>
      </c>
      <c r="H171" s="324">
        <f t="shared" ref="H171:O171" si="73">+H172+H180+H189+H198+H201+H210+H225+H238</f>
        <v>30587401.150000002</v>
      </c>
      <c r="I171" s="324">
        <f t="shared" si="73"/>
        <v>93708276.909999996</v>
      </c>
      <c r="J171" s="324">
        <f t="shared" si="73"/>
        <v>9489657.6900000013</v>
      </c>
      <c r="K171" s="324">
        <f t="shared" si="73"/>
        <v>1670666.88</v>
      </c>
      <c r="L171" s="324">
        <f t="shared" si="73"/>
        <v>1670656.88</v>
      </c>
      <c r="M171" s="324">
        <f t="shared" si="73"/>
        <v>18288892.75</v>
      </c>
      <c r="N171" s="324">
        <f t="shared" si="73"/>
        <v>174765523.47</v>
      </c>
      <c r="O171" s="324">
        <f t="shared" si="73"/>
        <v>30.410756276280281</v>
      </c>
    </row>
    <row r="172" spans="1:15" ht="13.2" x14ac:dyDescent="0.25">
      <c r="A172" s="325">
        <v>2</v>
      </c>
      <c r="B172" s="326">
        <v>3</v>
      </c>
      <c r="C172" s="326">
        <v>1</v>
      </c>
      <c r="D172" s="326"/>
      <c r="E172" s="326"/>
      <c r="F172" s="262" t="s">
        <v>28</v>
      </c>
      <c r="G172" s="327">
        <f t="shared" ref="G172:O172" si="74">+G173+G175+G178</f>
        <v>2877942.62</v>
      </c>
      <c r="H172" s="327">
        <f t="shared" si="74"/>
        <v>4111346.6</v>
      </c>
      <c r="I172" s="327">
        <f t="shared" si="74"/>
        <v>16668079.57</v>
      </c>
      <c r="J172" s="327">
        <f t="shared" si="74"/>
        <v>1233403.98</v>
      </c>
      <c r="K172" s="327">
        <f t="shared" si="74"/>
        <v>0</v>
      </c>
      <c r="L172" s="327">
        <f t="shared" si="74"/>
        <v>0</v>
      </c>
      <c r="M172" s="327">
        <f t="shared" si="74"/>
        <v>6222693.1799999997</v>
      </c>
      <c r="N172" s="327">
        <f t="shared" si="74"/>
        <v>31113465.949999999</v>
      </c>
      <c r="O172" s="327">
        <f t="shared" si="74"/>
        <v>3.2206862946764252</v>
      </c>
    </row>
    <row r="173" spans="1:15" ht="13.2" x14ac:dyDescent="0.25">
      <c r="A173" s="328">
        <v>2</v>
      </c>
      <c r="B173" s="329">
        <v>3</v>
      </c>
      <c r="C173" s="329">
        <v>1</v>
      </c>
      <c r="D173" s="329">
        <v>1</v>
      </c>
      <c r="E173" s="329"/>
      <c r="F173" s="340" t="s">
        <v>133</v>
      </c>
      <c r="G173" s="330">
        <f t="shared" ref="G173:O173" si="75">+G174</f>
        <v>2877942.62</v>
      </c>
      <c r="H173" s="330">
        <f t="shared" si="75"/>
        <v>4111346.6</v>
      </c>
      <c r="I173" s="330">
        <f t="shared" si="75"/>
        <v>16668079.57</v>
      </c>
      <c r="J173" s="330">
        <f t="shared" si="75"/>
        <v>1233403.98</v>
      </c>
      <c r="K173" s="330">
        <f t="shared" si="75"/>
        <v>0</v>
      </c>
      <c r="L173" s="330">
        <f t="shared" si="75"/>
        <v>0</v>
      </c>
      <c r="M173" s="330">
        <f t="shared" si="75"/>
        <v>6222693.1799999997</v>
      </c>
      <c r="N173" s="330">
        <f t="shared" si="75"/>
        <v>31113465.949999999</v>
      </c>
      <c r="O173" s="343">
        <f t="shared" si="75"/>
        <v>3.2206862946764252</v>
      </c>
    </row>
    <row r="174" spans="1:15" ht="13.2" x14ac:dyDescent="0.25">
      <c r="A174" s="341">
        <v>2</v>
      </c>
      <c r="B174" s="333">
        <v>3</v>
      </c>
      <c r="C174" s="333">
        <v>1</v>
      </c>
      <c r="D174" s="333">
        <v>1</v>
      </c>
      <c r="E174" s="333" t="s">
        <v>202</v>
      </c>
      <c r="F174" s="334" t="s">
        <v>133</v>
      </c>
      <c r="G174" s="335">
        <v>2877942.62</v>
      </c>
      <c r="H174" s="335">
        <v>4111346.6</v>
      </c>
      <c r="I174" s="335">
        <v>16668079.57</v>
      </c>
      <c r="J174" s="335">
        <v>1233403.98</v>
      </c>
      <c r="K174" s="335"/>
      <c r="L174" s="335"/>
      <c r="M174" s="335">
        <v>6222693.1799999997</v>
      </c>
      <c r="N174" s="338">
        <f>SUBTOTAL(9,G174:M174)</f>
        <v>31113465.949999999</v>
      </c>
      <c r="O174" s="339">
        <f t="shared" si="72"/>
        <v>3.2206862946764252</v>
      </c>
    </row>
    <row r="175" spans="1:15" ht="13.2" x14ac:dyDescent="0.25">
      <c r="A175" s="328">
        <v>2</v>
      </c>
      <c r="B175" s="329">
        <v>3</v>
      </c>
      <c r="C175" s="329">
        <v>1</v>
      </c>
      <c r="D175" s="329">
        <v>3</v>
      </c>
      <c r="E175" s="329"/>
      <c r="F175" s="340" t="s">
        <v>134</v>
      </c>
      <c r="G175" s="330">
        <f t="shared" ref="G175:N175" si="76">SUM(G176:G177)</f>
        <v>0</v>
      </c>
      <c r="H175" s="330">
        <f t="shared" si="76"/>
        <v>0</v>
      </c>
      <c r="I175" s="330">
        <f t="shared" si="76"/>
        <v>0</v>
      </c>
      <c r="J175" s="330">
        <f t="shared" si="76"/>
        <v>0</v>
      </c>
      <c r="K175" s="330">
        <f t="shared" si="76"/>
        <v>0</v>
      </c>
      <c r="L175" s="330">
        <f t="shared" si="76"/>
        <v>0</v>
      </c>
      <c r="M175" s="330">
        <f t="shared" si="76"/>
        <v>0</v>
      </c>
      <c r="N175" s="330">
        <f t="shared" si="76"/>
        <v>0</v>
      </c>
      <c r="O175" s="343">
        <f>SUM(O176:O177)</f>
        <v>0</v>
      </c>
    </row>
    <row r="176" spans="1:15" ht="13.2" x14ac:dyDescent="0.25">
      <c r="A176" s="341">
        <v>2</v>
      </c>
      <c r="B176" s="333">
        <v>3</v>
      </c>
      <c r="C176" s="333">
        <v>1</v>
      </c>
      <c r="D176" s="333">
        <v>3</v>
      </c>
      <c r="E176" s="333" t="s">
        <v>203</v>
      </c>
      <c r="F176" s="334" t="s">
        <v>135</v>
      </c>
      <c r="G176" s="335"/>
      <c r="H176" s="335"/>
      <c r="I176" s="335"/>
      <c r="J176" s="335"/>
      <c r="K176" s="335"/>
      <c r="L176" s="335"/>
      <c r="M176" s="335"/>
      <c r="N176" s="336">
        <f>SUBTOTAL(9,G176:M176)</f>
        <v>0</v>
      </c>
      <c r="O176" s="337">
        <f>IFERROR(N176/$N$18*100,"0.00")</f>
        <v>0</v>
      </c>
    </row>
    <row r="177" spans="1:15" ht="13.2" x14ac:dyDescent="0.25">
      <c r="A177" s="341">
        <v>2</v>
      </c>
      <c r="B177" s="333">
        <v>3</v>
      </c>
      <c r="C177" s="333">
        <v>1</v>
      </c>
      <c r="D177" s="333">
        <v>3</v>
      </c>
      <c r="E177" s="333" t="s">
        <v>204</v>
      </c>
      <c r="F177" s="334" t="s">
        <v>136</v>
      </c>
      <c r="G177" s="335"/>
      <c r="H177" s="335"/>
      <c r="I177" s="335"/>
      <c r="J177" s="335"/>
      <c r="K177" s="335"/>
      <c r="L177" s="335"/>
      <c r="M177" s="335"/>
      <c r="N177" s="336">
        <f>SUBTOTAL(9,G177:M177)</f>
        <v>0</v>
      </c>
      <c r="O177" s="337">
        <f>IFERROR(N177/$N$18*100,"0.00")</f>
        <v>0</v>
      </c>
    </row>
    <row r="178" spans="1:15" ht="13.2" x14ac:dyDescent="0.25">
      <c r="A178" s="328">
        <v>2</v>
      </c>
      <c r="B178" s="329">
        <v>3</v>
      </c>
      <c r="C178" s="329">
        <v>1</v>
      </c>
      <c r="D178" s="329">
        <v>4</v>
      </c>
      <c r="E178" s="329"/>
      <c r="F178" s="340" t="s">
        <v>137</v>
      </c>
      <c r="G178" s="342">
        <f t="shared" ref="G178:O178" si="77">+G179</f>
        <v>0</v>
      </c>
      <c r="H178" s="342">
        <f t="shared" si="77"/>
        <v>0</v>
      </c>
      <c r="I178" s="342">
        <f t="shared" si="77"/>
        <v>0</v>
      </c>
      <c r="J178" s="342">
        <f t="shared" si="77"/>
        <v>0</v>
      </c>
      <c r="K178" s="342">
        <f t="shared" si="77"/>
        <v>0</v>
      </c>
      <c r="L178" s="342">
        <f t="shared" si="77"/>
        <v>0</v>
      </c>
      <c r="M178" s="342">
        <f t="shared" si="77"/>
        <v>0</v>
      </c>
      <c r="N178" s="342">
        <f t="shared" si="77"/>
        <v>0</v>
      </c>
      <c r="O178" s="343">
        <f t="shared" si="77"/>
        <v>0</v>
      </c>
    </row>
    <row r="179" spans="1:15" ht="13.2" x14ac:dyDescent="0.25">
      <c r="A179" s="341">
        <v>2</v>
      </c>
      <c r="B179" s="333">
        <v>3</v>
      </c>
      <c r="C179" s="333">
        <v>1</v>
      </c>
      <c r="D179" s="333">
        <v>4</v>
      </c>
      <c r="E179" s="333" t="s">
        <v>202</v>
      </c>
      <c r="F179" s="334" t="s">
        <v>137</v>
      </c>
      <c r="G179" s="335"/>
      <c r="H179" s="335"/>
      <c r="I179" s="335"/>
      <c r="J179" s="335"/>
      <c r="K179" s="335"/>
      <c r="L179" s="335"/>
      <c r="M179" s="335"/>
      <c r="N179" s="336">
        <f>SUBTOTAL(9,G179:M179)</f>
        <v>0</v>
      </c>
      <c r="O179" s="337">
        <f>IFERROR(N179/$N$18*100,"0.00")</f>
        <v>0</v>
      </c>
    </row>
    <row r="180" spans="1:15" ht="13.2" x14ac:dyDescent="0.25">
      <c r="A180" s="325">
        <v>2</v>
      </c>
      <c r="B180" s="326">
        <v>3</v>
      </c>
      <c r="C180" s="326">
        <v>2</v>
      </c>
      <c r="D180" s="326"/>
      <c r="E180" s="326"/>
      <c r="F180" s="262" t="s">
        <v>29</v>
      </c>
      <c r="G180" s="327">
        <f t="shared" ref="G180:O180" si="78">+G181+G183+G185+G187</f>
        <v>0</v>
      </c>
      <c r="H180" s="327">
        <f t="shared" si="78"/>
        <v>0</v>
      </c>
      <c r="I180" s="327">
        <f t="shared" si="78"/>
        <v>0</v>
      </c>
      <c r="J180" s="327">
        <f t="shared" si="78"/>
        <v>0</v>
      </c>
      <c r="K180" s="327">
        <f t="shared" si="78"/>
        <v>0</v>
      </c>
      <c r="L180" s="327">
        <f t="shared" si="78"/>
        <v>0</v>
      </c>
      <c r="M180" s="327">
        <f t="shared" si="78"/>
        <v>1820000</v>
      </c>
      <c r="N180" s="327">
        <f t="shared" si="78"/>
        <v>1820000</v>
      </c>
      <c r="O180" s="327">
        <f t="shared" si="78"/>
        <v>0.18839588831828921</v>
      </c>
    </row>
    <row r="181" spans="1:15" ht="13.2" x14ac:dyDescent="0.25">
      <c r="A181" s="328">
        <v>2</v>
      </c>
      <c r="B181" s="329">
        <v>3</v>
      </c>
      <c r="C181" s="329">
        <v>2</v>
      </c>
      <c r="D181" s="329">
        <v>1</v>
      </c>
      <c r="E181" s="329"/>
      <c r="F181" s="340" t="s">
        <v>1052</v>
      </c>
      <c r="G181" s="342">
        <f>+G182</f>
        <v>0</v>
      </c>
      <c r="H181" s="342">
        <f t="shared" ref="H181:O181" si="79">H182</f>
        <v>0</v>
      </c>
      <c r="I181" s="342">
        <f t="shared" si="79"/>
        <v>0</v>
      </c>
      <c r="J181" s="342">
        <f t="shared" si="79"/>
        <v>0</v>
      </c>
      <c r="K181" s="342">
        <f t="shared" si="79"/>
        <v>0</v>
      </c>
      <c r="L181" s="342">
        <f t="shared" si="79"/>
        <v>0</v>
      </c>
      <c r="M181" s="342">
        <f t="shared" si="79"/>
        <v>20000</v>
      </c>
      <c r="N181" s="342">
        <f t="shared" si="79"/>
        <v>20000</v>
      </c>
      <c r="O181" s="343">
        <f t="shared" si="79"/>
        <v>2.0702844870141676E-3</v>
      </c>
    </row>
    <row r="182" spans="1:15" ht="13.2" x14ac:dyDescent="0.25">
      <c r="A182" s="341">
        <v>2</v>
      </c>
      <c r="B182" s="333">
        <v>3</v>
      </c>
      <c r="C182" s="333">
        <v>2</v>
      </c>
      <c r="D182" s="333">
        <v>1</v>
      </c>
      <c r="E182" s="333" t="s">
        <v>202</v>
      </c>
      <c r="F182" s="334" t="s">
        <v>1052</v>
      </c>
      <c r="G182" s="335"/>
      <c r="H182" s="335"/>
      <c r="I182" s="335"/>
      <c r="J182" s="335"/>
      <c r="K182" s="335"/>
      <c r="L182" s="335"/>
      <c r="M182" s="335">
        <v>20000</v>
      </c>
      <c r="N182" s="336">
        <f>SUBTOTAL(9,G182:M182)</f>
        <v>20000</v>
      </c>
      <c r="O182" s="337">
        <f>IFERROR(N182/$N$18*100,"0.00")</f>
        <v>2.0702844870141676E-3</v>
      </c>
    </row>
    <row r="183" spans="1:15" ht="13.2" x14ac:dyDescent="0.25">
      <c r="A183" s="328">
        <v>2</v>
      </c>
      <c r="B183" s="329">
        <v>3</v>
      </c>
      <c r="C183" s="329">
        <v>2</v>
      </c>
      <c r="D183" s="329">
        <v>2</v>
      </c>
      <c r="E183" s="329"/>
      <c r="F183" s="340" t="s">
        <v>138</v>
      </c>
      <c r="G183" s="342">
        <f t="shared" ref="G183:O183" si="80">+G184</f>
        <v>0</v>
      </c>
      <c r="H183" s="342">
        <f t="shared" si="80"/>
        <v>0</v>
      </c>
      <c r="I183" s="342">
        <f t="shared" si="80"/>
        <v>0</v>
      </c>
      <c r="J183" s="342">
        <f t="shared" si="80"/>
        <v>0</v>
      </c>
      <c r="K183" s="342">
        <f t="shared" si="80"/>
        <v>0</v>
      </c>
      <c r="L183" s="342">
        <f t="shared" si="80"/>
        <v>0</v>
      </c>
      <c r="M183" s="342">
        <f t="shared" si="80"/>
        <v>1800000</v>
      </c>
      <c r="N183" s="342">
        <f t="shared" si="80"/>
        <v>1800000</v>
      </c>
      <c r="O183" s="343">
        <f t="shared" si="80"/>
        <v>0.18632560383127506</v>
      </c>
    </row>
    <row r="184" spans="1:15" ht="13.2" x14ac:dyDescent="0.25">
      <c r="A184" s="341">
        <v>2</v>
      </c>
      <c r="B184" s="333">
        <v>3</v>
      </c>
      <c r="C184" s="333">
        <v>2</v>
      </c>
      <c r="D184" s="333">
        <v>2</v>
      </c>
      <c r="E184" s="333" t="s">
        <v>202</v>
      </c>
      <c r="F184" s="334" t="s">
        <v>138</v>
      </c>
      <c r="G184" s="335"/>
      <c r="H184" s="335"/>
      <c r="I184" s="335"/>
      <c r="J184" s="335"/>
      <c r="K184" s="335"/>
      <c r="L184" s="335"/>
      <c r="M184" s="335">
        <v>1800000</v>
      </c>
      <c r="N184" s="336">
        <f>SUBTOTAL(9,G184:M184)</f>
        <v>1800000</v>
      </c>
      <c r="O184" s="339">
        <f>IFERROR(N184/$N$18*100,"0.00")</f>
        <v>0.18632560383127506</v>
      </c>
    </row>
    <row r="185" spans="1:15" ht="13.2" x14ac:dyDescent="0.25">
      <c r="A185" s="328">
        <v>2</v>
      </c>
      <c r="B185" s="329">
        <v>3</v>
      </c>
      <c r="C185" s="329">
        <v>2</v>
      </c>
      <c r="D185" s="329">
        <v>3</v>
      </c>
      <c r="E185" s="329"/>
      <c r="F185" s="340" t="s">
        <v>139</v>
      </c>
      <c r="G185" s="342">
        <f t="shared" ref="G185:O185" si="81">+G186</f>
        <v>0</v>
      </c>
      <c r="H185" s="342">
        <f t="shared" si="81"/>
        <v>0</v>
      </c>
      <c r="I185" s="342">
        <f t="shared" si="81"/>
        <v>0</v>
      </c>
      <c r="J185" s="342">
        <f t="shared" si="81"/>
        <v>0</v>
      </c>
      <c r="K185" s="342">
        <f t="shared" si="81"/>
        <v>0</v>
      </c>
      <c r="L185" s="342">
        <f t="shared" si="81"/>
        <v>0</v>
      </c>
      <c r="M185" s="342">
        <f t="shared" si="81"/>
        <v>0</v>
      </c>
      <c r="N185" s="342">
        <f t="shared" si="81"/>
        <v>0</v>
      </c>
      <c r="O185" s="343">
        <f t="shared" si="81"/>
        <v>0</v>
      </c>
    </row>
    <row r="186" spans="1:15" ht="13.2" x14ac:dyDescent="0.25">
      <c r="A186" s="341">
        <v>2</v>
      </c>
      <c r="B186" s="333">
        <v>3</v>
      </c>
      <c r="C186" s="333">
        <v>2</v>
      </c>
      <c r="D186" s="333">
        <v>3</v>
      </c>
      <c r="E186" s="333" t="s">
        <v>202</v>
      </c>
      <c r="F186" s="334" t="s">
        <v>139</v>
      </c>
      <c r="G186" s="335"/>
      <c r="H186" s="335"/>
      <c r="I186" s="335"/>
      <c r="J186" s="335"/>
      <c r="K186" s="335"/>
      <c r="L186" s="335"/>
      <c r="M186" s="335"/>
      <c r="N186" s="336">
        <f>SUBTOTAL(9,G186:M186)</f>
        <v>0</v>
      </c>
      <c r="O186" s="337">
        <f>IFERROR(N186/$N$18*100,"0.00")</f>
        <v>0</v>
      </c>
    </row>
    <row r="187" spans="1:15" ht="13.2" x14ac:dyDescent="0.25">
      <c r="A187" s="328">
        <v>2</v>
      </c>
      <c r="B187" s="329">
        <v>3</v>
      </c>
      <c r="C187" s="329">
        <v>2</v>
      </c>
      <c r="D187" s="329">
        <v>4</v>
      </c>
      <c r="E187" s="329"/>
      <c r="F187" s="340" t="s">
        <v>30</v>
      </c>
      <c r="G187" s="342">
        <f t="shared" ref="G187:O187" si="82">+G188</f>
        <v>0</v>
      </c>
      <c r="H187" s="342">
        <f t="shared" si="82"/>
        <v>0</v>
      </c>
      <c r="I187" s="342">
        <f t="shared" si="82"/>
        <v>0</v>
      </c>
      <c r="J187" s="342">
        <f t="shared" si="82"/>
        <v>0</v>
      </c>
      <c r="K187" s="342">
        <f t="shared" si="82"/>
        <v>0</v>
      </c>
      <c r="L187" s="342">
        <f t="shared" si="82"/>
        <v>0</v>
      </c>
      <c r="M187" s="342">
        <f t="shared" si="82"/>
        <v>0</v>
      </c>
      <c r="N187" s="342">
        <f t="shared" si="82"/>
        <v>0</v>
      </c>
      <c r="O187" s="343">
        <f t="shared" si="82"/>
        <v>0</v>
      </c>
    </row>
    <row r="188" spans="1:15" ht="13.2" x14ac:dyDescent="0.25">
      <c r="A188" s="341">
        <v>2</v>
      </c>
      <c r="B188" s="333">
        <v>3</v>
      </c>
      <c r="C188" s="333">
        <v>2</v>
      </c>
      <c r="D188" s="333">
        <v>4</v>
      </c>
      <c r="E188" s="333" t="s">
        <v>202</v>
      </c>
      <c r="F188" s="334" t="s">
        <v>30</v>
      </c>
      <c r="G188" s="335"/>
      <c r="H188" s="335"/>
      <c r="I188" s="335"/>
      <c r="J188" s="335"/>
      <c r="K188" s="335"/>
      <c r="L188" s="335"/>
      <c r="M188" s="335"/>
      <c r="N188" s="336">
        <f>SUBTOTAL(9,G188:M188)</f>
        <v>0</v>
      </c>
      <c r="O188" s="339">
        <f>IFERROR(N188/$N$18*100,"0.00")</f>
        <v>0</v>
      </c>
    </row>
    <row r="189" spans="1:15" ht="13.2" x14ac:dyDescent="0.25">
      <c r="A189" s="325">
        <v>2</v>
      </c>
      <c r="B189" s="326">
        <v>3</v>
      </c>
      <c r="C189" s="326">
        <v>3</v>
      </c>
      <c r="D189" s="326"/>
      <c r="E189" s="326"/>
      <c r="F189" s="262" t="s">
        <v>250</v>
      </c>
      <c r="G189" s="327">
        <f t="shared" ref="G189:O189" si="83">+G190+G192+G194+G196</f>
        <v>1880800</v>
      </c>
      <c r="H189" s="327">
        <f t="shared" si="83"/>
        <v>893380</v>
      </c>
      <c r="I189" s="327">
        <f t="shared" si="83"/>
        <v>910400</v>
      </c>
      <c r="J189" s="327">
        <f t="shared" si="83"/>
        <v>376160</v>
      </c>
      <c r="K189" s="327">
        <f t="shared" si="83"/>
        <v>0</v>
      </c>
      <c r="L189" s="327">
        <f t="shared" si="83"/>
        <v>0</v>
      </c>
      <c r="M189" s="327">
        <f t="shared" si="83"/>
        <v>961260</v>
      </c>
      <c r="N189" s="327">
        <f t="shared" si="83"/>
        <v>5022000</v>
      </c>
      <c r="O189" s="327">
        <f t="shared" si="83"/>
        <v>12.839887105726968</v>
      </c>
    </row>
    <row r="190" spans="1:15" ht="13.2" x14ac:dyDescent="0.25">
      <c r="A190" s="328">
        <v>2</v>
      </c>
      <c r="B190" s="329">
        <v>3</v>
      </c>
      <c r="C190" s="329">
        <v>3</v>
      </c>
      <c r="D190" s="329">
        <v>1</v>
      </c>
      <c r="E190" s="329"/>
      <c r="F190" s="340" t="s">
        <v>140</v>
      </c>
      <c r="G190" s="330">
        <f>G191</f>
        <v>1880800</v>
      </c>
      <c r="H190" s="342">
        <f t="shared" ref="H190:O190" si="84">H191</f>
        <v>893380</v>
      </c>
      <c r="I190" s="342">
        <f t="shared" si="84"/>
        <v>910400</v>
      </c>
      <c r="J190" s="342">
        <f t="shared" si="84"/>
        <v>376160</v>
      </c>
      <c r="K190" s="342">
        <f t="shared" si="84"/>
        <v>0</v>
      </c>
      <c r="L190" s="342">
        <f t="shared" si="84"/>
        <v>0</v>
      </c>
      <c r="M190" s="342">
        <f t="shared" si="84"/>
        <v>611260</v>
      </c>
      <c r="N190" s="342">
        <f>N191</f>
        <v>4672000</v>
      </c>
      <c r="O190" s="343">
        <f t="shared" si="84"/>
        <v>0.4836184561665095</v>
      </c>
    </row>
    <row r="191" spans="1:15" ht="13.2" x14ac:dyDescent="0.25">
      <c r="A191" s="341">
        <v>2</v>
      </c>
      <c r="B191" s="333">
        <v>3</v>
      </c>
      <c r="C191" s="333">
        <v>3</v>
      </c>
      <c r="D191" s="333">
        <v>1</v>
      </c>
      <c r="E191" s="333" t="s">
        <v>202</v>
      </c>
      <c r="F191" s="334" t="s">
        <v>140</v>
      </c>
      <c r="G191" s="335">
        <v>1880800</v>
      </c>
      <c r="H191" s="335">
        <v>893380</v>
      </c>
      <c r="I191" s="335">
        <v>910400</v>
      </c>
      <c r="J191" s="335">
        <v>376160</v>
      </c>
      <c r="K191" s="335"/>
      <c r="L191" s="335"/>
      <c r="M191" s="335">
        <v>611260</v>
      </c>
      <c r="N191" s="336">
        <f>SUBTOTAL(9,G191:M191)</f>
        <v>4672000</v>
      </c>
      <c r="O191" s="337">
        <f>IFERROR(N191/$N$18*100,"0.00")</f>
        <v>0.4836184561665095</v>
      </c>
    </row>
    <row r="192" spans="1:15" ht="13.2" x14ac:dyDescent="0.25">
      <c r="A192" s="328">
        <v>2</v>
      </c>
      <c r="B192" s="329">
        <v>3</v>
      </c>
      <c r="C192" s="329">
        <v>3</v>
      </c>
      <c r="D192" s="329">
        <v>2</v>
      </c>
      <c r="E192" s="329"/>
      <c r="F192" s="340" t="s">
        <v>141</v>
      </c>
      <c r="G192" s="342">
        <f t="shared" ref="G192:N192" si="85">+G193</f>
        <v>0</v>
      </c>
      <c r="H192" s="342">
        <f t="shared" si="85"/>
        <v>0</v>
      </c>
      <c r="I192" s="342">
        <f t="shared" si="85"/>
        <v>0</v>
      </c>
      <c r="J192" s="342">
        <f t="shared" si="85"/>
        <v>0</v>
      </c>
      <c r="K192" s="342">
        <f t="shared" si="85"/>
        <v>0</v>
      </c>
      <c r="L192" s="342">
        <f t="shared" si="85"/>
        <v>0</v>
      </c>
      <c r="M192" s="342">
        <f t="shared" si="85"/>
        <v>0</v>
      </c>
      <c r="N192" s="342">
        <f t="shared" si="85"/>
        <v>0</v>
      </c>
      <c r="O192" s="343">
        <f>SUM(O193:O195)</f>
        <v>7.2459957045495862E-2</v>
      </c>
    </row>
    <row r="193" spans="1:15" ht="13.2" x14ac:dyDescent="0.25">
      <c r="A193" s="341">
        <v>2</v>
      </c>
      <c r="B193" s="333">
        <v>3</v>
      </c>
      <c r="C193" s="333">
        <v>3</v>
      </c>
      <c r="D193" s="333">
        <v>2</v>
      </c>
      <c r="E193" s="333" t="s">
        <v>202</v>
      </c>
      <c r="F193" s="334" t="s">
        <v>141</v>
      </c>
      <c r="G193" s="335"/>
      <c r="H193" s="335"/>
      <c r="I193" s="335"/>
      <c r="J193" s="335"/>
      <c r="K193" s="335"/>
      <c r="L193" s="335"/>
      <c r="M193" s="335"/>
      <c r="N193" s="336">
        <f>SUBTOTAL(9,G193:M193)</f>
        <v>0</v>
      </c>
      <c r="O193" s="337">
        <f>IFERROR(N193/$N$18*100,"0.00")</f>
        <v>0</v>
      </c>
    </row>
    <row r="194" spans="1:15" ht="13.2" x14ac:dyDescent="0.25">
      <c r="A194" s="328">
        <v>2</v>
      </c>
      <c r="B194" s="329">
        <v>3</v>
      </c>
      <c r="C194" s="329">
        <v>3</v>
      </c>
      <c r="D194" s="329">
        <v>3</v>
      </c>
      <c r="E194" s="329"/>
      <c r="F194" s="340" t="s">
        <v>142</v>
      </c>
      <c r="G194" s="342">
        <f t="shared" ref="G194:O194" si="86">+G195</f>
        <v>0</v>
      </c>
      <c r="H194" s="342">
        <f t="shared" si="86"/>
        <v>0</v>
      </c>
      <c r="I194" s="342">
        <f t="shared" si="86"/>
        <v>0</v>
      </c>
      <c r="J194" s="342">
        <f t="shared" si="86"/>
        <v>0</v>
      </c>
      <c r="K194" s="342">
        <f t="shared" si="86"/>
        <v>0</v>
      </c>
      <c r="L194" s="342">
        <f t="shared" si="86"/>
        <v>0</v>
      </c>
      <c r="M194" s="342">
        <f t="shared" si="86"/>
        <v>350000</v>
      </c>
      <c r="N194" s="342">
        <f t="shared" si="86"/>
        <v>350000</v>
      </c>
      <c r="O194" s="343">
        <f t="shared" si="86"/>
        <v>3.6229978522747931E-2</v>
      </c>
    </row>
    <row r="195" spans="1:15" ht="13.2" x14ac:dyDescent="0.25">
      <c r="A195" s="341">
        <v>2</v>
      </c>
      <c r="B195" s="333">
        <v>3</v>
      </c>
      <c r="C195" s="333">
        <v>3</v>
      </c>
      <c r="D195" s="333">
        <v>3</v>
      </c>
      <c r="E195" s="333" t="s">
        <v>202</v>
      </c>
      <c r="F195" s="334" t="s">
        <v>142</v>
      </c>
      <c r="G195" s="335"/>
      <c r="H195" s="335"/>
      <c r="I195" s="335"/>
      <c r="J195" s="335"/>
      <c r="K195" s="335"/>
      <c r="L195" s="335"/>
      <c r="M195" s="335">
        <v>350000</v>
      </c>
      <c r="N195" s="336">
        <f>SUBTOTAL(9,G195:M195)</f>
        <v>350000</v>
      </c>
      <c r="O195" s="337">
        <f>IFERROR(N195/$N$18*100,"0.00")</f>
        <v>3.6229978522747931E-2</v>
      </c>
    </row>
    <row r="196" spans="1:15" ht="13.2" x14ac:dyDescent="0.25">
      <c r="A196" s="328">
        <v>2</v>
      </c>
      <c r="B196" s="329">
        <v>3</v>
      </c>
      <c r="C196" s="329">
        <v>3</v>
      </c>
      <c r="D196" s="329">
        <v>4</v>
      </c>
      <c r="E196" s="329"/>
      <c r="F196" s="340" t="s">
        <v>143</v>
      </c>
      <c r="G196" s="342">
        <f t="shared" ref="G196:N196" si="87">+G197</f>
        <v>0</v>
      </c>
      <c r="H196" s="342">
        <f t="shared" si="87"/>
        <v>0</v>
      </c>
      <c r="I196" s="342">
        <f t="shared" si="87"/>
        <v>0</v>
      </c>
      <c r="J196" s="342">
        <f t="shared" si="87"/>
        <v>0</v>
      </c>
      <c r="K196" s="342">
        <f t="shared" si="87"/>
        <v>0</v>
      </c>
      <c r="L196" s="342">
        <f t="shared" si="87"/>
        <v>0</v>
      </c>
      <c r="M196" s="342">
        <f t="shared" si="87"/>
        <v>0</v>
      </c>
      <c r="N196" s="342">
        <f t="shared" si="87"/>
        <v>0</v>
      </c>
      <c r="O196" s="343">
        <f>SUM(O197:O200)</f>
        <v>12.247578713992214</v>
      </c>
    </row>
    <row r="197" spans="1:15" ht="13.2" x14ac:dyDescent="0.25">
      <c r="A197" s="341">
        <v>2</v>
      </c>
      <c r="B197" s="333">
        <v>3</v>
      </c>
      <c r="C197" s="333">
        <v>3</v>
      </c>
      <c r="D197" s="333">
        <v>4</v>
      </c>
      <c r="E197" s="333" t="s">
        <v>202</v>
      </c>
      <c r="F197" s="334" t="s">
        <v>143</v>
      </c>
      <c r="G197" s="335"/>
      <c r="H197" s="335"/>
      <c r="I197" s="335"/>
      <c r="J197" s="335"/>
      <c r="K197" s="335"/>
      <c r="L197" s="335"/>
      <c r="M197" s="335"/>
      <c r="N197" s="336">
        <f>SUBTOTAL(9,G197:M197)</f>
        <v>0</v>
      </c>
      <c r="O197" s="337">
        <f>IFERROR(N197/$N$18*100,"0.00")</f>
        <v>0</v>
      </c>
    </row>
    <row r="198" spans="1:15" ht="13.2" x14ac:dyDescent="0.25">
      <c r="A198" s="325">
        <v>2</v>
      </c>
      <c r="B198" s="326">
        <v>3</v>
      </c>
      <c r="C198" s="326">
        <v>4</v>
      </c>
      <c r="D198" s="326"/>
      <c r="E198" s="326"/>
      <c r="F198" s="262" t="s">
        <v>251</v>
      </c>
      <c r="G198" s="327">
        <f t="shared" ref="G198:O199" si="88">+G199</f>
        <v>5492214.0899999999</v>
      </c>
      <c r="H198" s="327">
        <f t="shared" si="88"/>
        <v>11442112.67</v>
      </c>
      <c r="I198" s="327">
        <f t="shared" si="88"/>
        <v>21131897.390000001</v>
      </c>
      <c r="J198" s="327">
        <f t="shared" si="88"/>
        <v>1373053.53</v>
      </c>
      <c r="K198" s="327">
        <f t="shared" si="88"/>
        <v>0</v>
      </c>
      <c r="L198" s="327">
        <f t="shared" si="88"/>
        <v>0</v>
      </c>
      <c r="M198" s="327">
        <f t="shared" si="88"/>
        <v>0</v>
      </c>
      <c r="N198" s="327">
        <f t="shared" si="88"/>
        <v>39439277.68</v>
      </c>
      <c r="O198" s="346">
        <f t="shared" si="88"/>
        <v>4.0825262379974046</v>
      </c>
    </row>
    <row r="199" spans="1:15" ht="13.2" x14ac:dyDescent="0.25">
      <c r="A199" s="328">
        <v>2</v>
      </c>
      <c r="B199" s="329">
        <v>3</v>
      </c>
      <c r="C199" s="329">
        <v>4</v>
      </c>
      <c r="D199" s="329">
        <v>1</v>
      </c>
      <c r="E199" s="329"/>
      <c r="F199" s="340" t="s">
        <v>144</v>
      </c>
      <c r="G199" s="342">
        <f t="shared" si="88"/>
        <v>5492214.0899999999</v>
      </c>
      <c r="H199" s="342">
        <f t="shared" si="88"/>
        <v>11442112.67</v>
      </c>
      <c r="I199" s="342">
        <f t="shared" si="88"/>
        <v>21131897.390000001</v>
      </c>
      <c r="J199" s="342">
        <f t="shared" si="88"/>
        <v>1373053.53</v>
      </c>
      <c r="K199" s="342">
        <f t="shared" si="88"/>
        <v>0</v>
      </c>
      <c r="L199" s="342">
        <f t="shared" si="88"/>
        <v>0</v>
      </c>
      <c r="M199" s="342">
        <f t="shared" si="88"/>
        <v>0</v>
      </c>
      <c r="N199" s="342">
        <f t="shared" si="88"/>
        <v>39439277.68</v>
      </c>
      <c r="O199" s="343">
        <f t="shared" si="88"/>
        <v>4.0825262379974046</v>
      </c>
    </row>
    <row r="200" spans="1:15" ht="13.2" x14ac:dyDescent="0.25">
      <c r="A200" s="341">
        <v>2</v>
      </c>
      <c r="B200" s="333">
        <v>3</v>
      </c>
      <c r="C200" s="333">
        <v>4</v>
      </c>
      <c r="D200" s="333">
        <v>1</v>
      </c>
      <c r="E200" s="333" t="s">
        <v>202</v>
      </c>
      <c r="F200" s="334" t="s">
        <v>144</v>
      </c>
      <c r="G200" s="335">
        <v>5492214.0899999999</v>
      </c>
      <c r="H200" s="335">
        <v>11442112.67</v>
      </c>
      <c r="I200" s="335">
        <v>21131897.390000001</v>
      </c>
      <c r="J200" s="335">
        <v>1373053.53</v>
      </c>
      <c r="K200" s="335"/>
      <c r="L200" s="335"/>
      <c r="M200" s="335"/>
      <c r="N200" s="336">
        <f>SUBTOTAL(9,G200:M200)</f>
        <v>39439277.68</v>
      </c>
      <c r="O200" s="337">
        <f>IFERROR(N200/$N$18*100,"0.00")</f>
        <v>4.0825262379974046</v>
      </c>
    </row>
    <row r="201" spans="1:15" ht="13.2" x14ac:dyDescent="0.25">
      <c r="A201" s="325">
        <v>2</v>
      </c>
      <c r="B201" s="326">
        <v>3</v>
      </c>
      <c r="C201" s="326">
        <v>5</v>
      </c>
      <c r="D201" s="326"/>
      <c r="E201" s="326"/>
      <c r="F201" s="262" t="s">
        <v>146</v>
      </c>
      <c r="G201" s="327">
        <f t="shared" ref="G201:O201" si="89">+G202+G204+G206+G208</f>
        <v>2173986.63</v>
      </c>
      <c r="H201" s="327">
        <f t="shared" si="89"/>
        <v>2174106.58</v>
      </c>
      <c r="I201" s="327">
        <f t="shared" si="89"/>
        <v>4347973.25</v>
      </c>
      <c r="J201" s="327">
        <f t="shared" si="89"/>
        <v>1086933.32</v>
      </c>
      <c r="K201" s="327">
        <f t="shared" si="89"/>
        <v>0</v>
      </c>
      <c r="L201" s="327">
        <f t="shared" si="89"/>
        <v>0</v>
      </c>
      <c r="M201" s="327">
        <f t="shared" si="89"/>
        <v>1086933.32</v>
      </c>
      <c r="N201" s="327">
        <f t="shared" si="89"/>
        <v>10869933.100000001</v>
      </c>
      <c r="O201" s="327">
        <f t="shared" si="89"/>
        <v>1.1251926935905912</v>
      </c>
    </row>
    <row r="202" spans="1:15" ht="13.2" x14ac:dyDescent="0.25">
      <c r="A202" s="328">
        <v>2</v>
      </c>
      <c r="B202" s="329">
        <v>3</v>
      </c>
      <c r="C202" s="329">
        <v>5</v>
      </c>
      <c r="D202" s="329">
        <v>2</v>
      </c>
      <c r="E202" s="329"/>
      <c r="F202" s="340" t="s">
        <v>1053</v>
      </c>
      <c r="G202" s="342">
        <f>+G203</f>
        <v>0</v>
      </c>
      <c r="H202" s="342">
        <f t="shared" ref="H202:O202" si="90">+H203</f>
        <v>0</v>
      </c>
      <c r="I202" s="342">
        <f t="shared" si="90"/>
        <v>0</v>
      </c>
      <c r="J202" s="342">
        <f t="shared" si="90"/>
        <v>0</v>
      </c>
      <c r="K202" s="342">
        <f t="shared" si="90"/>
        <v>0</v>
      </c>
      <c r="L202" s="342">
        <f t="shared" si="90"/>
        <v>0</v>
      </c>
      <c r="M202" s="342">
        <f>+M203</f>
        <v>0</v>
      </c>
      <c r="N202" s="342">
        <f>+N203</f>
        <v>0</v>
      </c>
      <c r="O202" s="343">
        <f t="shared" si="90"/>
        <v>0</v>
      </c>
    </row>
    <row r="203" spans="1:15" ht="13.2" x14ac:dyDescent="0.25">
      <c r="A203" s="341">
        <v>2</v>
      </c>
      <c r="B203" s="333">
        <v>3</v>
      </c>
      <c r="C203" s="333">
        <v>5</v>
      </c>
      <c r="D203" s="333">
        <v>2</v>
      </c>
      <c r="E203" s="333" t="s">
        <v>202</v>
      </c>
      <c r="F203" s="334" t="s">
        <v>1053</v>
      </c>
      <c r="G203" s="335"/>
      <c r="H203" s="335"/>
      <c r="I203" s="335"/>
      <c r="J203" s="335"/>
      <c r="K203" s="335"/>
      <c r="L203" s="335"/>
      <c r="M203" s="335"/>
      <c r="N203" s="336">
        <f>SUBTOTAL(9,G203:M203)</f>
        <v>0</v>
      </c>
      <c r="O203" s="337">
        <f>IFERROR(N203/$N$18*100,"0.00")</f>
        <v>0</v>
      </c>
    </row>
    <row r="204" spans="1:15" ht="13.2" x14ac:dyDescent="0.25">
      <c r="A204" s="328">
        <v>2</v>
      </c>
      <c r="B204" s="329">
        <v>3</v>
      </c>
      <c r="C204" s="329">
        <v>5</v>
      </c>
      <c r="D204" s="329">
        <v>3</v>
      </c>
      <c r="E204" s="329"/>
      <c r="F204" s="340" t="s">
        <v>145</v>
      </c>
      <c r="G204" s="342">
        <f t="shared" ref="G204:O204" si="91">+G205</f>
        <v>0</v>
      </c>
      <c r="H204" s="342">
        <f t="shared" si="91"/>
        <v>0</v>
      </c>
      <c r="I204" s="342">
        <f t="shared" si="91"/>
        <v>0</v>
      </c>
      <c r="J204" s="342">
        <f t="shared" si="91"/>
        <v>0</v>
      </c>
      <c r="K204" s="342">
        <f t="shared" si="91"/>
        <v>0</v>
      </c>
      <c r="L204" s="342">
        <f t="shared" si="91"/>
        <v>0</v>
      </c>
      <c r="M204" s="342">
        <f t="shared" si="91"/>
        <v>0</v>
      </c>
      <c r="N204" s="342">
        <f t="shared" si="91"/>
        <v>0</v>
      </c>
      <c r="O204" s="343">
        <f t="shared" si="91"/>
        <v>0</v>
      </c>
    </row>
    <row r="205" spans="1:15" ht="13.2" x14ac:dyDescent="0.25">
      <c r="A205" s="341">
        <v>2</v>
      </c>
      <c r="B205" s="333">
        <v>3</v>
      </c>
      <c r="C205" s="333">
        <v>5</v>
      </c>
      <c r="D205" s="333">
        <v>3</v>
      </c>
      <c r="E205" s="333" t="s">
        <v>202</v>
      </c>
      <c r="F205" s="334" t="s">
        <v>145</v>
      </c>
      <c r="G205" s="335"/>
      <c r="H205" s="335"/>
      <c r="I205" s="335"/>
      <c r="J205" s="335"/>
      <c r="K205" s="335"/>
      <c r="L205" s="335"/>
      <c r="M205" s="335"/>
      <c r="N205" s="336">
        <f>SUBTOTAL(9,G205:M205)</f>
        <v>0</v>
      </c>
      <c r="O205" s="337">
        <f>IFERROR(N205/$N$18*100,"0.00")</f>
        <v>0</v>
      </c>
    </row>
    <row r="206" spans="1:15" ht="13.2" x14ac:dyDescent="0.25">
      <c r="A206" s="328">
        <v>2</v>
      </c>
      <c r="B206" s="329">
        <v>3</v>
      </c>
      <c r="C206" s="329">
        <v>5</v>
      </c>
      <c r="D206" s="329">
        <v>4</v>
      </c>
      <c r="E206" s="329"/>
      <c r="F206" s="340" t="s">
        <v>1054</v>
      </c>
      <c r="G206" s="342">
        <f t="shared" ref="G206:O206" si="92">+G207</f>
        <v>0</v>
      </c>
      <c r="H206" s="342">
        <f t="shared" si="92"/>
        <v>0</v>
      </c>
      <c r="I206" s="342">
        <f t="shared" si="92"/>
        <v>0</v>
      </c>
      <c r="J206" s="342">
        <f t="shared" si="92"/>
        <v>0</v>
      </c>
      <c r="K206" s="342">
        <f t="shared" si="92"/>
        <v>0</v>
      </c>
      <c r="L206" s="342">
        <f t="shared" si="92"/>
        <v>0</v>
      </c>
      <c r="M206" s="342">
        <f t="shared" si="92"/>
        <v>0</v>
      </c>
      <c r="N206" s="342">
        <f t="shared" si="92"/>
        <v>0</v>
      </c>
      <c r="O206" s="343">
        <f t="shared" si="92"/>
        <v>0</v>
      </c>
    </row>
    <row r="207" spans="1:15" ht="13.2" x14ac:dyDescent="0.25">
      <c r="A207" s="341">
        <v>2</v>
      </c>
      <c r="B207" s="333">
        <v>3</v>
      </c>
      <c r="C207" s="333">
        <v>5</v>
      </c>
      <c r="D207" s="333">
        <v>4</v>
      </c>
      <c r="E207" s="333" t="s">
        <v>202</v>
      </c>
      <c r="F207" s="334" t="s">
        <v>1054</v>
      </c>
      <c r="G207" s="335"/>
      <c r="H207" s="335"/>
      <c r="I207" s="335"/>
      <c r="J207" s="335"/>
      <c r="K207" s="335"/>
      <c r="L207" s="335"/>
      <c r="M207" s="335"/>
      <c r="N207" s="336">
        <f>SUBTOTAL(9,G207:M207)</f>
        <v>0</v>
      </c>
      <c r="O207" s="337">
        <f>IFERROR(N207/$N$18*100,"0.00")</f>
        <v>0</v>
      </c>
    </row>
    <row r="208" spans="1:15" ht="13.2" x14ac:dyDescent="0.25">
      <c r="A208" s="328">
        <v>2</v>
      </c>
      <c r="B208" s="329">
        <v>3</v>
      </c>
      <c r="C208" s="329">
        <v>5</v>
      </c>
      <c r="D208" s="329">
        <v>5</v>
      </c>
      <c r="E208" s="329"/>
      <c r="F208" s="340" t="s">
        <v>252</v>
      </c>
      <c r="G208" s="342">
        <f t="shared" ref="G208:O208" si="93">+G209</f>
        <v>2173986.63</v>
      </c>
      <c r="H208" s="342">
        <f t="shared" si="93"/>
        <v>2174106.58</v>
      </c>
      <c r="I208" s="342">
        <f t="shared" si="93"/>
        <v>4347973.25</v>
      </c>
      <c r="J208" s="342">
        <f t="shared" si="93"/>
        <v>1086933.32</v>
      </c>
      <c r="K208" s="342">
        <f t="shared" si="93"/>
        <v>0</v>
      </c>
      <c r="L208" s="342">
        <f t="shared" si="93"/>
        <v>0</v>
      </c>
      <c r="M208" s="342">
        <f t="shared" si="93"/>
        <v>1086933.32</v>
      </c>
      <c r="N208" s="342">
        <f t="shared" si="93"/>
        <v>10869933.100000001</v>
      </c>
      <c r="O208" s="343">
        <f t="shared" si="93"/>
        <v>1.1251926935905912</v>
      </c>
    </row>
    <row r="209" spans="1:15" ht="13.2" x14ac:dyDescent="0.25">
      <c r="A209" s="341">
        <v>2</v>
      </c>
      <c r="B209" s="333">
        <v>3</v>
      </c>
      <c r="C209" s="333">
        <v>5</v>
      </c>
      <c r="D209" s="333">
        <v>5</v>
      </c>
      <c r="E209" s="333" t="s">
        <v>202</v>
      </c>
      <c r="F209" s="334" t="s">
        <v>147</v>
      </c>
      <c r="G209" s="335">
        <v>2173986.63</v>
      </c>
      <c r="H209" s="335">
        <v>2174106.58</v>
      </c>
      <c r="I209" s="335">
        <v>4347973.25</v>
      </c>
      <c r="J209" s="335">
        <v>1086933.32</v>
      </c>
      <c r="K209" s="335"/>
      <c r="L209" s="335"/>
      <c r="M209" s="335">
        <v>1086933.32</v>
      </c>
      <c r="N209" s="336">
        <f>SUBTOTAL(9,G209:M209)</f>
        <v>10869933.100000001</v>
      </c>
      <c r="O209" s="337">
        <f>IFERROR(N209/$N$18*100,"0.00")</f>
        <v>1.1251926935905912</v>
      </c>
    </row>
    <row r="210" spans="1:15" ht="13.2" x14ac:dyDescent="0.25">
      <c r="A210" s="325">
        <v>2</v>
      </c>
      <c r="B210" s="326">
        <v>3</v>
      </c>
      <c r="C210" s="326">
        <v>6</v>
      </c>
      <c r="D210" s="326"/>
      <c r="E210" s="326"/>
      <c r="F210" s="262" t="s">
        <v>148</v>
      </c>
      <c r="G210" s="327">
        <f t="shared" ref="G210:O210" si="94">+G211+G215+G219+G223</f>
        <v>0</v>
      </c>
      <c r="H210" s="327">
        <f t="shared" si="94"/>
        <v>0</v>
      </c>
      <c r="I210" s="327">
        <f t="shared" si="94"/>
        <v>0</v>
      </c>
      <c r="J210" s="327">
        <f t="shared" si="94"/>
        <v>0</v>
      </c>
      <c r="K210" s="327">
        <f t="shared" si="94"/>
        <v>0</v>
      </c>
      <c r="L210" s="327">
        <f t="shared" si="94"/>
        <v>0</v>
      </c>
      <c r="M210" s="327">
        <f t="shared" si="94"/>
        <v>1750000</v>
      </c>
      <c r="N210" s="327">
        <f t="shared" si="94"/>
        <v>1750000</v>
      </c>
      <c r="O210" s="327">
        <f t="shared" si="94"/>
        <v>0.18114989261373965</v>
      </c>
    </row>
    <row r="211" spans="1:15" ht="13.2" x14ac:dyDescent="0.25">
      <c r="A211" s="328">
        <v>2</v>
      </c>
      <c r="B211" s="329">
        <v>3</v>
      </c>
      <c r="C211" s="329">
        <v>6</v>
      </c>
      <c r="D211" s="329">
        <v>1</v>
      </c>
      <c r="E211" s="329"/>
      <c r="F211" s="340" t="s">
        <v>149</v>
      </c>
      <c r="G211" s="342">
        <f t="shared" ref="G211:O211" si="95">+G212+G213+G214</f>
        <v>0</v>
      </c>
      <c r="H211" s="342">
        <f t="shared" si="95"/>
        <v>0</v>
      </c>
      <c r="I211" s="342">
        <f t="shared" si="95"/>
        <v>0</v>
      </c>
      <c r="J211" s="342">
        <f t="shared" si="95"/>
        <v>0</v>
      </c>
      <c r="K211" s="342">
        <f t="shared" si="95"/>
        <v>0</v>
      </c>
      <c r="L211" s="342">
        <f t="shared" si="95"/>
        <v>0</v>
      </c>
      <c r="M211" s="342">
        <f t="shared" si="95"/>
        <v>850000</v>
      </c>
      <c r="N211" s="342">
        <f t="shared" si="95"/>
        <v>850000</v>
      </c>
      <c r="O211" s="343">
        <f t="shared" si="95"/>
        <v>8.7987090698102122E-2</v>
      </c>
    </row>
    <row r="212" spans="1:15" ht="13.2" x14ac:dyDescent="0.25">
      <c r="A212" s="341">
        <v>2</v>
      </c>
      <c r="B212" s="333">
        <v>3</v>
      </c>
      <c r="C212" s="333">
        <v>6</v>
      </c>
      <c r="D212" s="333">
        <v>1</v>
      </c>
      <c r="E212" s="333" t="s">
        <v>202</v>
      </c>
      <c r="F212" s="334" t="s">
        <v>150</v>
      </c>
      <c r="G212" s="335"/>
      <c r="H212" s="335"/>
      <c r="I212" s="335"/>
      <c r="J212" s="335"/>
      <c r="K212" s="335"/>
      <c r="L212" s="335"/>
      <c r="M212" s="335">
        <v>850000</v>
      </c>
      <c r="N212" s="336">
        <f>SUBTOTAL(9,G212:M212)</f>
        <v>850000</v>
      </c>
      <c r="O212" s="339">
        <f>IFERROR(N212/$N$18*100,"0.00")</f>
        <v>8.7987090698102122E-2</v>
      </c>
    </row>
    <row r="213" spans="1:15" ht="13.2" x14ac:dyDescent="0.25">
      <c r="A213" s="341">
        <v>2</v>
      </c>
      <c r="B213" s="333">
        <v>3</v>
      </c>
      <c r="C213" s="333">
        <v>6</v>
      </c>
      <c r="D213" s="333">
        <v>1</v>
      </c>
      <c r="E213" s="333" t="s">
        <v>203</v>
      </c>
      <c r="F213" s="334" t="s">
        <v>151</v>
      </c>
      <c r="G213" s="335"/>
      <c r="H213" s="335"/>
      <c r="I213" s="335"/>
      <c r="J213" s="335"/>
      <c r="K213" s="335"/>
      <c r="L213" s="335"/>
      <c r="M213" s="335"/>
      <c r="N213" s="336">
        <f>SUBTOTAL(9,G213:M213)</f>
        <v>0</v>
      </c>
      <c r="O213" s="339">
        <f>IFERROR(N213/$N$18*100,"0.00")</f>
        <v>0</v>
      </c>
    </row>
    <row r="214" spans="1:15" ht="13.2" x14ac:dyDescent="0.25">
      <c r="A214" s="341">
        <v>2</v>
      </c>
      <c r="B214" s="333">
        <v>3</v>
      </c>
      <c r="C214" s="333">
        <v>6</v>
      </c>
      <c r="D214" s="333">
        <v>1</v>
      </c>
      <c r="E214" s="333" t="s">
        <v>205</v>
      </c>
      <c r="F214" s="334" t="s">
        <v>152</v>
      </c>
      <c r="G214" s="335"/>
      <c r="H214" s="335"/>
      <c r="I214" s="335"/>
      <c r="J214" s="335"/>
      <c r="K214" s="335"/>
      <c r="L214" s="335"/>
      <c r="M214" s="335"/>
      <c r="N214" s="336">
        <f>SUBTOTAL(9,G214:M214)</f>
        <v>0</v>
      </c>
      <c r="O214" s="339">
        <f>IFERROR(N214/$N$18*100,"0.00")</f>
        <v>0</v>
      </c>
    </row>
    <row r="215" spans="1:15" ht="13.2" x14ac:dyDescent="0.25">
      <c r="A215" s="328">
        <v>2</v>
      </c>
      <c r="B215" s="329">
        <v>3</v>
      </c>
      <c r="C215" s="329">
        <v>6</v>
      </c>
      <c r="D215" s="329">
        <v>2</v>
      </c>
      <c r="E215" s="329"/>
      <c r="F215" s="340" t="s">
        <v>153</v>
      </c>
      <c r="G215" s="342">
        <f t="shared" ref="G215:O215" si="96">+G216+G217+G218</f>
        <v>0</v>
      </c>
      <c r="H215" s="342">
        <f t="shared" si="96"/>
        <v>0</v>
      </c>
      <c r="I215" s="342">
        <f t="shared" si="96"/>
        <v>0</v>
      </c>
      <c r="J215" s="342">
        <f t="shared" si="96"/>
        <v>0</v>
      </c>
      <c r="K215" s="342">
        <f t="shared" si="96"/>
        <v>0</v>
      </c>
      <c r="L215" s="342">
        <f t="shared" si="96"/>
        <v>0</v>
      </c>
      <c r="M215" s="342">
        <f t="shared" si="96"/>
        <v>0</v>
      </c>
      <c r="N215" s="342">
        <f t="shared" si="96"/>
        <v>0</v>
      </c>
      <c r="O215" s="343">
        <f t="shared" si="96"/>
        <v>0</v>
      </c>
    </row>
    <row r="216" spans="1:15" ht="13.2" x14ac:dyDescent="0.25">
      <c r="A216" s="341">
        <v>2</v>
      </c>
      <c r="B216" s="333">
        <v>3</v>
      </c>
      <c r="C216" s="333">
        <v>6</v>
      </c>
      <c r="D216" s="333">
        <v>2</v>
      </c>
      <c r="E216" s="333" t="s">
        <v>202</v>
      </c>
      <c r="F216" s="334" t="s">
        <v>154</v>
      </c>
      <c r="G216" s="335"/>
      <c r="H216" s="335"/>
      <c r="I216" s="335"/>
      <c r="J216" s="335"/>
      <c r="K216" s="335"/>
      <c r="L216" s="335"/>
      <c r="M216" s="335"/>
      <c r="N216" s="336">
        <f>SUBTOTAL(9,G216:M216)</f>
        <v>0</v>
      </c>
      <c r="O216" s="337">
        <f>IFERROR(N216/$N$18*100,"0.00")</f>
        <v>0</v>
      </c>
    </row>
    <row r="217" spans="1:15" ht="13.2" x14ac:dyDescent="0.25">
      <c r="A217" s="341">
        <v>2</v>
      </c>
      <c r="B217" s="333">
        <v>3</v>
      </c>
      <c r="C217" s="333">
        <v>6</v>
      </c>
      <c r="D217" s="333">
        <v>2</v>
      </c>
      <c r="E217" s="333" t="s">
        <v>203</v>
      </c>
      <c r="F217" s="334" t="s">
        <v>155</v>
      </c>
      <c r="G217" s="335"/>
      <c r="H217" s="335"/>
      <c r="I217" s="335"/>
      <c r="J217" s="335"/>
      <c r="K217" s="335"/>
      <c r="L217" s="335"/>
      <c r="M217" s="335"/>
      <c r="N217" s="336">
        <f>SUBTOTAL(9,G217:M217)</f>
        <v>0</v>
      </c>
      <c r="O217" s="337">
        <f>IFERROR(N217/$N$18*100,"0.00")</f>
        <v>0</v>
      </c>
    </row>
    <row r="218" spans="1:15" ht="13.2" x14ac:dyDescent="0.25">
      <c r="A218" s="341">
        <v>2</v>
      </c>
      <c r="B218" s="333">
        <v>3</v>
      </c>
      <c r="C218" s="333">
        <v>6</v>
      </c>
      <c r="D218" s="333">
        <v>2</v>
      </c>
      <c r="E218" s="333" t="s">
        <v>204</v>
      </c>
      <c r="F218" s="334" t="s">
        <v>156</v>
      </c>
      <c r="G218" s="335"/>
      <c r="H218" s="335"/>
      <c r="I218" s="335"/>
      <c r="J218" s="335"/>
      <c r="K218" s="335"/>
      <c r="L218" s="335"/>
      <c r="M218" s="335"/>
      <c r="N218" s="336">
        <f>SUBTOTAL(9,G218:M218)</f>
        <v>0</v>
      </c>
      <c r="O218" s="337">
        <f>IFERROR(N218/$N$18*100,"0.00")</f>
        <v>0</v>
      </c>
    </row>
    <row r="219" spans="1:15" ht="13.2" x14ac:dyDescent="0.25">
      <c r="A219" s="328">
        <v>2</v>
      </c>
      <c r="B219" s="329">
        <v>3</v>
      </c>
      <c r="C219" s="329">
        <v>6</v>
      </c>
      <c r="D219" s="329">
        <v>3</v>
      </c>
      <c r="E219" s="329"/>
      <c r="F219" s="340" t="s">
        <v>157</v>
      </c>
      <c r="G219" s="342">
        <f t="shared" ref="G219:O219" si="97">+G220+G221+G222</f>
        <v>0</v>
      </c>
      <c r="H219" s="342">
        <f t="shared" si="97"/>
        <v>0</v>
      </c>
      <c r="I219" s="342">
        <f t="shared" si="97"/>
        <v>0</v>
      </c>
      <c r="J219" s="342">
        <f t="shared" si="97"/>
        <v>0</v>
      </c>
      <c r="K219" s="342">
        <f t="shared" si="97"/>
        <v>0</v>
      </c>
      <c r="L219" s="342">
        <f t="shared" si="97"/>
        <v>0</v>
      </c>
      <c r="M219" s="342">
        <f t="shared" si="97"/>
        <v>900000</v>
      </c>
      <c r="N219" s="342">
        <f t="shared" si="97"/>
        <v>900000</v>
      </c>
      <c r="O219" s="343">
        <f t="shared" si="97"/>
        <v>9.3162801915637528E-2</v>
      </c>
    </row>
    <row r="220" spans="1:15" ht="13.2" x14ac:dyDescent="0.25">
      <c r="A220" s="341">
        <v>2</v>
      </c>
      <c r="B220" s="333">
        <v>3</v>
      </c>
      <c r="C220" s="333">
        <v>6</v>
      </c>
      <c r="D220" s="333">
        <v>3</v>
      </c>
      <c r="E220" s="333" t="s">
        <v>205</v>
      </c>
      <c r="F220" s="347" t="s">
        <v>158</v>
      </c>
      <c r="G220" s="335"/>
      <c r="H220" s="335"/>
      <c r="I220" s="335"/>
      <c r="J220" s="335"/>
      <c r="K220" s="335"/>
      <c r="L220" s="335"/>
      <c r="M220" s="335">
        <v>400000</v>
      </c>
      <c r="N220" s="336">
        <f>SUBTOTAL(9,G220:M220)</f>
        <v>400000</v>
      </c>
      <c r="O220" s="339">
        <f>IFERROR(N220/$N$18*100,"0.00")</f>
        <v>4.1405689740283344E-2</v>
      </c>
    </row>
    <row r="221" spans="1:15" ht="13.2" x14ac:dyDescent="0.25">
      <c r="A221" s="341">
        <v>2</v>
      </c>
      <c r="B221" s="333">
        <v>3</v>
      </c>
      <c r="C221" s="333">
        <v>6</v>
      </c>
      <c r="D221" s="333">
        <v>3</v>
      </c>
      <c r="E221" s="333" t="s">
        <v>208</v>
      </c>
      <c r="F221" s="334" t="s">
        <v>159</v>
      </c>
      <c r="G221" s="335"/>
      <c r="H221" s="335"/>
      <c r="I221" s="335"/>
      <c r="J221" s="335"/>
      <c r="K221" s="335"/>
      <c r="L221" s="335"/>
      <c r="M221" s="335"/>
      <c r="N221" s="336">
        <f>SUBTOTAL(9,G221:M221)</f>
        <v>0</v>
      </c>
      <c r="O221" s="339">
        <f>IFERROR(N221/$N$18*100,"0.00")</f>
        <v>0</v>
      </c>
    </row>
    <row r="222" spans="1:15" ht="13.2" x14ac:dyDescent="0.25">
      <c r="A222" s="341">
        <v>2</v>
      </c>
      <c r="B222" s="333">
        <v>3</v>
      </c>
      <c r="C222" s="333">
        <v>6</v>
      </c>
      <c r="D222" s="333">
        <v>3</v>
      </c>
      <c r="E222" s="333" t="s">
        <v>234</v>
      </c>
      <c r="F222" s="334" t="s">
        <v>1055</v>
      </c>
      <c r="G222" s="335"/>
      <c r="H222" s="335"/>
      <c r="I222" s="335"/>
      <c r="J222" s="335"/>
      <c r="K222" s="335"/>
      <c r="L222" s="335"/>
      <c r="M222" s="335">
        <v>500000</v>
      </c>
      <c r="N222" s="336">
        <f>SUBTOTAL(9,G222:M222)</f>
        <v>500000</v>
      </c>
      <c r="O222" s="339">
        <f>IFERROR(N222/$N$18*100,"0.00")</f>
        <v>5.1757112175354184E-2</v>
      </c>
    </row>
    <row r="223" spans="1:15" ht="13.2" x14ac:dyDescent="0.25">
      <c r="A223" s="328">
        <v>2</v>
      </c>
      <c r="B223" s="329">
        <v>3</v>
      </c>
      <c r="C223" s="329">
        <v>6</v>
      </c>
      <c r="D223" s="329">
        <v>4</v>
      </c>
      <c r="E223" s="329"/>
      <c r="F223" s="340" t="s">
        <v>31</v>
      </c>
      <c r="G223" s="342">
        <f t="shared" ref="G223:O223" si="98">+G224</f>
        <v>0</v>
      </c>
      <c r="H223" s="342">
        <f t="shared" si="98"/>
        <v>0</v>
      </c>
      <c r="I223" s="342">
        <f t="shared" si="98"/>
        <v>0</v>
      </c>
      <c r="J223" s="342">
        <f t="shared" si="98"/>
        <v>0</v>
      </c>
      <c r="K223" s="342">
        <f t="shared" si="98"/>
        <v>0</v>
      </c>
      <c r="L223" s="342">
        <f t="shared" si="98"/>
        <v>0</v>
      </c>
      <c r="M223" s="342">
        <f t="shared" si="98"/>
        <v>0</v>
      </c>
      <c r="N223" s="342">
        <f t="shared" si="98"/>
        <v>0</v>
      </c>
      <c r="O223" s="331">
        <f t="shared" si="98"/>
        <v>0</v>
      </c>
    </row>
    <row r="224" spans="1:15" ht="13.2" x14ac:dyDescent="0.25">
      <c r="A224" s="341">
        <v>2</v>
      </c>
      <c r="B224" s="333">
        <v>3</v>
      </c>
      <c r="C224" s="333">
        <v>6</v>
      </c>
      <c r="D224" s="333">
        <v>4</v>
      </c>
      <c r="E224" s="333" t="s">
        <v>205</v>
      </c>
      <c r="F224" s="334" t="s">
        <v>160</v>
      </c>
      <c r="G224" s="335"/>
      <c r="H224" s="335"/>
      <c r="I224" s="335"/>
      <c r="J224" s="335"/>
      <c r="K224" s="335"/>
      <c r="L224" s="335"/>
      <c r="M224" s="335"/>
      <c r="N224" s="336">
        <f>SUBTOTAL(9,G224:M224)</f>
        <v>0</v>
      </c>
      <c r="O224" s="337">
        <f>IFERROR(N224/$N$18*100,"0.00")</f>
        <v>0</v>
      </c>
    </row>
    <row r="225" spans="1:15" ht="13.2" x14ac:dyDescent="0.25">
      <c r="A225" s="325">
        <v>2</v>
      </c>
      <c r="B225" s="326">
        <v>3</v>
      </c>
      <c r="C225" s="326">
        <v>7</v>
      </c>
      <c r="D225" s="326"/>
      <c r="E225" s="326"/>
      <c r="F225" s="262" t="s">
        <v>253</v>
      </c>
      <c r="G225" s="327">
        <f t="shared" ref="G225:O225" si="99">+G226+G233</f>
        <v>0</v>
      </c>
      <c r="H225" s="327">
        <f t="shared" si="99"/>
        <v>0</v>
      </c>
      <c r="I225" s="327">
        <f t="shared" si="99"/>
        <v>18300000</v>
      </c>
      <c r="J225" s="327">
        <f t="shared" si="99"/>
        <v>0</v>
      </c>
      <c r="K225" s="327">
        <f t="shared" si="99"/>
        <v>0</v>
      </c>
      <c r="L225" s="327">
        <f t="shared" si="99"/>
        <v>0</v>
      </c>
      <c r="M225" s="327">
        <f t="shared" si="99"/>
        <v>3300000</v>
      </c>
      <c r="N225" s="327">
        <f t="shared" si="99"/>
        <v>21600000</v>
      </c>
      <c r="O225" s="327">
        <f t="shared" si="99"/>
        <v>2.2359072459753007</v>
      </c>
    </row>
    <row r="226" spans="1:15" ht="13.2" x14ac:dyDescent="0.25">
      <c r="A226" s="328">
        <v>2</v>
      </c>
      <c r="B226" s="329">
        <v>3</v>
      </c>
      <c r="C226" s="329">
        <v>7</v>
      </c>
      <c r="D226" s="329">
        <v>1</v>
      </c>
      <c r="E226" s="329"/>
      <c r="F226" s="340" t="s">
        <v>161</v>
      </c>
      <c r="G226" s="342">
        <f t="shared" ref="G226:O226" si="100">+G227+G228+G229+G230+G231+G232</f>
        <v>0</v>
      </c>
      <c r="H226" s="342">
        <f t="shared" si="100"/>
        <v>0</v>
      </c>
      <c r="I226" s="342">
        <f t="shared" si="100"/>
        <v>0</v>
      </c>
      <c r="J226" s="342">
        <f t="shared" si="100"/>
        <v>0</v>
      </c>
      <c r="K226" s="342">
        <f t="shared" si="100"/>
        <v>0</v>
      </c>
      <c r="L226" s="342">
        <f t="shared" si="100"/>
        <v>0</v>
      </c>
      <c r="M226" s="342">
        <f t="shared" si="100"/>
        <v>3100000</v>
      </c>
      <c r="N226" s="342">
        <f t="shared" si="100"/>
        <v>3100000</v>
      </c>
      <c r="O226" s="331">
        <f t="shared" si="100"/>
        <v>0.32089409548719594</v>
      </c>
    </row>
    <row r="227" spans="1:15" ht="13.2" x14ac:dyDescent="0.25">
      <c r="A227" s="341">
        <v>2</v>
      </c>
      <c r="B227" s="333">
        <v>3</v>
      </c>
      <c r="C227" s="333">
        <v>7</v>
      </c>
      <c r="D227" s="333">
        <v>1</v>
      </c>
      <c r="E227" s="333" t="s">
        <v>202</v>
      </c>
      <c r="F227" s="334" t="s">
        <v>162</v>
      </c>
      <c r="G227" s="335"/>
      <c r="H227" s="335"/>
      <c r="I227" s="335"/>
      <c r="J227" s="335"/>
      <c r="K227" s="335"/>
      <c r="L227" s="335"/>
      <c r="M227" s="335">
        <v>600000</v>
      </c>
      <c r="N227" s="336">
        <f t="shared" ref="N227:N232" si="101">SUBTOTAL(9,G227:M227)</f>
        <v>600000</v>
      </c>
      <c r="O227" s="337">
        <f>IFERROR(N227/$N$18*100,"0.00")</f>
        <v>6.2108534610425016E-2</v>
      </c>
    </row>
    <row r="228" spans="1:15" ht="13.2" x14ac:dyDescent="0.25">
      <c r="A228" s="341">
        <v>2</v>
      </c>
      <c r="B228" s="333">
        <v>3</v>
      </c>
      <c r="C228" s="333">
        <v>7</v>
      </c>
      <c r="D228" s="333">
        <v>1</v>
      </c>
      <c r="E228" s="333" t="s">
        <v>203</v>
      </c>
      <c r="F228" s="334" t="s">
        <v>163</v>
      </c>
      <c r="G228" s="335"/>
      <c r="H228" s="335"/>
      <c r="I228" s="335"/>
      <c r="J228" s="335"/>
      <c r="K228" s="335"/>
      <c r="L228" s="335"/>
      <c r="M228" s="335">
        <v>1300000</v>
      </c>
      <c r="N228" s="336">
        <f t="shared" si="101"/>
        <v>1300000</v>
      </c>
      <c r="O228" s="337">
        <f t="shared" ref="O228:O237" si="102">IFERROR(N228/$N$18*100,"0.00")</f>
        <v>0.13456849165592089</v>
      </c>
    </row>
    <row r="229" spans="1:15" ht="13.2" x14ac:dyDescent="0.25">
      <c r="A229" s="341">
        <v>2</v>
      </c>
      <c r="B229" s="333">
        <v>3</v>
      </c>
      <c r="C229" s="333">
        <v>7</v>
      </c>
      <c r="D229" s="333">
        <v>1</v>
      </c>
      <c r="E229" s="333" t="s">
        <v>204</v>
      </c>
      <c r="F229" s="334" t="s">
        <v>164</v>
      </c>
      <c r="G229" s="335"/>
      <c r="H229" s="335"/>
      <c r="I229" s="335"/>
      <c r="J229" s="335"/>
      <c r="K229" s="335"/>
      <c r="L229" s="335"/>
      <c r="M229" s="335"/>
      <c r="N229" s="336">
        <f t="shared" si="101"/>
        <v>0</v>
      </c>
      <c r="O229" s="337">
        <f t="shared" si="102"/>
        <v>0</v>
      </c>
    </row>
    <row r="230" spans="1:15" ht="13.2" x14ac:dyDescent="0.25">
      <c r="A230" s="341">
        <v>2</v>
      </c>
      <c r="B230" s="333">
        <v>3</v>
      </c>
      <c r="C230" s="333">
        <v>7</v>
      </c>
      <c r="D230" s="333">
        <v>1</v>
      </c>
      <c r="E230" s="333" t="s">
        <v>205</v>
      </c>
      <c r="F230" s="334" t="s">
        <v>165</v>
      </c>
      <c r="G230" s="335"/>
      <c r="H230" s="335"/>
      <c r="I230" s="335"/>
      <c r="J230" s="335"/>
      <c r="K230" s="335"/>
      <c r="L230" s="335"/>
      <c r="M230" s="335">
        <v>1200000</v>
      </c>
      <c r="N230" s="336">
        <f t="shared" si="101"/>
        <v>1200000</v>
      </c>
      <c r="O230" s="337">
        <f t="shared" si="102"/>
        <v>0.12421706922085003</v>
      </c>
    </row>
    <row r="231" spans="1:15" ht="13.2" x14ac:dyDescent="0.25">
      <c r="A231" s="341">
        <v>2</v>
      </c>
      <c r="B231" s="333">
        <v>3</v>
      </c>
      <c r="C231" s="333">
        <v>7</v>
      </c>
      <c r="D231" s="333">
        <v>1</v>
      </c>
      <c r="E231" s="333" t="s">
        <v>208</v>
      </c>
      <c r="F231" s="334" t="s">
        <v>166</v>
      </c>
      <c r="G231" s="335"/>
      <c r="H231" s="335"/>
      <c r="I231" s="335"/>
      <c r="J231" s="335"/>
      <c r="K231" s="335"/>
      <c r="L231" s="335"/>
      <c r="M231" s="335"/>
      <c r="N231" s="336">
        <f t="shared" si="101"/>
        <v>0</v>
      </c>
      <c r="O231" s="337">
        <f t="shared" si="102"/>
        <v>0</v>
      </c>
    </row>
    <row r="232" spans="1:15" ht="13.2" x14ac:dyDescent="0.25">
      <c r="A232" s="341">
        <v>2</v>
      </c>
      <c r="B232" s="333">
        <v>3</v>
      </c>
      <c r="C232" s="333">
        <v>7</v>
      </c>
      <c r="D232" s="333">
        <v>1</v>
      </c>
      <c r="E232" s="333" t="s">
        <v>234</v>
      </c>
      <c r="F232" s="334" t="s">
        <v>167</v>
      </c>
      <c r="G232" s="335"/>
      <c r="H232" s="335"/>
      <c r="I232" s="335"/>
      <c r="J232" s="335"/>
      <c r="K232" s="335"/>
      <c r="L232" s="335"/>
      <c r="M232" s="335"/>
      <c r="N232" s="336">
        <f t="shared" si="101"/>
        <v>0</v>
      </c>
      <c r="O232" s="337">
        <f t="shared" si="102"/>
        <v>0</v>
      </c>
    </row>
    <row r="233" spans="1:15" ht="13.2" x14ac:dyDescent="0.25">
      <c r="A233" s="328">
        <v>2</v>
      </c>
      <c r="B233" s="329">
        <v>3</v>
      </c>
      <c r="C233" s="329">
        <v>7</v>
      </c>
      <c r="D233" s="329">
        <v>2</v>
      </c>
      <c r="E233" s="329"/>
      <c r="F233" s="340" t="s">
        <v>168</v>
      </c>
      <c r="G233" s="342">
        <f t="shared" ref="G233:O233" si="103">+G234+G235+G236+G237</f>
        <v>0</v>
      </c>
      <c r="H233" s="342">
        <f t="shared" si="103"/>
        <v>0</v>
      </c>
      <c r="I233" s="342">
        <f t="shared" si="103"/>
        <v>18300000</v>
      </c>
      <c r="J233" s="342">
        <f t="shared" si="103"/>
        <v>0</v>
      </c>
      <c r="K233" s="342">
        <f t="shared" si="103"/>
        <v>0</v>
      </c>
      <c r="L233" s="342">
        <f t="shared" si="103"/>
        <v>0</v>
      </c>
      <c r="M233" s="342">
        <f t="shared" si="103"/>
        <v>200000</v>
      </c>
      <c r="N233" s="342">
        <f t="shared" si="103"/>
        <v>18500000</v>
      </c>
      <c r="O233" s="331">
        <f t="shared" si="103"/>
        <v>1.9150131504881045</v>
      </c>
    </row>
    <row r="234" spans="1:15" ht="13.2" x14ac:dyDescent="0.25">
      <c r="A234" s="332">
        <v>2</v>
      </c>
      <c r="B234" s="333">
        <v>3</v>
      </c>
      <c r="C234" s="333">
        <v>7</v>
      </c>
      <c r="D234" s="333">
        <v>2</v>
      </c>
      <c r="E234" s="333" t="s">
        <v>203</v>
      </c>
      <c r="F234" s="334" t="s">
        <v>169</v>
      </c>
      <c r="G234" s="335"/>
      <c r="H234" s="335"/>
      <c r="I234" s="335"/>
      <c r="J234" s="335"/>
      <c r="K234" s="335"/>
      <c r="L234" s="335"/>
      <c r="M234" s="335"/>
      <c r="N234" s="336">
        <f>SUBTOTAL(9,G234:M234)</f>
        <v>0</v>
      </c>
      <c r="O234" s="337">
        <f t="shared" si="102"/>
        <v>0</v>
      </c>
    </row>
    <row r="235" spans="1:15" ht="13.2" x14ac:dyDescent="0.25">
      <c r="A235" s="332">
        <v>2</v>
      </c>
      <c r="B235" s="333">
        <v>3</v>
      </c>
      <c r="C235" s="333">
        <v>7</v>
      </c>
      <c r="D235" s="333">
        <v>2</v>
      </c>
      <c r="E235" s="333" t="s">
        <v>204</v>
      </c>
      <c r="F235" s="334" t="s">
        <v>170</v>
      </c>
      <c r="G235" s="335"/>
      <c r="H235" s="335"/>
      <c r="I235" s="335">
        <v>18300000</v>
      </c>
      <c r="J235" s="335"/>
      <c r="K235" s="335"/>
      <c r="L235" s="335"/>
      <c r="M235" s="335"/>
      <c r="N235" s="336">
        <f>SUBTOTAL(9,G235:M235)</f>
        <v>18300000</v>
      </c>
      <c r="O235" s="337">
        <f t="shared" si="102"/>
        <v>1.8943103056179629</v>
      </c>
    </row>
    <row r="236" spans="1:15" ht="13.2" x14ac:dyDescent="0.25">
      <c r="A236" s="332">
        <v>2</v>
      </c>
      <c r="B236" s="333">
        <v>3</v>
      </c>
      <c r="C236" s="333">
        <v>7</v>
      </c>
      <c r="D236" s="333">
        <v>2</v>
      </c>
      <c r="E236" s="333" t="s">
        <v>208</v>
      </c>
      <c r="F236" s="334" t="s">
        <v>171</v>
      </c>
      <c r="G236" s="335"/>
      <c r="H236" s="335"/>
      <c r="I236" s="335"/>
      <c r="J236" s="335"/>
      <c r="K236" s="335"/>
      <c r="L236" s="335"/>
      <c r="M236" s="335"/>
      <c r="N236" s="336">
        <f>SUBTOTAL(9,G236:M236)</f>
        <v>0</v>
      </c>
      <c r="O236" s="337">
        <f t="shared" si="102"/>
        <v>0</v>
      </c>
    </row>
    <row r="237" spans="1:15" ht="13.2" x14ac:dyDescent="0.25">
      <c r="A237" s="347">
        <v>2</v>
      </c>
      <c r="B237" s="348">
        <v>3</v>
      </c>
      <c r="C237" s="348">
        <v>7</v>
      </c>
      <c r="D237" s="348">
        <v>2</v>
      </c>
      <c r="E237" s="348" t="s">
        <v>234</v>
      </c>
      <c r="F237" s="264" t="s">
        <v>254</v>
      </c>
      <c r="G237" s="335"/>
      <c r="H237" s="335"/>
      <c r="I237" s="335"/>
      <c r="J237" s="335"/>
      <c r="K237" s="335"/>
      <c r="L237" s="335"/>
      <c r="M237" s="335">
        <v>200000</v>
      </c>
      <c r="N237" s="336">
        <f>SUBTOTAL(9,G237:M237)</f>
        <v>200000</v>
      </c>
      <c r="O237" s="337">
        <f t="shared" si="102"/>
        <v>2.0702844870141672E-2</v>
      </c>
    </row>
    <row r="238" spans="1:15" ht="13.2" x14ac:dyDescent="0.25">
      <c r="A238" s="325">
        <v>2</v>
      </c>
      <c r="B238" s="326">
        <v>3</v>
      </c>
      <c r="C238" s="326">
        <v>9</v>
      </c>
      <c r="D238" s="326"/>
      <c r="E238" s="326"/>
      <c r="F238" s="262" t="s">
        <v>32</v>
      </c>
      <c r="G238" s="327">
        <f t="shared" ref="G238:O238" si="104">+G239+G242+G245+G247+G249+G251+G253</f>
        <v>6925027.8700000001</v>
      </c>
      <c r="H238" s="327">
        <f t="shared" si="104"/>
        <v>11966455.300000001</v>
      </c>
      <c r="I238" s="327">
        <f t="shared" si="104"/>
        <v>32349926.700000003</v>
      </c>
      <c r="J238" s="327">
        <f t="shared" si="104"/>
        <v>5420106.8600000003</v>
      </c>
      <c r="K238" s="327">
        <f t="shared" si="104"/>
        <v>1670666.88</v>
      </c>
      <c r="L238" s="327">
        <f t="shared" si="104"/>
        <v>1670656.88</v>
      </c>
      <c r="M238" s="327">
        <f t="shared" si="104"/>
        <v>3148006.25</v>
      </c>
      <c r="N238" s="327">
        <f t="shared" si="104"/>
        <v>63150846.740000002</v>
      </c>
      <c r="O238" s="327">
        <f t="shared" si="104"/>
        <v>6.5370109173815605</v>
      </c>
    </row>
    <row r="239" spans="1:15" ht="13.2" x14ac:dyDescent="0.25">
      <c r="A239" s="328">
        <v>2</v>
      </c>
      <c r="B239" s="329">
        <v>3</v>
      </c>
      <c r="C239" s="329">
        <v>9</v>
      </c>
      <c r="D239" s="329">
        <v>1</v>
      </c>
      <c r="E239" s="329"/>
      <c r="F239" s="340" t="s">
        <v>1056</v>
      </c>
      <c r="G239" s="342">
        <f t="shared" ref="G239:O239" si="105">+G240+G241</f>
        <v>926041.2</v>
      </c>
      <c r="H239" s="342">
        <f t="shared" si="105"/>
        <v>1568481.96</v>
      </c>
      <c r="I239" s="342">
        <f t="shared" si="105"/>
        <v>3061804</v>
      </c>
      <c r="J239" s="342">
        <f t="shared" si="105"/>
        <v>154320.21</v>
      </c>
      <c r="K239" s="342">
        <f t="shared" si="105"/>
        <v>154320.21</v>
      </c>
      <c r="L239" s="342">
        <f t="shared" si="105"/>
        <v>154310.21</v>
      </c>
      <c r="M239" s="342">
        <f t="shared" si="105"/>
        <v>154320.21</v>
      </c>
      <c r="N239" s="342">
        <f t="shared" si="105"/>
        <v>6173598</v>
      </c>
      <c r="O239" s="331">
        <f t="shared" si="105"/>
        <v>0.63905520842308439</v>
      </c>
    </row>
    <row r="240" spans="1:15" ht="13.2" x14ac:dyDescent="0.25">
      <c r="A240" s="341">
        <v>2</v>
      </c>
      <c r="B240" s="333">
        <v>3</v>
      </c>
      <c r="C240" s="333">
        <v>9</v>
      </c>
      <c r="D240" s="333">
        <v>1</v>
      </c>
      <c r="E240" s="333" t="s">
        <v>202</v>
      </c>
      <c r="F240" s="334" t="s">
        <v>172</v>
      </c>
      <c r="G240" s="336">
        <v>926041.2</v>
      </c>
      <c r="H240" s="336">
        <v>1568481.96</v>
      </c>
      <c r="I240" s="336">
        <v>3061804</v>
      </c>
      <c r="J240" s="336">
        <v>154320.21</v>
      </c>
      <c r="K240" s="336">
        <v>154320.21</v>
      </c>
      <c r="L240" s="336">
        <v>154310.21</v>
      </c>
      <c r="M240" s="336">
        <v>154320.21</v>
      </c>
      <c r="N240" s="336">
        <f>SUBTOTAL(9,G240:M240)</f>
        <v>6173598</v>
      </c>
      <c r="O240" s="337">
        <f>IFERROR(N240/$N$18*100,"0.00")</f>
        <v>0.63905520842308439</v>
      </c>
    </row>
    <row r="241" spans="1:15" ht="13.2" x14ac:dyDescent="0.25">
      <c r="A241" s="341">
        <v>2</v>
      </c>
      <c r="B241" s="333">
        <v>3</v>
      </c>
      <c r="C241" s="333">
        <v>9</v>
      </c>
      <c r="D241" s="333">
        <v>1</v>
      </c>
      <c r="E241" s="333" t="s">
        <v>203</v>
      </c>
      <c r="F241" s="334" t="s">
        <v>1057</v>
      </c>
      <c r="G241" s="336"/>
      <c r="H241" s="336"/>
      <c r="I241" s="336"/>
      <c r="J241" s="336"/>
      <c r="K241" s="336"/>
      <c r="L241" s="336"/>
      <c r="M241" s="336"/>
      <c r="N241" s="336">
        <f>SUBTOTAL(9,G241:M241)</f>
        <v>0</v>
      </c>
      <c r="O241" s="337">
        <f>IFERROR(N241/$N$18*100,"0.00")</f>
        <v>0</v>
      </c>
    </row>
    <row r="242" spans="1:15" ht="13.2" x14ac:dyDescent="0.25">
      <c r="A242" s="328">
        <v>2</v>
      </c>
      <c r="B242" s="329">
        <v>3</v>
      </c>
      <c r="C242" s="329">
        <v>9</v>
      </c>
      <c r="D242" s="329">
        <v>2</v>
      </c>
      <c r="E242" s="329"/>
      <c r="F242" s="340" t="s">
        <v>1058</v>
      </c>
      <c r="G242" s="342">
        <f t="shared" ref="G242:O242" si="106">+G243+G244</f>
        <v>1000000</v>
      </c>
      <c r="H242" s="342">
        <f t="shared" si="106"/>
        <v>400000</v>
      </c>
      <c r="I242" s="342">
        <f t="shared" si="106"/>
        <v>800000</v>
      </c>
      <c r="J242" s="342">
        <f t="shared" si="106"/>
        <v>266800</v>
      </c>
      <c r="K242" s="342">
        <f t="shared" si="106"/>
        <v>266600</v>
      </c>
      <c r="L242" s="342">
        <f t="shared" si="106"/>
        <v>266600</v>
      </c>
      <c r="M242" s="342">
        <f t="shared" si="106"/>
        <v>1000000</v>
      </c>
      <c r="N242" s="342">
        <f t="shared" si="106"/>
        <v>4000000</v>
      </c>
      <c r="O242" s="331">
        <f t="shared" si="106"/>
        <v>0.41405689740283347</v>
      </c>
    </row>
    <row r="243" spans="1:15" ht="13.2" x14ac:dyDescent="0.25">
      <c r="A243" s="341">
        <v>2</v>
      </c>
      <c r="B243" s="333">
        <v>3</v>
      </c>
      <c r="C243" s="333">
        <v>9</v>
      </c>
      <c r="D243" s="333">
        <v>2</v>
      </c>
      <c r="E243" s="333" t="s">
        <v>202</v>
      </c>
      <c r="F243" s="334" t="s">
        <v>1059</v>
      </c>
      <c r="G243" s="335">
        <v>1000000</v>
      </c>
      <c r="H243" s="335">
        <v>400000</v>
      </c>
      <c r="I243" s="335">
        <v>800000</v>
      </c>
      <c r="J243" s="335">
        <v>266800</v>
      </c>
      <c r="K243" s="335">
        <v>266600</v>
      </c>
      <c r="L243" s="335">
        <v>266600</v>
      </c>
      <c r="M243" s="335">
        <v>1000000</v>
      </c>
      <c r="N243" s="336">
        <f>SUBTOTAL(9,G243:M243)</f>
        <v>4000000</v>
      </c>
      <c r="O243" s="337">
        <f>IFERROR(N243/$N$18*100,"0.00")</f>
        <v>0.41405689740283347</v>
      </c>
    </row>
    <row r="244" spans="1:15" ht="13.2" x14ac:dyDescent="0.25">
      <c r="A244" s="341">
        <v>2</v>
      </c>
      <c r="B244" s="333">
        <v>3</v>
      </c>
      <c r="C244" s="333">
        <v>9</v>
      </c>
      <c r="D244" s="333">
        <v>2</v>
      </c>
      <c r="E244" s="333" t="s">
        <v>203</v>
      </c>
      <c r="F244" s="334" t="s">
        <v>1060</v>
      </c>
      <c r="G244" s="335"/>
      <c r="H244" s="335"/>
      <c r="I244" s="335"/>
      <c r="J244" s="335"/>
      <c r="K244" s="335"/>
      <c r="L244" s="335"/>
      <c r="M244" s="335"/>
      <c r="N244" s="336">
        <f>SUBTOTAL(9,G244:M244)</f>
        <v>0</v>
      </c>
      <c r="O244" s="337">
        <f>IFERROR(N244/$N$18*100,"0.00")</f>
        <v>0</v>
      </c>
    </row>
    <row r="245" spans="1:15" ht="13.2" x14ac:dyDescent="0.25">
      <c r="A245" s="328">
        <v>2</v>
      </c>
      <c r="B245" s="329">
        <v>3</v>
      </c>
      <c r="C245" s="329">
        <v>9</v>
      </c>
      <c r="D245" s="329">
        <v>3</v>
      </c>
      <c r="E245" s="329"/>
      <c r="F245" s="340" t="s">
        <v>1061</v>
      </c>
      <c r="G245" s="342">
        <f t="shared" ref="G245:O245" si="107">+G246</f>
        <v>4998986.67</v>
      </c>
      <c r="H245" s="342">
        <f t="shared" si="107"/>
        <v>9997973.3399999999</v>
      </c>
      <c r="I245" s="342">
        <f t="shared" si="107"/>
        <v>27494426.670000002</v>
      </c>
      <c r="J245" s="342">
        <f t="shared" si="107"/>
        <v>4998986.6500000004</v>
      </c>
      <c r="K245" s="342">
        <f t="shared" si="107"/>
        <v>1249746.67</v>
      </c>
      <c r="L245" s="342">
        <f t="shared" si="107"/>
        <v>1249746.67</v>
      </c>
      <c r="M245" s="342">
        <f t="shared" si="107"/>
        <v>0</v>
      </c>
      <c r="N245" s="342">
        <f t="shared" si="107"/>
        <v>49989866.670000002</v>
      </c>
      <c r="O245" s="331">
        <f t="shared" si="107"/>
        <v>5.1746622737403793</v>
      </c>
    </row>
    <row r="246" spans="1:15" ht="13.2" x14ac:dyDescent="0.25">
      <c r="A246" s="341">
        <v>2</v>
      </c>
      <c r="B246" s="333">
        <v>3</v>
      </c>
      <c r="C246" s="333">
        <v>9</v>
      </c>
      <c r="D246" s="333">
        <v>3</v>
      </c>
      <c r="E246" s="333" t="s">
        <v>202</v>
      </c>
      <c r="F246" s="334" t="s">
        <v>1061</v>
      </c>
      <c r="G246" s="335">
        <v>4998986.67</v>
      </c>
      <c r="H246" s="335">
        <v>9997973.3399999999</v>
      </c>
      <c r="I246" s="335">
        <v>27494426.670000002</v>
      </c>
      <c r="J246" s="335">
        <v>4998986.6500000004</v>
      </c>
      <c r="K246" s="335">
        <v>1249746.67</v>
      </c>
      <c r="L246" s="335">
        <v>1249746.67</v>
      </c>
      <c r="M246" s="335"/>
      <c r="N246" s="336">
        <f>SUBTOTAL(9,G246:M246)</f>
        <v>49989866.670000002</v>
      </c>
      <c r="O246" s="337">
        <f>IFERROR(N246/$N$18*100,"0.00")</f>
        <v>5.1746622737403793</v>
      </c>
    </row>
    <row r="247" spans="1:15" ht="13.2" x14ac:dyDescent="0.25">
      <c r="A247" s="328">
        <v>2</v>
      </c>
      <c r="B247" s="329">
        <v>3</v>
      </c>
      <c r="C247" s="329">
        <v>9</v>
      </c>
      <c r="D247" s="329">
        <v>5</v>
      </c>
      <c r="E247" s="329"/>
      <c r="F247" s="340" t="s">
        <v>173</v>
      </c>
      <c r="G247" s="342">
        <f t="shared" ref="G247:O247" si="108">+G248</f>
        <v>0</v>
      </c>
      <c r="H247" s="342">
        <f t="shared" si="108"/>
        <v>0</v>
      </c>
      <c r="I247" s="342">
        <f t="shared" si="108"/>
        <v>993696.03</v>
      </c>
      <c r="J247" s="342">
        <f t="shared" si="108"/>
        <v>0</v>
      </c>
      <c r="K247" s="342">
        <f t="shared" si="108"/>
        <v>0</v>
      </c>
      <c r="L247" s="342">
        <f t="shared" si="108"/>
        <v>0</v>
      </c>
      <c r="M247" s="342">
        <f t="shared" si="108"/>
        <v>993686.04</v>
      </c>
      <c r="N247" s="342">
        <f t="shared" si="108"/>
        <v>1987382.07</v>
      </c>
      <c r="O247" s="331">
        <f t="shared" si="108"/>
        <v>0.20572231346455522</v>
      </c>
    </row>
    <row r="248" spans="1:15" ht="13.2" x14ac:dyDescent="0.25">
      <c r="A248" s="341">
        <v>2</v>
      </c>
      <c r="B248" s="333">
        <v>3</v>
      </c>
      <c r="C248" s="333">
        <v>9</v>
      </c>
      <c r="D248" s="333">
        <v>5</v>
      </c>
      <c r="E248" s="333" t="s">
        <v>202</v>
      </c>
      <c r="F248" s="334" t="s">
        <v>173</v>
      </c>
      <c r="G248" s="335"/>
      <c r="H248" s="335"/>
      <c r="I248" s="335">
        <v>993696.03</v>
      </c>
      <c r="J248" s="335"/>
      <c r="K248" s="335"/>
      <c r="L248" s="335"/>
      <c r="M248" s="335">
        <v>993686.04</v>
      </c>
      <c r="N248" s="336">
        <f>SUBTOTAL(9,G248:M248)</f>
        <v>1987382.07</v>
      </c>
      <c r="O248" s="337">
        <f>IFERROR(N248/$N$18*100,"0.00")</f>
        <v>0.20572231346455522</v>
      </c>
    </row>
    <row r="249" spans="1:15" ht="13.2" x14ac:dyDescent="0.25">
      <c r="A249" s="328">
        <v>2</v>
      </c>
      <c r="B249" s="329">
        <v>3</v>
      </c>
      <c r="C249" s="329">
        <v>9</v>
      </c>
      <c r="D249" s="329">
        <v>6</v>
      </c>
      <c r="E249" s="329"/>
      <c r="F249" s="340" t="s">
        <v>174</v>
      </c>
      <c r="G249" s="342">
        <f t="shared" ref="G249:O249" si="109">+G250</f>
        <v>0</v>
      </c>
      <c r="H249" s="342">
        <f t="shared" si="109"/>
        <v>0</v>
      </c>
      <c r="I249" s="342">
        <f t="shared" si="109"/>
        <v>0</v>
      </c>
      <c r="J249" s="342">
        <f t="shared" si="109"/>
        <v>0</v>
      </c>
      <c r="K249" s="342">
        <f t="shared" si="109"/>
        <v>0</v>
      </c>
      <c r="L249" s="342">
        <f t="shared" si="109"/>
        <v>0</v>
      </c>
      <c r="M249" s="342">
        <f t="shared" si="109"/>
        <v>1000000</v>
      </c>
      <c r="N249" s="342">
        <f t="shared" si="109"/>
        <v>1000000</v>
      </c>
      <c r="O249" s="331">
        <f t="shared" si="109"/>
        <v>0.10351422435070837</v>
      </c>
    </row>
    <row r="250" spans="1:15" ht="13.2" x14ac:dyDescent="0.25">
      <c r="A250" s="341">
        <v>2</v>
      </c>
      <c r="B250" s="333">
        <v>3</v>
      </c>
      <c r="C250" s="333">
        <v>9</v>
      </c>
      <c r="D250" s="333">
        <v>6</v>
      </c>
      <c r="E250" s="333" t="s">
        <v>202</v>
      </c>
      <c r="F250" s="334" t="s">
        <v>174</v>
      </c>
      <c r="G250" s="335"/>
      <c r="H250" s="335"/>
      <c r="I250" s="335"/>
      <c r="J250" s="335"/>
      <c r="K250" s="335"/>
      <c r="L250" s="335"/>
      <c r="M250" s="335">
        <v>1000000</v>
      </c>
      <c r="N250" s="336">
        <f>SUBTOTAL(9,G250:M250)</f>
        <v>1000000</v>
      </c>
      <c r="O250" s="337">
        <f>IFERROR(N250/$N$18*100,"0.00")</f>
        <v>0.10351422435070837</v>
      </c>
    </row>
    <row r="251" spans="1:15" ht="13.2" x14ac:dyDescent="0.25">
      <c r="A251" s="328">
        <v>2</v>
      </c>
      <c r="B251" s="329">
        <v>3</v>
      </c>
      <c r="C251" s="329">
        <v>9</v>
      </c>
      <c r="D251" s="329">
        <v>8</v>
      </c>
      <c r="E251" s="329"/>
      <c r="F251" s="340" t="s">
        <v>1062</v>
      </c>
      <c r="G251" s="342">
        <f t="shared" ref="G251:O251" si="110">+G252</f>
        <v>0</v>
      </c>
      <c r="H251" s="342">
        <f t="shared" si="110"/>
        <v>0</v>
      </c>
      <c r="I251" s="342">
        <f t="shared" si="110"/>
        <v>0</v>
      </c>
      <c r="J251" s="342">
        <f t="shared" si="110"/>
        <v>0</v>
      </c>
      <c r="K251" s="342">
        <f t="shared" si="110"/>
        <v>0</v>
      </c>
      <c r="L251" s="342">
        <f t="shared" si="110"/>
        <v>0</v>
      </c>
      <c r="M251" s="342">
        <f t="shared" si="110"/>
        <v>0</v>
      </c>
      <c r="N251" s="342">
        <f t="shared" si="110"/>
        <v>0</v>
      </c>
      <c r="O251" s="331">
        <f t="shared" si="110"/>
        <v>0</v>
      </c>
    </row>
    <row r="252" spans="1:15" ht="13.2" x14ac:dyDescent="0.25">
      <c r="A252" s="341">
        <v>2</v>
      </c>
      <c r="B252" s="333">
        <v>3</v>
      </c>
      <c r="C252" s="333">
        <v>9</v>
      </c>
      <c r="D252" s="333">
        <v>8</v>
      </c>
      <c r="E252" s="333" t="s">
        <v>202</v>
      </c>
      <c r="F252" s="334" t="s">
        <v>1062</v>
      </c>
      <c r="G252" s="335"/>
      <c r="H252" s="335"/>
      <c r="I252" s="335"/>
      <c r="J252" s="335"/>
      <c r="K252" s="335"/>
      <c r="L252" s="335"/>
      <c r="M252" s="335"/>
      <c r="N252" s="336">
        <f>SUBTOTAL(9,G252:M252)</f>
        <v>0</v>
      </c>
      <c r="O252" s="337">
        <f>IFERROR(N252/$N$18*100,"0.00")</f>
        <v>0</v>
      </c>
    </row>
    <row r="253" spans="1:15" ht="13.2" x14ac:dyDescent="0.25">
      <c r="A253" s="328">
        <v>2</v>
      </c>
      <c r="B253" s="329">
        <v>3</v>
      </c>
      <c r="C253" s="329">
        <v>9</v>
      </c>
      <c r="D253" s="329">
        <v>9</v>
      </c>
      <c r="E253" s="329"/>
      <c r="F253" s="340" t="s">
        <v>1063</v>
      </c>
      <c r="G253" s="342">
        <f t="shared" ref="G253:O253" si="111">+G254</f>
        <v>0</v>
      </c>
      <c r="H253" s="342">
        <f t="shared" si="111"/>
        <v>0</v>
      </c>
      <c r="I253" s="342">
        <f t="shared" si="111"/>
        <v>0</v>
      </c>
      <c r="J253" s="342">
        <f t="shared" si="111"/>
        <v>0</v>
      </c>
      <c r="K253" s="342">
        <f t="shared" si="111"/>
        <v>0</v>
      </c>
      <c r="L253" s="342">
        <f t="shared" si="111"/>
        <v>0</v>
      </c>
      <c r="M253" s="342">
        <f t="shared" si="111"/>
        <v>0</v>
      </c>
      <c r="N253" s="342">
        <f t="shared" si="111"/>
        <v>0</v>
      </c>
      <c r="O253" s="331">
        <f t="shared" si="111"/>
        <v>0</v>
      </c>
    </row>
    <row r="254" spans="1:15" ht="13.2" x14ac:dyDescent="0.25">
      <c r="A254" s="341">
        <v>2</v>
      </c>
      <c r="B254" s="333">
        <v>3</v>
      </c>
      <c r="C254" s="333">
        <v>9</v>
      </c>
      <c r="D254" s="333">
        <v>9</v>
      </c>
      <c r="E254" s="333" t="s">
        <v>202</v>
      </c>
      <c r="F254" s="334" t="s">
        <v>1063</v>
      </c>
      <c r="G254" s="335"/>
      <c r="H254" s="335"/>
      <c r="I254" s="335"/>
      <c r="J254" s="335"/>
      <c r="K254" s="335"/>
      <c r="L254" s="335"/>
      <c r="M254" s="335"/>
      <c r="N254" s="336">
        <f>SUBTOTAL(9,G254:M254)</f>
        <v>0</v>
      </c>
      <c r="O254" s="337">
        <f>IFERROR(N254/$N$18*100,"0.00")</f>
        <v>0</v>
      </c>
    </row>
    <row r="255" spans="1:15" ht="13.2" x14ac:dyDescent="0.25">
      <c r="A255" s="321">
        <v>2</v>
      </c>
      <c r="B255" s="322">
        <v>4</v>
      </c>
      <c r="C255" s="323"/>
      <c r="D255" s="323"/>
      <c r="E255" s="323"/>
      <c r="F255" s="261" t="s">
        <v>255</v>
      </c>
      <c r="G255" s="324">
        <f t="shared" ref="G255:O255" si="112">+G256+G264+G267</f>
        <v>0</v>
      </c>
      <c r="H255" s="324">
        <f t="shared" si="112"/>
        <v>0</v>
      </c>
      <c r="I255" s="324">
        <f t="shared" si="112"/>
        <v>0</v>
      </c>
      <c r="J255" s="324">
        <f t="shared" si="112"/>
        <v>0</v>
      </c>
      <c r="K255" s="324">
        <f t="shared" si="112"/>
        <v>0</v>
      </c>
      <c r="L255" s="324">
        <f t="shared" si="112"/>
        <v>0</v>
      </c>
      <c r="M255" s="324">
        <f t="shared" si="112"/>
        <v>0</v>
      </c>
      <c r="N255" s="324">
        <f t="shared" si="112"/>
        <v>0</v>
      </c>
      <c r="O255" s="324">
        <f t="shared" si="112"/>
        <v>0</v>
      </c>
    </row>
    <row r="256" spans="1:15" ht="13.2" x14ac:dyDescent="0.25">
      <c r="A256" s="325">
        <v>2</v>
      </c>
      <c r="B256" s="326">
        <v>4</v>
      </c>
      <c r="C256" s="326">
        <v>1</v>
      </c>
      <c r="D256" s="326"/>
      <c r="E256" s="326"/>
      <c r="F256" s="262" t="s">
        <v>256</v>
      </c>
      <c r="G256" s="327">
        <f t="shared" ref="G256:O256" si="113">+G257+G260+G262</f>
        <v>0</v>
      </c>
      <c r="H256" s="327">
        <f t="shared" si="113"/>
        <v>0</v>
      </c>
      <c r="I256" s="327">
        <f t="shared" si="113"/>
        <v>0</v>
      </c>
      <c r="J256" s="327">
        <f t="shared" si="113"/>
        <v>0</v>
      </c>
      <c r="K256" s="327">
        <f t="shared" si="113"/>
        <v>0</v>
      </c>
      <c r="L256" s="327">
        <f t="shared" si="113"/>
        <v>0</v>
      </c>
      <c r="M256" s="327">
        <f t="shared" si="113"/>
        <v>0</v>
      </c>
      <c r="N256" s="327">
        <f t="shared" si="113"/>
        <v>0</v>
      </c>
      <c r="O256" s="327">
        <f t="shared" si="113"/>
        <v>0</v>
      </c>
    </row>
    <row r="257" spans="1:15" ht="13.2" x14ac:dyDescent="0.25">
      <c r="A257" s="328">
        <v>2</v>
      </c>
      <c r="B257" s="329">
        <v>4</v>
      </c>
      <c r="C257" s="329">
        <v>1</v>
      </c>
      <c r="D257" s="329">
        <v>2</v>
      </c>
      <c r="E257" s="329"/>
      <c r="F257" s="340" t="s">
        <v>257</v>
      </c>
      <c r="G257" s="342">
        <f t="shared" ref="G257:O257" si="114">+G258+G259</f>
        <v>0</v>
      </c>
      <c r="H257" s="342">
        <f t="shared" si="114"/>
        <v>0</v>
      </c>
      <c r="I257" s="342">
        <f t="shared" si="114"/>
        <v>0</v>
      </c>
      <c r="J257" s="342">
        <f t="shared" si="114"/>
        <v>0</v>
      </c>
      <c r="K257" s="342">
        <f t="shared" si="114"/>
        <v>0</v>
      </c>
      <c r="L257" s="342">
        <f t="shared" si="114"/>
        <v>0</v>
      </c>
      <c r="M257" s="342">
        <f t="shared" si="114"/>
        <v>0</v>
      </c>
      <c r="N257" s="342">
        <f t="shared" si="114"/>
        <v>0</v>
      </c>
      <c r="O257" s="331">
        <f t="shared" si="114"/>
        <v>0</v>
      </c>
    </row>
    <row r="258" spans="1:15" ht="13.2" x14ac:dyDescent="0.25">
      <c r="A258" s="341">
        <v>2</v>
      </c>
      <c r="B258" s="333">
        <v>4</v>
      </c>
      <c r="C258" s="333">
        <v>1</v>
      </c>
      <c r="D258" s="333">
        <v>2</v>
      </c>
      <c r="E258" s="333" t="s">
        <v>202</v>
      </c>
      <c r="F258" s="266" t="s">
        <v>258</v>
      </c>
      <c r="G258" s="335"/>
      <c r="H258" s="335"/>
      <c r="I258" s="335"/>
      <c r="J258" s="335"/>
      <c r="K258" s="335"/>
      <c r="L258" s="335"/>
      <c r="M258" s="335"/>
      <c r="N258" s="336">
        <f>SUBTOTAL(9,G258:M258)</f>
        <v>0</v>
      </c>
      <c r="O258" s="337">
        <f>IFERROR(N258/$N$18*100,"0.00")</f>
        <v>0</v>
      </c>
    </row>
    <row r="259" spans="1:15" ht="13.2" x14ac:dyDescent="0.25">
      <c r="A259" s="341">
        <v>2</v>
      </c>
      <c r="B259" s="333">
        <v>4</v>
      </c>
      <c r="C259" s="333">
        <v>1</v>
      </c>
      <c r="D259" s="333">
        <v>2</v>
      </c>
      <c r="E259" s="333" t="s">
        <v>203</v>
      </c>
      <c r="F259" s="266" t="s">
        <v>259</v>
      </c>
      <c r="G259" s="335"/>
      <c r="H259" s="335"/>
      <c r="I259" s="335"/>
      <c r="J259" s="335"/>
      <c r="K259" s="335"/>
      <c r="L259" s="335"/>
      <c r="M259" s="335"/>
      <c r="N259" s="336">
        <f>SUBTOTAL(9,G259:M259)</f>
        <v>0</v>
      </c>
      <c r="O259" s="337">
        <f>IFERROR(N259/$N$18*100,"0.00")</f>
        <v>0</v>
      </c>
    </row>
    <row r="260" spans="1:15" ht="13.2" x14ac:dyDescent="0.25">
      <c r="A260" s="344">
        <v>2</v>
      </c>
      <c r="B260" s="329">
        <v>4</v>
      </c>
      <c r="C260" s="329">
        <v>1</v>
      </c>
      <c r="D260" s="329">
        <v>5</v>
      </c>
      <c r="E260" s="329"/>
      <c r="F260" s="270" t="s">
        <v>260</v>
      </c>
      <c r="G260" s="330">
        <f t="shared" ref="G260:O260" si="115">+G261</f>
        <v>0</v>
      </c>
      <c r="H260" s="330">
        <f t="shared" si="115"/>
        <v>0</v>
      </c>
      <c r="I260" s="330">
        <f t="shared" si="115"/>
        <v>0</v>
      </c>
      <c r="J260" s="330">
        <f t="shared" si="115"/>
        <v>0</v>
      </c>
      <c r="K260" s="330">
        <f t="shared" si="115"/>
        <v>0</v>
      </c>
      <c r="L260" s="330">
        <f t="shared" si="115"/>
        <v>0</v>
      </c>
      <c r="M260" s="330">
        <f t="shared" si="115"/>
        <v>0</v>
      </c>
      <c r="N260" s="330">
        <f t="shared" si="115"/>
        <v>0</v>
      </c>
      <c r="O260" s="331">
        <f t="shared" si="115"/>
        <v>0</v>
      </c>
    </row>
    <row r="261" spans="1:15" ht="13.2" x14ac:dyDescent="0.25">
      <c r="A261" s="341">
        <v>2</v>
      </c>
      <c r="B261" s="333">
        <v>4</v>
      </c>
      <c r="C261" s="333">
        <v>1</v>
      </c>
      <c r="D261" s="333">
        <v>5</v>
      </c>
      <c r="E261" s="333" t="s">
        <v>202</v>
      </c>
      <c r="F261" s="266" t="s">
        <v>260</v>
      </c>
      <c r="G261" s="349"/>
      <c r="H261" s="349"/>
      <c r="I261" s="349"/>
      <c r="J261" s="349"/>
      <c r="K261" s="349"/>
      <c r="L261" s="349"/>
      <c r="M261" s="349"/>
      <c r="N261" s="338">
        <f>SUBTOTAL(9,G261:M261)</f>
        <v>0</v>
      </c>
      <c r="O261" s="337">
        <f>IFERROR(N261/$N$18*100,"0.00")</f>
        <v>0</v>
      </c>
    </row>
    <row r="262" spans="1:15" ht="13.2" x14ac:dyDescent="0.25">
      <c r="A262" s="328">
        <v>2</v>
      </c>
      <c r="B262" s="329">
        <v>4</v>
      </c>
      <c r="C262" s="329">
        <v>1</v>
      </c>
      <c r="D262" s="329">
        <v>6</v>
      </c>
      <c r="E262" s="333"/>
      <c r="F262" s="270" t="s">
        <v>261</v>
      </c>
      <c r="G262" s="342">
        <f t="shared" ref="G262:O262" si="116">+G263</f>
        <v>0</v>
      </c>
      <c r="H262" s="342">
        <f t="shared" si="116"/>
        <v>0</v>
      </c>
      <c r="I262" s="342">
        <f t="shared" si="116"/>
        <v>0</v>
      </c>
      <c r="J262" s="342">
        <f t="shared" si="116"/>
        <v>0</v>
      </c>
      <c r="K262" s="342">
        <f t="shared" si="116"/>
        <v>0</v>
      </c>
      <c r="L262" s="342">
        <f t="shared" si="116"/>
        <v>0</v>
      </c>
      <c r="M262" s="342">
        <f t="shared" si="116"/>
        <v>0</v>
      </c>
      <c r="N262" s="342">
        <f t="shared" si="116"/>
        <v>0</v>
      </c>
      <c r="O262" s="331">
        <f t="shared" si="116"/>
        <v>0</v>
      </c>
    </row>
    <row r="263" spans="1:15" ht="13.2" x14ac:dyDescent="0.25">
      <c r="A263" s="341">
        <v>2</v>
      </c>
      <c r="B263" s="333">
        <v>4</v>
      </c>
      <c r="C263" s="333">
        <v>1</v>
      </c>
      <c r="D263" s="333">
        <v>6</v>
      </c>
      <c r="E263" s="333" t="s">
        <v>202</v>
      </c>
      <c r="F263" s="266" t="s">
        <v>262</v>
      </c>
      <c r="G263" s="335"/>
      <c r="H263" s="335"/>
      <c r="I263" s="335"/>
      <c r="J263" s="335"/>
      <c r="K263" s="335"/>
      <c r="L263" s="335"/>
      <c r="M263" s="335"/>
      <c r="N263" s="336">
        <f>SUBTOTAL(9,G263:M263)</f>
        <v>0</v>
      </c>
      <c r="O263" s="337">
        <f>IFERROR(N263/$N$18*100,"0.00")</f>
        <v>0</v>
      </c>
    </row>
    <row r="264" spans="1:15" ht="13.2" x14ac:dyDescent="0.25">
      <c r="A264" s="325">
        <v>2</v>
      </c>
      <c r="B264" s="326">
        <v>4</v>
      </c>
      <c r="C264" s="326">
        <v>4</v>
      </c>
      <c r="D264" s="326"/>
      <c r="E264" s="326"/>
      <c r="F264" s="262" t="s">
        <v>1064</v>
      </c>
      <c r="G264" s="327">
        <f t="shared" ref="G264:O265" si="117">+G265</f>
        <v>0</v>
      </c>
      <c r="H264" s="327">
        <f t="shared" si="117"/>
        <v>0</v>
      </c>
      <c r="I264" s="327">
        <f t="shared" si="117"/>
        <v>0</v>
      </c>
      <c r="J264" s="327">
        <f t="shared" si="117"/>
        <v>0</v>
      </c>
      <c r="K264" s="327">
        <f t="shared" si="117"/>
        <v>0</v>
      </c>
      <c r="L264" s="327">
        <f t="shared" si="117"/>
        <v>0</v>
      </c>
      <c r="M264" s="327">
        <f t="shared" si="117"/>
        <v>0</v>
      </c>
      <c r="N264" s="327">
        <f t="shared" si="117"/>
        <v>0</v>
      </c>
      <c r="O264" s="346">
        <f t="shared" si="117"/>
        <v>0</v>
      </c>
    </row>
    <row r="265" spans="1:15" ht="13.2" x14ac:dyDescent="0.25">
      <c r="A265" s="340">
        <v>2</v>
      </c>
      <c r="B265" s="329">
        <v>4</v>
      </c>
      <c r="C265" s="329">
        <v>4</v>
      </c>
      <c r="D265" s="329">
        <v>1</v>
      </c>
      <c r="E265" s="329"/>
      <c r="F265" s="270" t="s">
        <v>1065</v>
      </c>
      <c r="G265" s="342">
        <f t="shared" si="117"/>
        <v>0</v>
      </c>
      <c r="H265" s="342">
        <f t="shared" si="117"/>
        <v>0</v>
      </c>
      <c r="I265" s="342">
        <f t="shared" si="117"/>
        <v>0</v>
      </c>
      <c r="J265" s="342">
        <f t="shared" si="117"/>
        <v>0</v>
      </c>
      <c r="K265" s="342">
        <f t="shared" si="117"/>
        <v>0</v>
      </c>
      <c r="L265" s="342">
        <f t="shared" si="117"/>
        <v>0</v>
      </c>
      <c r="M265" s="342">
        <f t="shared" si="117"/>
        <v>0</v>
      </c>
      <c r="N265" s="342">
        <f t="shared" si="117"/>
        <v>0</v>
      </c>
      <c r="O265" s="331">
        <f t="shared" si="117"/>
        <v>0</v>
      </c>
    </row>
    <row r="266" spans="1:15" ht="13.2" x14ac:dyDescent="0.25">
      <c r="A266" s="334">
        <v>2</v>
      </c>
      <c r="B266" s="333">
        <v>4</v>
      </c>
      <c r="C266" s="333">
        <v>4</v>
      </c>
      <c r="D266" s="333">
        <v>1</v>
      </c>
      <c r="E266" s="333" t="s">
        <v>204</v>
      </c>
      <c r="F266" s="266" t="s">
        <v>1066</v>
      </c>
      <c r="G266" s="335"/>
      <c r="H266" s="335"/>
      <c r="I266" s="335"/>
      <c r="J266" s="335"/>
      <c r="K266" s="335"/>
      <c r="L266" s="335"/>
      <c r="M266" s="335"/>
      <c r="N266" s="336">
        <f>SUBTOTAL(9,G266:M266)</f>
        <v>0</v>
      </c>
      <c r="O266" s="337">
        <f>IFERROR(N266/$N$18*100,"0.00")</f>
        <v>0</v>
      </c>
    </row>
    <row r="267" spans="1:15" ht="13.2" x14ac:dyDescent="0.25">
      <c r="A267" s="325">
        <v>2</v>
      </c>
      <c r="B267" s="326">
        <v>4</v>
      </c>
      <c r="C267" s="326">
        <v>9</v>
      </c>
      <c r="D267" s="326"/>
      <c r="E267" s="326"/>
      <c r="F267" s="262" t="s">
        <v>263</v>
      </c>
      <c r="G267" s="327">
        <f t="shared" ref="G267:O267" si="118">+G268+G270</f>
        <v>0</v>
      </c>
      <c r="H267" s="327">
        <f t="shared" si="118"/>
        <v>0</v>
      </c>
      <c r="I267" s="327">
        <f t="shared" si="118"/>
        <v>0</v>
      </c>
      <c r="J267" s="327">
        <f t="shared" si="118"/>
        <v>0</v>
      </c>
      <c r="K267" s="327">
        <f t="shared" si="118"/>
        <v>0</v>
      </c>
      <c r="L267" s="327">
        <f t="shared" si="118"/>
        <v>0</v>
      </c>
      <c r="M267" s="327">
        <f t="shared" si="118"/>
        <v>0</v>
      </c>
      <c r="N267" s="327">
        <f t="shared" si="118"/>
        <v>0</v>
      </c>
      <c r="O267" s="327">
        <f t="shared" si="118"/>
        <v>0</v>
      </c>
    </row>
    <row r="268" spans="1:15" ht="13.2" x14ac:dyDescent="0.25">
      <c r="A268" s="344">
        <v>2</v>
      </c>
      <c r="B268" s="329">
        <v>4</v>
      </c>
      <c r="C268" s="329">
        <v>9</v>
      </c>
      <c r="D268" s="329">
        <v>1</v>
      </c>
      <c r="E268" s="329"/>
      <c r="F268" s="270" t="s">
        <v>263</v>
      </c>
      <c r="G268" s="342">
        <f t="shared" ref="G268:O268" si="119">+G269</f>
        <v>0</v>
      </c>
      <c r="H268" s="342">
        <f t="shared" si="119"/>
        <v>0</v>
      </c>
      <c r="I268" s="342">
        <f t="shared" si="119"/>
        <v>0</v>
      </c>
      <c r="J268" s="342">
        <f t="shared" si="119"/>
        <v>0</v>
      </c>
      <c r="K268" s="342">
        <f t="shared" si="119"/>
        <v>0</v>
      </c>
      <c r="L268" s="342">
        <f t="shared" si="119"/>
        <v>0</v>
      </c>
      <c r="M268" s="342">
        <f t="shared" si="119"/>
        <v>0</v>
      </c>
      <c r="N268" s="342">
        <f t="shared" si="119"/>
        <v>0</v>
      </c>
      <c r="O268" s="331">
        <f t="shared" si="119"/>
        <v>0</v>
      </c>
    </row>
    <row r="269" spans="1:15" ht="13.2" x14ac:dyDescent="0.25">
      <c r="A269" s="341">
        <v>2</v>
      </c>
      <c r="B269" s="333">
        <v>4</v>
      </c>
      <c r="C269" s="333">
        <v>9</v>
      </c>
      <c r="D269" s="333">
        <v>1</v>
      </c>
      <c r="E269" s="333" t="s">
        <v>202</v>
      </c>
      <c r="F269" s="266" t="s">
        <v>263</v>
      </c>
      <c r="G269" s="335"/>
      <c r="H269" s="335"/>
      <c r="I269" s="335"/>
      <c r="J269" s="335"/>
      <c r="K269" s="335"/>
      <c r="L269" s="335"/>
      <c r="M269" s="335"/>
      <c r="N269" s="336">
        <f>SUBTOTAL(9,G269:M269)</f>
        <v>0</v>
      </c>
      <c r="O269" s="337">
        <f>IFERROR(N269/$N$18*100,"0.00")</f>
        <v>0</v>
      </c>
    </row>
    <row r="270" spans="1:15" ht="13.2" x14ac:dyDescent="0.25">
      <c r="A270" s="344">
        <v>2</v>
      </c>
      <c r="B270" s="329">
        <v>4</v>
      </c>
      <c r="C270" s="329">
        <v>9</v>
      </c>
      <c r="D270" s="329">
        <v>4</v>
      </c>
      <c r="E270" s="329"/>
      <c r="F270" s="270" t="s">
        <v>264</v>
      </c>
      <c r="G270" s="342">
        <f t="shared" ref="G270:N270" si="120">+G271</f>
        <v>0</v>
      </c>
      <c r="H270" s="342">
        <f t="shared" si="120"/>
        <v>0</v>
      </c>
      <c r="I270" s="342">
        <f t="shared" si="120"/>
        <v>0</v>
      </c>
      <c r="J270" s="342">
        <f t="shared" si="120"/>
        <v>0</v>
      </c>
      <c r="K270" s="342">
        <f t="shared" si="120"/>
        <v>0</v>
      </c>
      <c r="L270" s="342">
        <f t="shared" si="120"/>
        <v>0</v>
      </c>
      <c r="M270" s="342">
        <f t="shared" si="120"/>
        <v>0</v>
      </c>
      <c r="N270" s="342">
        <f t="shared" si="120"/>
        <v>0</v>
      </c>
      <c r="O270" s="331">
        <f>+O271</f>
        <v>0</v>
      </c>
    </row>
    <row r="271" spans="1:15" ht="13.2" x14ac:dyDescent="0.25">
      <c r="A271" s="332">
        <v>2</v>
      </c>
      <c r="B271" s="333">
        <v>4</v>
      </c>
      <c r="C271" s="333">
        <v>9</v>
      </c>
      <c r="D271" s="333">
        <v>4</v>
      </c>
      <c r="E271" s="333" t="s">
        <v>202</v>
      </c>
      <c r="F271" s="266" t="s">
        <v>264</v>
      </c>
      <c r="G271" s="335"/>
      <c r="H271" s="335"/>
      <c r="I271" s="335"/>
      <c r="J271" s="335"/>
      <c r="K271" s="335"/>
      <c r="L271" s="335"/>
      <c r="M271" s="335"/>
      <c r="N271" s="336">
        <f>SUBTOTAL(9,G271:M271)</f>
        <v>0</v>
      </c>
      <c r="O271" s="337">
        <f>IFERROR(N271/$N$18*100,"0.00")</f>
        <v>0</v>
      </c>
    </row>
    <row r="272" spans="1:15" ht="13.2" x14ac:dyDescent="0.25">
      <c r="A272" s="321">
        <v>2</v>
      </c>
      <c r="B272" s="322">
        <v>6</v>
      </c>
      <c r="C272" s="323"/>
      <c r="D272" s="323"/>
      <c r="E272" s="323"/>
      <c r="F272" s="261" t="s">
        <v>176</v>
      </c>
      <c r="G272" s="324">
        <f t="shared" ref="G272:O272" si="121">+G273+G284+G291+G296+G303+G312+G315</f>
        <v>2201569.41</v>
      </c>
      <c r="H272" s="324">
        <f t="shared" si="121"/>
        <v>4435985.1500000004</v>
      </c>
      <c r="I272" s="324">
        <f t="shared" si="121"/>
        <v>7788027.6200000001</v>
      </c>
      <c r="J272" s="324">
        <f t="shared" si="121"/>
        <v>5410298.5099999998</v>
      </c>
      <c r="K272" s="324">
        <f t="shared" si="121"/>
        <v>1721825.45</v>
      </c>
      <c r="L272" s="324">
        <f t="shared" si="121"/>
        <v>231506.04</v>
      </c>
      <c r="M272" s="324">
        <f t="shared" si="121"/>
        <v>5316512.05</v>
      </c>
      <c r="N272" s="324">
        <f t="shared" si="121"/>
        <v>27105724.230000004</v>
      </c>
      <c r="O272" s="324">
        <f t="shared" si="121"/>
        <v>8.3034252240855544</v>
      </c>
    </row>
    <row r="273" spans="1:15" ht="13.2" x14ac:dyDescent="0.25">
      <c r="A273" s="325">
        <v>2</v>
      </c>
      <c r="B273" s="326">
        <v>6</v>
      </c>
      <c r="C273" s="326">
        <v>1</v>
      </c>
      <c r="D273" s="326"/>
      <c r="E273" s="326"/>
      <c r="F273" s="262" t="s">
        <v>177</v>
      </c>
      <c r="G273" s="327">
        <f t="shared" ref="G273:O273" si="122">+G274+G276+G278+G280+G282</f>
        <v>711250</v>
      </c>
      <c r="H273" s="327">
        <f t="shared" si="122"/>
        <v>800506.04</v>
      </c>
      <c r="I273" s="327">
        <f t="shared" si="122"/>
        <v>426750</v>
      </c>
      <c r="J273" s="327">
        <f t="shared" si="122"/>
        <v>284500</v>
      </c>
      <c r="K273" s="327">
        <f t="shared" si="122"/>
        <v>231506.04</v>
      </c>
      <c r="L273" s="327">
        <f t="shared" si="122"/>
        <v>231506.04</v>
      </c>
      <c r="M273" s="327">
        <f t="shared" si="122"/>
        <v>1316512.05</v>
      </c>
      <c r="N273" s="327">
        <f t="shared" si="122"/>
        <v>4002530.17</v>
      </c>
      <c r="O273" s="327">
        <f t="shared" si="122"/>
        <v>0.41431880598785886</v>
      </c>
    </row>
    <row r="274" spans="1:15" ht="13.2" x14ac:dyDescent="0.25">
      <c r="A274" s="328">
        <v>2</v>
      </c>
      <c r="B274" s="329">
        <v>6</v>
      </c>
      <c r="C274" s="329">
        <v>1</v>
      </c>
      <c r="D274" s="329">
        <v>1</v>
      </c>
      <c r="E274" s="329"/>
      <c r="F274" s="340" t="s">
        <v>1067</v>
      </c>
      <c r="G274" s="342">
        <f>+G275</f>
        <v>0</v>
      </c>
      <c r="H274" s="342">
        <f t="shared" ref="H274:O274" si="123">+H275</f>
        <v>231506.04</v>
      </c>
      <c r="I274" s="342">
        <f t="shared" si="123"/>
        <v>0</v>
      </c>
      <c r="J274" s="342">
        <f t="shared" si="123"/>
        <v>0</v>
      </c>
      <c r="K274" s="342">
        <f t="shared" si="123"/>
        <v>231506.04</v>
      </c>
      <c r="L274" s="342">
        <f t="shared" si="123"/>
        <v>231506.04</v>
      </c>
      <c r="M274" s="342">
        <f t="shared" si="123"/>
        <v>463012.05</v>
      </c>
      <c r="N274" s="342">
        <f>+N275</f>
        <v>1157530.17</v>
      </c>
      <c r="O274" s="331">
        <f t="shared" si="123"/>
        <v>0.11982083771009358</v>
      </c>
    </row>
    <row r="275" spans="1:15" ht="13.2" x14ac:dyDescent="0.25">
      <c r="A275" s="332">
        <v>2</v>
      </c>
      <c r="B275" s="333">
        <v>6</v>
      </c>
      <c r="C275" s="333">
        <v>1</v>
      </c>
      <c r="D275" s="333">
        <v>1</v>
      </c>
      <c r="E275" s="333" t="s">
        <v>202</v>
      </c>
      <c r="F275" s="334" t="s">
        <v>1067</v>
      </c>
      <c r="G275" s="335"/>
      <c r="H275" s="335">
        <v>231506.04</v>
      </c>
      <c r="I275" s="335"/>
      <c r="J275" s="335"/>
      <c r="K275" s="335">
        <v>231506.04</v>
      </c>
      <c r="L275" s="335">
        <v>231506.04</v>
      </c>
      <c r="M275" s="335">
        <v>463012.05</v>
      </c>
      <c r="N275" s="336">
        <f>SUBTOTAL(9,G275:M275)</f>
        <v>1157530.17</v>
      </c>
      <c r="O275" s="337">
        <f t="shared" ref="O275:O283" si="124">IFERROR(N275/$N$18*100,"0.00")</f>
        <v>0.11982083771009358</v>
      </c>
    </row>
    <row r="276" spans="1:15" ht="13.2" x14ac:dyDescent="0.25">
      <c r="A276" s="328">
        <v>2</v>
      </c>
      <c r="B276" s="329">
        <v>6</v>
      </c>
      <c r="C276" s="329">
        <v>1</v>
      </c>
      <c r="D276" s="329">
        <v>2</v>
      </c>
      <c r="E276" s="329"/>
      <c r="F276" s="340" t="s">
        <v>559</v>
      </c>
      <c r="G276" s="342">
        <f t="shared" ref="G276:O276" si="125">+G277</f>
        <v>711250</v>
      </c>
      <c r="H276" s="342">
        <f t="shared" si="125"/>
        <v>569000</v>
      </c>
      <c r="I276" s="342">
        <f t="shared" si="125"/>
        <v>426750</v>
      </c>
      <c r="J276" s="342">
        <f t="shared" si="125"/>
        <v>284500</v>
      </c>
      <c r="K276" s="342">
        <f t="shared" si="125"/>
        <v>0</v>
      </c>
      <c r="L276" s="342">
        <f t="shared" si="125"/>
        <v>0</v>
      </c>
      <c r="M276" s="342">
        <f t="shared" si="125"/>
        <v>853500</v>
      </c>
      <c r="N276" s="342">
        <f t="shared" si="125"/>
        <v>2845000</v>
      </c>
      <c r="O276" s="331">
        <f t="shared" si="125"/>
        <v>0.29449796827776531</v>
      </c>
    </row>
    <row r="277" spans="1:15" ht="13.2" x14ac:dyDescent="0.25">
      <c r="A277" s="332">
        <v>2</v>
      </c>
      <c r="B277" s="333">
        <v>6</v>
      </c>
      <c r="C277" s="333">
        <v>1</v>
      </c>
      <c r="D277" s="333">
        <v>2</v>
      </c>
      <c r="E277" s="333" t="s">
        <v>202</v>
      </c>
      <c r="F277" s="266" t="s">
        <v>559</v>
      </c>
      <c r="G277" s="335">
        <v>711250</v>
      </c>
      <c r="H277" s="335">
        <v>569000</v>
      </c>
      <c r="I277" s="335">
        <v>426750</v>
      </c>
      <c r="J277" s="335">
        <v>284500</v>
      </c>
      <c r="K277" s="335"/>
      <c r="L277" s="335"/>
      <c r="M277" s="335">
        <v>853500</v>
      </c>
      <c r="N277" s="336">
        <f>SUBTOTAL(9,G277:M277)</f>
        <v>2845000</v>
      </c>
      <c r="O277" s="337">
        <f t="shared" si="124"/>
        <v>0.29449796827776531</v>
      </c>
    </row>
    <row r="278" spans="1:15" ht="13.2" x14ac:dyDescent="0.25">
      <c r="A278" s="328">
        <v>2</v>
      </c>
      <c r="B278" s="329">
        <v>6</v>
      </c>
      <c r="C278" s="329">
        <v>1</v>
      </c>
      <c r="D278" s="329">
        <v>3</v>
      </c>
      <c r="E278" s="329"/>
      <c r="F278" s="270" t="s">
        <v>1068</v>
      </c>
      <c r="G278" s="342">
        <f t="shared" ref="G278:O278" si="126">+G279</f>
        <v>0</v>
      </c>
      <c r="H278" s="342">
        <f t="shared" si="126"/>
        <v>0</v>
      </c>
      <c r="I278" s="342">
        <f t="shared" si="126"/>
        <v>0</v>
      </c>
      <c r="J278" s="342">
        <f t="shared" si="126"/>
        <v>0</v>
      </c>
      <c r="K278" s="342">
        <f t="shared" si="126"/>
        <v>0</v>
      </c>
      <c r="L278" s="342">
        <f t="shared" si="126"/>
        <v>0</v>
      </c>
      <c r="M278" s="342">
        <f t="shared" si="126"/>
        <v>0</v>
      </c>
      <c r="N278" s="342">
        <f t="shared" si="126"/>
        <v>0</v>
      </c>
      <c r="O278" s="331">
        <f t="shared" si="126"/>
        <v>0</v>
      </c>
    </row>
    <row r="279" spans="1:15" ht="13.2" x14ac:dyDescent="0.25">
      <c r="A279" s="332">
        <v>2</v>
      </c>
      <c r="B279" s="333">
        <v>6</v>
      </c>
      <c r="C279" s="333">
        <v>1</v>
      </c>
      <c r="D279" s="333">
        <v>3</v>
      </c>
      <c r="E279" s="333" t="s">
        <v>202</v>
      </c>
      <c r="F279" s="266" t="s">
        <v>1068</v>
      </c>
      <c r="G279" s="335"/>
      <c r="H279" s="335"/>
      <c r="I279" s="335"/>
      <c r="J279" s="335"/>
      <c r="K279" s="335"/>
      <c r="L279" s="335"/>
      <c r="M279" s="335"/>
      <c r="N279" s="336">
        <f>SUBTOTAL(9,G279:M279)</f>
        <v>0</v>
      </c>
      <c r="O279" s="337">
        <f t="shared" si="124"/>
        <v>0</v>
      </c>
    </row>
    <row r="280" spans="1:15" ht="13.2" x14ac:dyDescent="0.25">
      <c r="A280" s="328">
        <v>2</v>
      </c>
      <c r="B280" s="329">
        <v>6</v>
      </c>
      <c r="C280" s="329">
        <v>1</v>
      </c>
      <c r="D280" s="329">
        <v>4</v>
      </c>
      <c r="E280" s="329"/>
      <c r="F280" s="340" t="s">
        <v>265</v>
      </c>
      <c r="G280" s="342">
        <f t="shared" ref="G280:O280" si="127">+G281</f>
        <v>0</v>
      </c>
      <c r="H280" s="342">
        <f t="shared" si="127"/>
        <v>0</v>
      </c>
      <c r="I280" s="342">
        <f t="shared" si="127"/>
        <v>0</v>
      </c>
      <c r="J280" s="342">
        <f t="shared" si="127"/>
        <v>0</v>
      </c>
      <c r="K280" s="342">
        <f t="shared" si="127"/>
        <v>0</v>
      </c>
      <c r="L280" s="342">
        <f t="shared" si="127"/>
        <v>0</v>
      </c>
      <c r="M280" s="342">
        <f t="shared" si="127"/>
        <v>0</v>
      </c>
      <c r="N280" s="342">
        <f t="shared" si="127"/>
        <v>0</v>
      </c>
      <c r="O280" s="331">
        <f t="shared" si="127"/>
        <v>0</v>
      </c>
    </row>
    <row r="281" spans="1:15" ht="13.2" x14ac:dyDescent="0.25">
      <c r="A281" s="332">
        <v>2</v>
      </c>
      <c r="B281" s="333">
        <v>6</v>
      </c>
      <c r="C281" s="333">
        <v>1</v>
      </c>
      <c r="D281" s="333">
        <v>4</v>
      </c>
      <c r="E281" s="333" t="s">
        <v>202</v>
      </c>
      <c r="F281" s="266" t="s">
        <v>265</v>
      </c>
      <c r="G281" s="335"/>
      <c r="H281" s="335"/>
      <c r="I281" s="335"/>
      <c r="J281" s="335"/>
      <c r="K281" s="335"/>
      <c r="L281" s="335"/>
      <c r="M281" s="335"/>
      <c r="N281" s="336">
        <f t="shared" ref="N281:N286" si="128">SUBTOTAL(9,G281:M281)</f>
        <v>0</v>
      </c>
      <c r="O281" s="337">
        <f t="shared" si="124"/>
        <v>0</v>
      </c>
    </row>
    <row r="282" spans="1:15" ht="13.2" x14ac:dyDescent="0.25">
      <c r="A282" s="328">
        <v>2</v>
      </c>
      <c r="B282" s="329">
        <v>6</v>
      </c>
      <c r="C282" s="329">
        <v>1</v>
      </c>
      <c r="D282" s="329">
        <v>9</v>
      </c>
      <c r="E282" s="329"/>
      <c r="F282" s="340" t="s">
        <v>179</v>
      </c>
      <c r="G282" s="342">
        <f t="shared" ref="G282:O282" si="129">+G283</f>
        <v>0</v>
      </c>
      <c r="H282" s="342">
        <f t="shared" si="129"/>
        <v>0</v>
      </c>
      <c r="I282" s="342">
        <f t="shared" si="129"/>
        <v>0</v>
      </c>
      <c r="J282" s="342">
        <f t="shared" si="129"/>
        <v>0</v>
      </c>
      <c r="K282" s="342">
        <f t="shared" si="129"/>
        <v>0</v>
      </c>
      <c r="L282" s="342">
        <f t="shared" si="129"/>
        <v>0</v>
      </c>
      <c r="M282" s="342">
        <f t="shared" si="129"/>
        <v>0</v>
      </c>
      <c r="N282" s="342">
        <f t="shared" si="129"/>
        <v>0</v>
      </c>
      <c r="O282" s="331">
        <f t="shared" si="129"/>
        <v>0</v>
      </c>
    </row>
    <row r="283" spans="1:15" ht="13.2" x14ac:dyDescent="0.25">
      <c r="A283" s="332">
        <v>2</v>
      </c>
      <c r="B283" s="333">
        <v>6</v>
      </c>
      <c r="C283" s="333">
        <v>1</v>
      </c>
      <c r="D283" s="333">
        <v>9</v>
      </c>
      <c r="E283" s="333" t="s">
        <v>202</v>
      </c>
      <c r="F283" s="266" t="s">
        <v>179</v>
      </c>
      <c r="G283" s="335"/>
      <c r="H283" s="335"/>
      <c r="I283" s="335"/>
      <c r="J283" s="335"/>
      <c r="K283" s="335"/>
      <c r="L283" s="335"/>
      <c r="M283" s="335"/>
      <c r="N283" s="336">
        <f t="shared" si="128"/>
        <v>0</v>
      </c>
      <c r="O283" s="337">
        <f t="shared" si="124"/>
        <v>0</v>
      </c>
    </row>
    <row r="284" spans="1:15" ht="13.2" x14ac:dyDescent="0.25">
      <c r="A284" s="325">
        <v>2</v>
      </c>
      <c r="B284" s="326">
        <v>6</v>
      </c>
      <c r="C284" s="326">
        <v>2</v>
      </c>
      <c r="D284" s="326"/>
      <c r="E284" s="326"/>
      <c r="F284" s="262" t="s">
        <v>1069</v>
      </c>
      <c r="G284" s="327">
        <f t="shared" ref="G284:O284" si="130">+G285+G287+G289</f>
        <v>0</v>
      </c>
      <c r="H284" s="327">
        <f t="shared" si="130"/>
        <v>0</v>
      </c>
      <c r="I284" s="327">
        <f t="shared" si="130"/>
        <v>0</v>
      </c>
      <c r="J284" s="327">
        <f t="shared" si="130"/>
        <v>0</v>
      </c>
      <c r="K284" s="327">
        <f t="shared" si="130"/>
        <v>0</v>
      </c>
      <c r="L284" s="327">
        <f t="shared" si="130"/>
        <v>0</v>
      </c>
      <c r="M284" s="327">
        <f t="shared" si="130"/>
        <v>0</v>
      </c>
      <c r="N284" s="327">
        <f t="shared" si="130"/>
        <v>0</v>
      </c>
      <c r="O284" s="327">
        <f t="shared" si="130"/>
        <v>5.4975972049529034</v>
      </c>
    </row>
    <row r="285" spans="1:15" ht="13.2" x14ac:dyDescent="0.25">
      <c r="A285" s="328">
        <v>2</v>
      </c>
      <c r="B285" s="329">
        <v>6</v>
      </c>
      <c r="C285" s="329">
        <v>2</v>
      </c>
      <c r="D285" s="329">
        <v>1</v>
      </c>
      <c r="E285" s="329"/>
      <c r="F285" s="340" t="s">
        <v>266</v>
      </c>
      <c r="G285" s="342">
        <f t="shared" ref="G285:O285" si="131">+G286</f>
        <v>0</v>
      </c>
      <c r="H285" s="342">
        <f t="shared" si="131"/>
        <v>0</v>
      </c>
      <c r="I285" s="342">
        <f t="shared" si="131"/>
        <v>0</v>
      </c>
      <c r="J285" s="342">
        <f t="shared" si="131"/>
        <v>0</v>
      </c>
      <c r="K285" s="342">
        <f t="shared" si="131"/>
        <v>0</v>
      </c>
      <c r="L285" s="342">
        <f t="shared" si="131"/>
        <v>0</v>
      </c>
      <c r="M285" s="342">
        <f t="shared" si="131"/>
        <v>0</v>
      </c>
      <c r="N285" s="342">
        <f t="shared" si="131"/>
        <v>0</v>
      </c>
      <c r="O285" s="331">
        <f t="shared" si="131"/>
        <v>0</v>
      </c>
    </row>
    <row r="286" spans="1:15" ht="13.2" x14ac:dyDescent="0.25">
      <c r="A286" s="341">
        <v>2</v>
      </c>
      <c r="B286" s="333">
        <v>6</v>
      </c>
      <c r="C286" s="333">
        <v>2</v>
      </c>
      <c r="D286" s="333">
        <v>1</v>
      </c>
      <c r="E286" s="333" t="s">
        <v>202</v>
      </c>
      <c r="F286" s="266" t="s">
        <v>266</v>
      </c>
      <c r="G286" s="335"/>
      <c r="H286" s="335"/>
      <c r="I286" s="335"/>
      <c r="J286" s="335"/>
      <c r="K286" s="335"/>
      <c r="L286" s="335"/>
      <c r="M286" s="335"/>
      <c r="N286" s="336">
        <f t="shared" si="128"/>
        <v>0</v>
      </c>
      <c r="O286" s="337">
        <f>IFERROR(N286/$N$18*100,"0.00")</f>
        <v>0</v>
      </c>
    </row>
    <row r="287" spans="1:15" ht="13.2" x14ac:dyDescent="0.25">
      <c r="A287" s="328">
        <v>2</v>
      </c>
      <c r="B287" s="329">
        <v>6</v>
      </c>
      <c r="C287" s="329">
        <v>2</v>
      </c>
      <c r="D287" s="329">
        <v>3</v>
      </c>
      <c r="E287" s="329"/>
      <c r="F287" s="340" t="s">
        <v>180</v>
      </c>
      <c r="G287" s="342">
        <f>+G288</f>
        <v>0</v>
      </c>
      <c r="H287" s="342">
        <f t="shared" ref="H287:N287" si="132">+H288</f>
        <v>0</v>
      </c>
      <c r="I287" s="342">
        <f t="shared" si="132"/>
        <v>0</v>
      </c>
      <c r="J287" s="342">
        <f t="shared" si="132"/>
        <v>0</v>
      </c>
      <c r="K287" s="342">
        <f t="shared" si="132"/>
        <v>0</v>
      </c>
      <c r="L287" s="342">
        <f t="shared" si="132"/>
        <v>0</v>
      </c>
      <c r="M287" s="342">
        <f t="shared" si="132"/>
        <v>0</v>
      </c>
      <c r="N287" s="342">
        <f t="shared" si="132"/>
        <v>0</v>
      </c>
      <c r="O287" s="331">
        <f>+O288+O289+O290+O291+O292+O293+O294</f>
        <v>5.4975972049529034</v>
      </c>
    </row>
    <row r="288" spans="1:15" ht="13.2" x14ac:dyDescent="0.25">
      <c r="A288" s="341">
        <v>2</v>
      </c>
      <c r="B288" s="333">
        <v>6</v>
      </c>
      <c r="C288" s="333">
        <v>2</v>
      </c>
      <c r="D288" s="333">
        <v>3</v>
      </c>
      <c r="E288" s="333" t="s">
        <v>202</v>
      </c>
      <c r="F288" s="266" t="s">
        <v>180</v>
      </c>
      <c r="G288" s="335"/>
      <c r="H288" s="335"/>
      <c r="I288" s="335"/>
      <c r="J288" s="335"/>
      <c r="K288" s="335"/>
      <c r="L288" s="335"/>
      <c r="M288" s="335"/>
      <c r="N288" s="336">
        <f>SUBTOTAL(9,G288:M288)</f>
        <v>0</v>
      </c>
      <c r="O288" s="337">
        <f t="shared" ref="O288:O295" si="133">IFERROR(N288/$N$18*100,"0.00")</f>
        <v>0</v>
      </c>
    </row>
    <row r="289" spans="1:15" ht="13.2" x14ac:dyDescent="0.25">
      <c r="A289" s="328">
        <v>2</v>
      </c>
      <c r="B289" s="329">
        <v>6</v>
      </c>
      <c r="C289" s="329">
        <v>2</v>
      </c>
      <c r="D289" s="329">
        <v>4</v>
      </c>
      <c r="E289" s="329"/>
      <c r="F289" s="340" t="s">
        <v>1070</v>
      </c>
      <c r="G289" s="342">
        <f t="shared" ref="G289:O289" si="134">+G290</f>
        <v>0</v>
      </c>
      <c r="H289" s="342">
        <f t="shared" si="134"/>
        <v>0</v>
      </c>
      <c r="I289" s="342">
        <f t="shared" si="134"/>
        <v>0</v>
      </c>
      <c r="J289" s="342">
        <f t="shared" si="134"/>
        <v>0</v>
      </c>
      <c r="K289" s="342">
        <f t="shared" si="134"/>
        <v>0</v>
      </c>
      <c r="L289" s="342">
        <f t="shared" si="134"/>
        <v>0</v>
      </c>
      <c r="M289" s="342">
        <f t="shared" si="134"/>
        <v>0</v>
      </c>
      <c r="N289" s="342">
        <f t="shared" si="134"/>
        <v>0</v>
      </c>
      <c r="O289" s="331">
        <f t="shared" si="134"/>
        <v>0</v>
      </c>
    </row>
    <row r="290" spans="1:15" ht="13.2" x14ac:dyDescent="0.25">
      <c r="A290" s="341">
        <v>2</v>
      </c>
      <c r="B290" s="333">
        <v>6</v>
      </c>
      <c r="C290" s="333">
        <v>2</v>
      </c>
      <c r="D290" s="333">
        <v>4</v>
      </c>
      <c r="E290" s="333" t="s">
        <v>202</v>
      </c>
      <c r="F290" s="334" t="s">
        <v>1070</v>
      </c>
      <c r="G290" s="335"/>
      <c r="H290" s="335"/>
      <c r="I290" s="335"/>
      <c r="J290" s="335"/>
      <c r="K290" s="335"/>
      <c r="L290" s="335"/>
      <c r="M290" s="335"/>
      <c r="N290" s="336">
        <f>SUBTOTAL(9,G290:M290)</f>
        <v>0</v>
      </c>
      <c r="O290" s="337">
        <f t="shared" si="133"/>
        <v>0</v>
      </c>
    </row>
    <row r="291" spans="1:15" ht="13.2" x14ac:dyDescent="0.25">
      <c r="A291" s="325">
        <v>2</v>
      </c>
      <c r="B291" s="326">
        <v>6</v>
      </c>
      <c r="C291" s="326">
        <v>3</v>
      </c>
      <c r="D291" s="326"/>
      <c r="E291" s="326"/>
      <c r="F291" s="262" t="s">
        <v>181</v>
      </c>
      <c r="G291" s="327">
        <f t="shared" ref="G291:O291" si="135">+G292+G294</f>
        <v>1490319.41</v>
      </c>
      <c r="H291" s="327">
        <f t="shared" si="135"/>
        <v>3635479.11</v>
      </c>
      <c r="I291" s="327">
        <f t="shared" si="135"/>
        <v>7361277.6200000001</v>
      </c>
      <c r="J291" s="327">
        <f t="shared" si="135"/>
        <v>5125798.51</v>
      </c>
      <c r="K291" s="327">
        <f t="shared" si="135"/>
        <v>1490319.41</v>
      </c>
      <c r="L291" s="327">
        <f t="shared" si="135"/>
        <v>0</v>
      </c>
      <c r="M291" s="327">
        <f t="shared" si="135"/>
        <v>0</v>
      </c>
      <c r="N291" s="327">
        <f t="shared" si="135"/>
        <v>19103194.060000002</v>
      </c>
      <c r="O291" s="327">
        <f t="shared" si="135"/>
        <v>1.9774523157419595</v>
      </c>
    </row>
    <row r="292" spans="1:15" ht="13.2" x14ac:dyDescent="0.25">
      <c r="A292" s="344">
        <v>2</v>
      </c>
      <c r="B292" s="329">
        <v>6</v>
      </c>
      <c r="C292" s="329">
        <v>3</v>
      </c>
      <c r="D292" s="329">
        <v>1</v>
      </c>
      <c r="E292" s="329"/>
      <c r="F292" s="270" t="s">
        <v>182</v>
      </c>
      <c r="G292" s="342">
        <f t="shared" ref="G292:O292" si="136">+G293</f>
        <v>1490319.41</v>
      </c>
      <c r="H292" s="342">
        <f t="shared" si="136"/>
        <v>2235479.11</v>
      </c>
      <c r="I292" s="342">
        <f t="shared" si="136"/>
        <v>5961277.6200000001</v>
      </c>
      <c r="J292" s="342">
        <f t="shared" si="136"/>
        <v>3725798.51</v>
      </c>
      <c r="K292" s="342">
        <f t="shared" si="136"/>
        <v>1490319.41</v>
      </c>
      <c r="L292" s="342">
        <f t="shared" si="136"/>
        <v>0</v>
      </c>
      <c r="M292" s="342">
        <f t="shared" si="136"/>
        <v>0</v>
      </c>
      <c r="N292" s="342">
        <f t="shared" si="136"/>
        <v>14903194.060000001</v>
      </c>
      <c r="O292" s="331">
        <f t="shared" si="136"/>
        <v>1.5426925734689843</v>
      </c>
    </row>
    <row r="293" spans="1:15" ht="13.2" x14ac:dyDescent="0.25">
      <c r="A293" s="332">
        <v>2</v>
      </c>
      <c r="B293" s="333">
        <v>6</v>
      </c>
      <c r="C293" s="333">
        <v>3</v>
      </c>
      <c r="D293" s="333">
        <v>1</v>
      </c>
      <c r="E293" s="333" t="s">
        <v>202</v>
      </c>
      <c r="F293" s="334" t="s">
        <v>182</v>
      </c>
      <c r="G293" s="335">
        <v>1490319.41</v>
      </c>
      <c r="H293" s="335">
        <v>2235479.11</v>
      </c>
      <c r="I293" s="335">
        <v>5961277.6200000001</v>
      </c>
      <c r="J293" s="335">
        <v>3725798.51</v>
      </c>
      <c r="K293" s="335">
        <v>1490319.41</v>
      </c>
      <c r="L293" s="335"/>
      <c r="M293" s="335"/>
      <c r="N293" s="336">
        <f>SUBTOTAL(9,G293:M293)</f>
        <v>14903194.060000001</v>
      </c>
      <c r="O293" s="337">
        <f t="shared" si="133"/>
        <v>1.5426925734689843</v>
      </c>
    </row>
    <row r="294" spans="1:15" ht="13.2" x14ac:dyDescent="0.25">
      <c r="A294" s="328">
        <v>2</v>
      </c>
      <c r="B294" s="329">
        <v>6</v>
      </c>
      <c r="C294" s="329">
        <v>3</v>
      </c>
      <c r="D294" s="329">
        <v>2</v>
      </c>
      <c r="E294" s="329"/>
      <c r="F294" s="340" t="s">
        <v>183</v>
      </c>
      <c r="G294" s="342">
        <f t="shared" ref="G294:O294" si="137">+G295</f>
        <v>0</v>
      </c>
      <c r="H294" s="342">
        <f t="shared" si="137"/>
        <v>1400000</v>
      </c>
      <c r="I294" s="342">
        <f t="shared" si="137"/>
        <v>1400000</v>
      </c>
      <c r="J294" s="342">
        <f t="shared" si="137"/>
        <v>1400000</v>
      </c>
      <c r="K294" s="342">
        <f t="shared" si="137"/>
        <v>0</v>
      </c>
      <c r="L294" s="342">
        <f t="shared" si="137"/>
        <v>0</v>
      </c>
      <c r="M294" s="342">
        <f t="shared" si="137"/>
        <v>0</v>
      </c>
      <c r="N294" s="342">
        <f t="shared" si="137"/>
        <v>4200000</v>
      </c>
      <c r="O294" s="331">
        <f t="shared" si="137"/>
        <v>0.43475974227297515</v>
      </c>
    </row>
    <row r="295" spans="1:15" ht="13.2" x14ac:dyDescent="0.25">
      <c r="A295" s="341">
        <v>2</v>
      </c>
      <c r="B295" s="333">
        <v>6</v>
      </c>
      <c r="C295" s="333">
        <v>3</v>
      </c>
      <c r="D295" s="333">
        <v>2</v>
      </c>
      <c r="E295" s="333" t="s">
        <v>202</v>
      </c>
      <c r="F295" s="266" t="s">
        <v>183</v>
      </c>
      <c r="G295" s="335"/>
      <c r="H295" s="335">
        <v>1400000</v>
      </c>
      <c r="I295" s="335">
        <v>1400000</v>
      </c>
      <c r="J295" s="335">
        <v>1400000</v>
      </c>
      <c r="K295" s="335"/>
      <c r="L295" s="335"/>
      <c r="M295" s="335"/>
      <c r="N295" s="336">
        <f>SUBTOTAL(9,G295:M295)</f>
        <v>4200000</v>
      </c>
      <c r="O295" s="337">
        <f t="shared" si="133"/>
        <v>0.43475974227297515</v>
      </c>
    </row>
    <row r="296" spans="1:15" ht="13.2" x14ac:dyDescent="0.25">
      <c r="A296" s="325">
        <v>2</v>
      </c>
      <c r="B296" s="326">
        <v>6</v>
      </c>
      <c r="C296" s="326">
        <v>4</v>
      </c>
      <c r="D296" s="326"/>
      <c r="E296" s="326"/>
      <c r="F296" s="262" t="s">
        <v>184</v>
      </c>
      <c r="G296" s="327">
        <f t="shared" ref="G296:O296" si="138">+G297+G299+G301</f>
        <v>0</v>
      </c>
      <c r="H296" s="327">
        <f t="shared" si="138"/>
        <v>0</v>
      </c>
      <c r="I296" s="327">
        <f t="shared" si="138"/>
        <v>0</v>
      </c>
      <c r="J296" s="327">
        <f t="shared" si="138"/>
        <v>0</v>
      </c>
      <c r="K296" s="327">
        <f t="shared" si="138"/>
        <v>0</v>
      </c>
      <c r="L296" s="327">
        <f t="shared" si="138"/>
        <v>0</v>
      </c>
      <c r="M296" s="327">
        <f t="shared" si="138"/>
        <v>0</v>
      </c>
      <c r="N296" s="327">
        <f t="shared" si="138"/>
        <v>0</v>
      </c>
      <c r="O296" s="327">
        <f t="shared" si="138"/>
        <v>0</v>
      </c>
    </row>
    <row r="297" spans="1:15" ht="13.2" x14ac:dyDescent="0.25">
      <c r="A297" s="328">
        <v>2</v>
      </c>
      <c r="B297" s="329">
        <v>6</v>
      </c>
      <c r="C297" s="329">
        <v>4</v>
      </c>
      <c r="D297" s="329">
        <v>1</v>
      </c>
      <c r="E297" s="329"/>
      <c r="F297" s="340" t="s">
        <v>185</v>
      </c>
      <c r="G297" s="342">
        <f t="shared" ref="G297:O297" si="139">+G298</f>
        <v>0</v>
      </c>
      <c r="H297" s="342">
        <f t="shared" si="139"/>
        <v>0</v>
      </c>
      <c r="I297" s="342">
        <f t="shared" si="139"/>
        <v>0</v>
      </c>
      <c r="J297" s="342">
        <f t="shared" si="139"/>
        <v>0</v>
      </c>
      <c r="K297" s="342">
        <f t="shared" si="139"/>
        <v>0</v>
      </c>
      <c r="L297" s="342">
        <f t="shared" si="139"/>
        <v>0</v>
      </c>
      <c r="M297" s="342">
        <f t="shared" si="139"/>
        <v>0</v>
      </c>
      <c r="N297" s="342">
        <f t="shared" si="139"/>
        <v>0</v>
      </c>
      <c r="O297" s="331">
        <f t="shared" si="139"/>
        <v>0</v>
      </c>
    </row>
    <row r="298" spans="1:15" ht="13.2" x14ac:dyDescent="0.25">
      <c r="A298" s="341">
        <v>2</v>
      </c>
      <c r="B298" s="333">
        <v>6</v>
      </c>
      <c r="C298" s="333">
        <v>4</v>
      </c>
      <c r="D298" s="333">
        <v>1</v>
      </c>
      <c r="E298" s="333" t="s">
        <v>202</v>
      </c>
      <c r="F298" s="266" t="s">
        <v>185</v>
      </c>
      <c r="G298" s="335"/>
      <c r="H298" s="335"/>
      <c r="I298" s="335"/>
      <c r="J298" s="335"/>
      <c r="K298" s="335"/>
      <c r="L298" s="335"/>
      <c r="M298" s="335"/>
      <c r="N298" s="336">
        <f>SUBTOTAL(9,G298:M298)</f>
        <v>0</v>
      </c>
      <c r="O298" s="337">
        <f t="shared" ref="O298:O328" si="140">IFERROR(N298/$N$18*100,"0.00")</f>
        <v>0</v>
      </c>
    </row>
    <row r="299" spans="1:15" ht="13.2" x14ac:dyDescent="0.25">
      <c r="A299" s="328">
        <v>2</v>
      </c>
      <c r="B299" s="329">
        <v>6</v>
      </c>
      <c r="C299" s="329">
        <v>4</v>
      </c>
      <c r="D299" s="329">
        <v>2</v>
      </c>
      <c r="E299" s="329"/>
      <c r="F299" s="340" t="s">
        <v>186</v>
      </c>
      <c r="G299" s="342">
        <f t="shared" ref="G299:O299" si="141">+G300</f>
        <v>0</v>
      </c>
      <c r="H299" s="342">
        <f t="shared" si="141"/>
        <v>0</v>
      </c>
      <c r="I299" s="342">
        <f t="shared" si="141"/>
        <v>0</v>
      </c>
      <c r="J299" s="342">
        <f t="shared" si="141"/>
        <v>0</v>
      </c>
      <c r="K299" s="342">
        <f t="shared" si="141"/>
        <v>0</v>
      </c>
      <c r="L299" s="342">
        <f t="shared" si="141"/>
        <v>0</v>
      </c>
      <c r="M299" s="342">
        <f t="shared" si="141"/>
        <v>0</v>
      </c>
      <c r="N299" s="342">
        <f t="shared" si="141"/>
        <v>0</v>
      </c>
      <c r="O299" s="331">
        <f t="shared" si="141"/>
        <v>0</v>
      </c>
    </row>
    <row r="300" spans="1:15" ht="13.2" x14ac:dyDescent="0.25">
      <c r="A300" s="341">
        <v>2</v>
      </c>
      <c r="B300" s="333">
        <v>6</v>
      </c>
      <c r="C300" s="333">
        <v>4</v>
      </c>
      <c r="D300" s="333">
        <v>2</v>
      </c>
      <c r="E300" s="333" t="s">
        <v>202</v>
      </c>
      <c r="F300" s="266" t="s">
        <v>186</v>
      </c>
      <c r="G300" s="335"/>
      <c r="H300" s="335"/>
      <c r="I300" s="335"/>
      <c r="J300" s="335"/>
      <c r="K300" s="335"/>
      <c r="L300" s="335"/>
      <c r="M300" s="335"/>
      <c r="N300" s="336">
        <f>SUBTOTAL(9,G300:M300)</f>
        <v>0</v>
      </c>
      <c r="O300" s="337">
        <f t="shared" si="140"/>
        <v>0</v>
      </c>
    </row>
    <row r="301" spans="1:15" ht="13.2" x14ac:dyDescent="0.25">
      <c r="A301" s="328">
        <v>2</v>
      </c>
      <c r="B301" s="329">
        <v>6</v>
      </c>
      <c r="C301" s="329">
        <v>4</v>
      </c>
      <c r="D301" s="329">
        <v>8</v>
      </c>
      <c r="E301" s="329"/>
      <c r="F301" s="340" t="s">
        <v>187</v>
      </c>
      <c r="G301" s="342">
        <f t="shared" ref="G301:M301" si="142">+G302</f>
        <v>0</v>
      </c>
      <c r="H301" s="342">
        <f t="shared" si="142"/>
        <v>0</v>
      </c>
      <c r="I301" s="342">
        <f t="shared" si="142"/>
        <v>0</v>
      </c>
      <c r="J301" s="342">
        <f t="shared" si="142"/>
        <v>0</v>
      </c>
      <c r="K301" s="342">
        <f t="shared" si="142"/>
        <v>0</v>
      </c>
      <c r="L301" s="342">
        <f t="shared" si="142"/>
        <v>0</v>
      </c>
      <c r="M301" s="342">
        <f t="shared" si="142"/>
        <v>0</v>
      </c>
      <c r="N301" s="342">
        <f>+N302</f>
        <v>0</v>
      </c>
      <c r="O301" s="331">
        <f>+O302</f>
        <v>0</v>
      </c>
    </row>
    <row r="302" spans="1:15" ht="13.2" x14ac:dyDescent="0.25">
      <c r="A302" s="341">
        <v>2</v>
      </c>
      <c r="B302" s="333">
        <v>6</v>
      </c>
      <c r="C302" s="333">
        <v>4</v>
      </c>
      <c r="D302" s="333">
        <v>8</v>
      </c>
      <c r="E302" s="333" t="s">
        <v>202</v>
      </c>
      <c r="F302" s="266" t="s">
        <v>187</v>
      </c>
      <c r="G302" s="335"/>
      <c r="H302" s="335"/>
      <c r="I302" s="335"/>
      <c r="J302" s="335"/>
      <c r="K302" s="335"/>
      <c r="L302" s="335"/>
      <c r="M302" s="335"/>
      <c r="N302" s="336">
        <f>SUBTOTAL(9,G302:M302)</f>
        <v>0</v>
      </c>
      <c r="O302" s="337">
        <f t="shared" si="140"/>
        <v>0</v>
      </c>
    </row>
    <row r="303" spans="1:15" ht="13.2" x14ac:dyDescent="0.25">
      <c r="A303" s="325">
        <v>2</v>
      </c>
      <c r="B303" s="326">
        <v>6</v>
      </c>
      <c r="C303" s="326">
        <v>5</v>
      </c>
      <c r="D303" s="326"/>
      <c r="E303" s="326"/>
      <c r="F303" s="262" t="s">
        <v>188</v>
      </c>
      <c r="G303" s="327">
        <f t="shared" ref="G303:O303" si="143">+G304+G306+G308+G310</f>
        <v>0</v>
      </c>
      <c r="H303" s="327">
        <f t="shared" si="143"/>
        <v>0</v>
      </c>
      <c r="I303" s="327">
        <f t="shared" si="143"/>
        <v>0</v>
      </c>
      <c r="J303" s="327">
        <f t="shared" si="143"/>
        <v>0</v>
      </c>
      <c r="K303" s="327">
        <f t="shared" si="143"/>
        <v>0</v>
      </c>
      <c r="L303" s="327">
        <f t="shared" si="143"/>
        <v>0</v>
      </c>
      <c r="M303" s="327">
        <f t="shared" si="143"/>
        <v>3700000</v>
      </c>
      <c r="N303" s="327">
        <f t="shared" si="143"/>
        <v>3700000</v>
      </c>
      <c r="O303" s="327">
        <f t="shared" si="143"/>
        <v>0.38300263009762092</v>
      </c>
    </row>
    <row r="304" spans="1:15" ht="13.2" x14ac:dyDescent="0.25">
      <c r="A304" s="328">
        <v>2</v>
      </c>
      <c r="B304" s="329">
        <v>6</v>
      </c>
      <c r="C304" s="329">
        <v>5</v>
      </c>
      <c r="D304" s="329">
        <v>2</v>
      </c>
      <c r="E304" s="329"/>
      <c r="F304" s="340" t="s">
        <v>189</v>
      </c>
      <c r="G304" s="342">
        <f t="shared" ref="G304:O304" si="144">+G305</f>
        <v>0</v>
      </c>
      <c r="H304" s="342">
        <f t="shared" si="144"/>
        <v>0</v>
      </c>
      <c r="I304" s="342">
        <f t="shared" si="144"/>
        <v>0</v>
      </c>
      <c r="J304" s="342">
        <f t="shared" si="144"/>
        <v>0</v>
      </c>
      <c r="K304" s="342">
        <f t="shared" si="144"/>
        <v>0</v>
      </c>
      <c r="L304" s="342">
        <f t="shared" si="144"/>
        <v>0</v>
      </c>
      <c r="M304" s="342">
        <f t="shared" si="144"/>
        <v>0</v>
      </c>
      <c r="N304" s="342">
        <f t="shared" si="144"/>
        <v>0</v>
      </c>
      <c r="O304" s="331">
        <f t="shared" si="144"/>
        <v>0</v>
      </c>
    </row>
    <row r="305" spans="1:15" ht="13.2" x14ac:dyDescent="0.25">
      <c r="A305" s="332">
        <v>2</v>
      </c>
      <c r="B305" s="333">
        <v>6</v>
      </c>
      <c r="C305" s="333">
        <v>5</v>
      </c>
      <c r="D305" s="333">
        <v>2</v>
      </c>
      <c r="E305" s="333" t="s">
        <v>202</v>
      </c>
      <c r="F305" s="266" t="s">
        <v>189</v>
      </c>
      <c r="G305" s="335"/>
      <c r="H305" s="335"/>
      <c r="I305" s="335"/>
      <c r="J305" s="335"/>
      <c r="K305" s="335"/>
      <c r="L305" s="335"/>
      <c r="M305" s="335"/>
      <c r="N305" s="336">
        <f>SUBTOTAL(9,G305:M305)</f>
        <v>0</v>
      </c>
      <c r="O305" s="337">
        <f t="shared" si="140"/>
        <v>0</v>
      </c>
    </row>
    <row r="306" spans="1:15" ht="13.2" x14ac:dyDescent="0.25">
      <c r="A306" s="328">
        <v>2</v>
      </c>
      <c r="B306" s="329">
        <v>6</v>
      </c>
      <c r="C306" s="329">
        <v>5</v>
      </c>
      <c r="D306" s="329">
        <v>4</v>
      </c>
      <c r="E306" s="329"/>
      <c r="F306" s="340" t="s">
        <v>1071</v>
      </c>
      <c r="G306" s="342">
        <f t="shared" ref="G306:O306" si="145">+G307</f>
        <v>0</v>
      </c>
      <c r="H306" s="342">
        <f t="shared" si="145"/>
        <v>0</v>
      </c>
      <c r="I306" s="342">
        <f t="shared" si="145"/>
        <v>0</v>
      </c>
      <c r="J306" s="342">
        <f t="shared" si="145"/>
        <v>0</v>
      </c>
      <c r="K306" s="342">
        <f t="shared" si="145"/>
        <v>0</v>
      </c>
      <c r="L306" s="342">
        <f t="shared" si="145"/>
        <v>0</v>
      </c>
      <c r="M306" s="342">
        <f t="shared" si="145"/>
        <v>3200000</v>
      </c>
      <c r="N306" s="342">
        <f t="shared" si="145"/>
        <v>3200000</v>
      </c>
      <c r="O306" s="331">
        <f t="shared" si="145"/>
        <v>0.33124551792226675</v>
      </c>
    </row>
    <row r="307" spans="1:15" ht="13.2" x14ac:dyDescent="0.25">
      <c r="A307" s="332">
        <v>2</v>
      </c>
      <c r="B307" s="333">
        <v>6</v>
      </c>
      <c r="C307" s="333">
        <v>5</v>
      </c>
      <c r="D307" s="333">
        <v>4</v>
      </c>
      <c r="E307" s="333" t="s">
        <v>202</v>
      </c>
      <c r="F307" s="266" t="s">
        <v>1071</v>
      </c>
      <c r="G307" s="335"/>
      <c r="H307" s="335"/>
      <c r="I307" s="335"/>
      <c r="J307" s="335"/>
      <c r="K307" s="335"/>
      <c r="L307" s="335"/>
      <c r="M307" s="335">
        <v>3200000</v>
      </c>
      <c r="N307" s="336">
        <f>SUBTOTAL(9,G307:M307)</f>
        <v>3200000</v>
      </c>
      <c r="O307" s="337">
        <f t="shared" si="140"/>
        <v>0.33124551792226675</v>
      </c>
    </row>
    <row r="308" spans="1:15" ht="13.2" x14ac:dyDescent="0.25">
      <c r="A308" s="328">
        <v>2</v>
      </c>
      <c r="B308" s="329">
        <v>6</v>
      </c>
      <c r="C308" s="329">
        <v>5</v>
      </c>
      <c r="D308" s="329">
        <v>5</v>
      </c>
      <c r="E308" s="329"/>
      <c r="F308" s="340" t="s">
        <v>190</v>
      </c>
      <c r="G308" s="342">
        <f t="shared" ref="G308:O308" si="146">+G309</f>
        <v>0</v>
      </c>
      <c r="H308" s="342">
        <f t="shared" si="146"/>
        <v>0</v>
      </c>
      <c r="I308" s="342">
        <f t="shared" si="146"/>
        <v>0</v>
      </c>
      <c r="J308" s="342">
        <f t="shared" si="146"/>
        <v>0</v>
      </c>
      <c r="K308" s="342">
        <f t="shared" si="146"/>
        <v>0</v>
      </c>
      <c r="L308" s="342">
        <f t="shared" si="146"/>
        <v>0</v>
      </c>
      <c r="M308" s="342">
        <f t="shared" si="146"/>
        <v>500000</v>
      </c>
      <c r="N308" s="342">
        <f t="shared" si="146"/>
        <v>500000</v>
      </c>
      <c r="O308" s="331">
        <f t="shared" si="146"/>
        <v>5.1757112175354184E-2</v>
      </c>
    </row>
    <row r="309" spans="1:15" ht="13.2" x14ac:dyDescent="0.25">
      <c r="A309" s="332">
        <v>2</v>
      </c>
      <c r="B309" s="333">
        <v>6</v>
      </c>
      <c r="C309" s="333">
        <v>5</v>
      </c>
      <c r="D309" s="333">
        <v>5</v>
      </c>
      <c r="E309" s="333" t="s">
        <v>202</v>
      </c>
      <c r="F309" s="266" t="s">
        <v>190</v>
      </c>
      <c r="G309" s="335"/>
      <c r="H309" s="335"/>
      <c r="I309" s="335"/>
      <c r="J309" s="335"/>
      <c r="K309" s="335"/>
      <c r="L309" s="335"/>
      <c r="M309" s="335">
        <v>500000</v>
      </c>
      <c r="N309" s="336">
        <f>SUBTOTAL(9,G309:M309)</f>
        <v>500000</v>
      </c>
      <c r="O309" s="337">
        <f t="shared" si="140"/>
        <v>5.1757112175354184E-2</v>
      </c>
    </row>
    <row r="310" spans="1:15" ht="13.2" x14ac:dyDescent="0.25">
      <c r="A310" s="328">
        <v>2</v>
      </c>
      <c r="B310" s="329">
        <v>6</v>
      </c>
      <c r="C310" s="329">
        <v>5</v>
      </c>
      <c r="D310" s="329">
        <v>6</v>
      </c>
      <c r="E310" s="329"/>
      <c r="F310" s="340" t="s">
        <v>191</v>
      </c>
      <c r="G310" s="342">
        <f t="shared" ref="G310:O310" si="147">+G311</f>
        <v>0</v>
      </c>
      <c r="H310" s="342">
        <f t="shared" si="147"/>
        <v>0</v>
      </c>
      <c r="I310" s="342">
        <f t="shared" si="147"/>
        <v>0</v>
      </c>
      <c r="J310" s="342">
        <f t="shared" si="147"/>
        <v>0</v>
      </c>
      <c r="K310" s="342">
        <f t="shared" si="147"/>
        <v>0</v>
      </c>
      <c r="L310" s="342">
        <f t="shared" si="147"/>
        <v>0</v>
      </c>
      <c r="M310" s="342">
        <f t="shared" si="147"/>
        <v>0</v>
      </c>
      <c r="N310" s="342">
        <f t="shared" si="147"/>
        <v>0</v>
      </c>
      <c r="O310" s="331">
        <f t="shared" si="147"/>
        <v>0</v>
      </c>
    </row>
    <row r="311" spans="1:15" ht="13.2" x14ac:dyDescent="0.25">
      <c r="A311" s="332">
        <v>2</v>
      </c>
      <c r="B311" s="333">
        <v>6</v>
      </c>
      <c r="C311" s="333">
        <v>5</v>
      </c>
      <c r="D311" s="333">
        <v>6</v>
      </c>
      <c r="E311" s="333" t="s">
        <v>202</v>
      </c>
      <c r="F311" s="266" t="s">
        <v>191</v>
      </c>
      <c r="G311" s="335"/>
      <c r="H311" s="335"/>
      <c r="I311" s="335"/>
      <c r="J311" s="335"/>
      <c r="K311" s="335"/>
      <c r="L311" s="335"/>
      <c r="M311" s="335"/>
      <c r="N311" s="336">
        <f>SUBTOTAL(9,G311:M311)</f>
        <v>0</v>
      </c>
      <c r="O311" s="337">
        <f t="shared" si="140"/>
        <v>0</v>
      </c>
    </row>
    <row r="312" spans="1:15" ht="13.2" x14ac:dyDescent="0.25">
      <c r="A312" s="325">
        <v>2</v>
      </c>
      <c r="B312" s="326">
        <v>6</v>
      </c>
      <c r="C312" s="326">
        <v>6</v>
      </c>
      <c r="D312" s="326"/>
      <c r="E312" s="326"/>
      <c r="F312" s="262" t="s">
        <v>267</v>
      </c>
      <c r="G312" s="327">
        <f t="shared" ref="G312:O313" si="148">+G313</f>
        <v>0</v>
      </c>
      <c r="H312" s="327">
        <f t="shared" si="148"/>
        <v>0</v>
      </c>
      <c r="I312" s="327">
        <f t="shared" si="148"/>
        <v>0</v>
      </c>
      <c r="J312" s="327">
        <f t="shared" si="148"/>
        <v>0</v>
      </c>
      <c r="K312" s="327">
        <f t="shared" si="148"/>
        <v>0</v>
      </c>
      <c r="L312" s="327">
        <f t="shared" si="148"/>
        <v>0</v>
      </c>
      <c r="M312" s="327">
        <f t="shared" si="148"/>
        <v>300000</v>
      </c>
      <c r="N312" s="327">
        <f t="shared" si="148"/>
        <v>300000</v>
      </c>
      <c r="O312" s="346">
        <f t="shared" si="148"/>
        <v>3.1054267305212508E-2</v>
      </c>
    </row>
    <row r="313" spans="1:15" ht="13.2" x14ac:dyDescent="0.25">
      <c r="A313" s="328">
        <v>2</v>
      </c>
      <c r="B313" s="329">
        <v>6</v>
      </c>
      <c r="C313" s="329">
        <v>6</v>
      </c>
      <c r="D313" s="329">
        <v>1</v>
      </c>
      <c r="E313" s="329"/>
      <c r="F313" s="270" t="s">
        <v>268</v>
      </c>
      <c r="G313" s="330">
        <f t="shared" si="148"/>
        <v>0</v>
      </c>
      <c r="H313" s="330">
        <f t="shared" si="148"/>
        <v>0</v>
      </c>
      <c r="I313" s="330">
        <f t="shared" si="148"/>
        <v>0</v>
      </c>
      <c r="J313" s="330">
        <f t="shared" si="148"/>
        <v>0</v>
      </c>
      <c r="K313" s="330">
        <f t="shared" si="148"/>
        <v>0</v>
      </c>
      <c r="L313" s="330">
        <f t="shared" si="148"/>
        <v>0</v>
      </c>
      <c r="M313" s="330">
        <f t="shared" si="148"/>
        <v>300000</v>
      </c>
      <c r="N313" s="330">
        <f t="shared" si="148"/>
        <v>300000</v>
      </c>
      <c r="O313" s="331">
        <f t="shared" si="148"/>
        <v>3.1054267305212508E-2</v>
      </c>
    </row>
    <row r="314" spans="1:15" ht="13.2" x14ac:dyDescent="0.25">
      <c r="A314" s="332">
        <v>2</v>
      </c>
      <c r="B314" s="333">
        <v>6</v>
      </c>
      <c r="C314" s="333">
        <v>6</v>
      </c>
      <c r="D314" s="333">
        <v>1</v>
      </c>
      <c r="E314" s="333" t="s">
        <v>202</v>
      </c>
      <c r="F314" s="266" t="s">
        <v>268</v>
      </c>
      <c r="G314" s="335"/>
      <c r="H314" s="335"/>
      <c r="I314" s="335"/>
      <c r="J314" s="335"/>
      <c r="K314" s="335"/>
      <c r="L314" s="335"/>
      <c r="M314" s="335">
        <v>300000</v>
      </c>
      <c r="N314" s="338">
        <f>SUBTOTAL(9,G314:M314)</f>
        <v>300000</v>
      </c>
      <c r="O314" s="337">
        <f t="shared" si="140"/>
        <v>3.1054267305212508E-2</v>
      </c>
    </row>
    <row r="315" spans="1:15" ht="13.2" x14ac:dyDescent="0.25">
      <c r="A315" s="325">
        <v>2</v>
      </c>
      <c r="B315" s="326">
        <v>6</v>
      </c>
      <c r="C315" s="326">
        <v>8</v>
      </c>
      <c r="D315" s="326"/>
      <c r="E315" s="326"/>
      <c r="F315" s="262" t="s">
        <v>193</v>
      </c>
      <c r="G315" s="327">
        <f t="shared" ref="G315:O315" si="149">+G316+G319+G321+G323</f>
        <v>0</v>
      </c>
      <c r="H315" s="327">
        <f t="shared" si="149"/>
        <v>0</v>
      </c>
      <c r="I315" s="327">
        <f t="shared" si="149"/>
        <v>0</v>
      </c>
      <c r="J315" s="327">
        <f t="shared" si="149"/>
        <v>0</v>
      </c>
      <c r="K315" s="327">
        <f t="shared" si="149"/>
        <v>0</v>
      </c>
      <c r="L315" s="327">
        <f t="shared" si="149"/>
        <v>0</v>
      </c>
      <c r="M315" s="327">
        <f t="shared" si="149"/>
        <v>0</v>
      </c>
      <c r="N315" s="327">
        <f t="shared" si="149"/>
        <v>0</v>
      </c>
      <c r="O315" s="327">
        <f t="shared" si="149"/>
        <v>0</v>
      </c>
    </row>
    <row r="316" spans="1:15" ht="13.2" x14ac:dyDescent="0.25">
      <c r="A316" s="328">
        <v>2</v>
      </c>
      <c r="B316" s="329">
        <v>6</v>
      </c>
      <c r="C316" s="329">
        <v>8</v>
      </c>
      <c r="D316" s="329">
        <v>3</v>
      </c>
      <c r="E316" s="329"/>
      <c r="F316" s="340" t="s">
        <v>194</v>
      </c>
      <c r="G316" s="342">
        <f>+G317+G318</f>
        <v>0</v>
      </c>
      <c r="H316" s="342">
        <f t="shared" ref="H316:O316" si="150">+H317+H318</f>
        <v>0</v>
      </c>
      <c r="I316" s="342">
        <f t="shared" si="150"/>
        <v>0</v>
      </c>
      <c r="J316" s="342">
        <f t="shared" si="150"/>
        <v>0</v>
      </c>
      <c r="K316" s="342">
        <f t="shared" si="150"/>
        <v>0</v>
      </c>
      <c r="L316" s="342">
        <f t="shared" si="150"/>
        <v>0</v>
      </c>
      <c r="M316" s="342">
        <f t="shared" si="150"/>
        <v>0</v>
      </c>
      <c r="N316" s="342">
        <f t="shared" si="150"/>
        <v>0</v>
      </c>
      <c r="O316" s="331">
        <f t="shared" si="150"/>
        <v>0</v>
      </c>
    </row>
    <row r="317" spans="1:15" ht="13.2" x14ac:dyDescent="0.25">
      <c r="A317" s="341">
        <v>2</v>
      </c>
      <c r="B317" s="333">
        <v>6</v>
      </c>
      <c r="C317" s="333">
        <v>8</v>
      </c>
      <c r="D317" s="333">
        <v>3</v>
      </c>
      <c r="E317" s="333" t="s">
        <v>202</v>
      </c>
      <c r="F317" s="266" t="s">
        <v>195</v>
      </c>
      <c r="G317" s="335"/>
      <c r="H317" s="335"/>
      <c r="I317" s="335"/>
      <c r="J317" s="335"/>
      <c r="K317" s="335"/>
      <c r="L317" s="335"/>
      <c r="M317" s="335"/>
      <c r="N317" s="336">
        <f>SUBTOTAL(9,G317:M317)</f>
        <v>0</v>
      </c>
      <c r="O317" s="337">
        <f>IFERROR(N317/$N$18*100,"0.00")</f>
        <v>0</v>
      </c>
    </row>
    <row r="318" spans="1:15" ht="13.2" x14ac:dyDescent="0.25">
      <c r="A318" s="341">
        <v>2</v>
      </c>
      <c r="B318" s="333">
        <v>6</v>
      </c>
      <c r="C318" s="333">
        <v>8</v>
      </c>
      <c r="D318" s="333">
        <v>3</v>
      </c>
      <c r="E318" s="333" t="s">
        <v>203</v>
      </c>
      <c r="F318" s="266" t="s">
        <v>196</v>
      </c>
      <c r="G318" s="335"/>
      <c r="H318" s="335"/>
      <c r="I318" s="335"/>
      <c r="J318" s="335"/>
      <c r="K318" s="335"/>
      <c r="L318" s="335"/>
      <c r="M318" s="335"/>
      <c r="N318" s="336">
        <f>SUBTOTAL(9,G318:M318)</f>
        <v>0</v>
      </c>
      <c r="O318" s="337">
        <f t="shared" si="140"/>
        <v>0</v>
      </c>
    </row>
    <row r="319" spans="1:15" ht="13.2" x14ac:dyDescent="0.25">
      <c r="A319" s="328">
        <v>2</v>
      </c>
      <c r="B319" s="329">
        <v>6</v>
      </c>
      <c r="C319" s="329">
        <v>8</v>
      </c>
      <c r="D319" s="329">
        <v>5</v>
      </c>
      <c r="E319" s="329"/>
      <c r="F319" s="340" t="s">
        <v>197</v>
      </c>
      <c r="G319" s="342">
        <f>+G320</f>
        <v>0</v>
      </c>
      <c r="H319" s="342">
        <f t="shared" ref="H319:M319" si="151">+H320</f>
        <v>0</v>
      </c>
      <c r="I319" s="342">
        <f t="shared" si="151"/>
        <v>0</v>
      </c>
      <c r="J319" s="342">
        <f t="shared" si="151"/>
        <v>0</v>
      </c>
      <c r="K319" s="342">
        <f t="shared" si="151"/>
        <v>0</v>
      </c>
      <c r="L319" s="342">
        <f t="shared" si="151"/>
        <v>0</v>
      </c>
      <c r="M319" s="342">
        <f t="shared" si="151"/>
        <v>0</v>
      </c>
      <c r="N319" s="330">
        <f>+N320</f>
        <v>0</v>
      </c>
      <c r="O319" s="331">
        <f t="shared" si="140"/>
        <v>0</v>
      </c>
    </row>
    <row r="320" spans="1:15" ht="13.2" x14ac:dyDescent="0.25">
      <c r="A320" s="341">
        <v>2</v>
      </c>
      <c r="B320" s="333">
        <v>6</v>
      </c>
      <c r="C320" s="333">
        <v>8</v>
      </c>
      <c r="D320" s="333">
        <v>5</v>
      </c>
      <c r="E320" s="333" t="s">
        <v>202</v>
      </c>
      <c r="F320" s="266" t="s">
        <v>197</v>
      </c>
      <c r="G320" s="335"/>
      <c r="H320" s="335"/>
      <c r="I320" s="335"/>
      <c r="J320" s="335"/>
      <c r="K320" s="335"/>
      <c r="L320" s="335"/>
      <c r="M320" s="335"/>
      <c r="N320" s="338">
        <f>SUBTOTAL(9,G320:M320)</f>
        <v>0</v>
      </c>
      <c r="O320" s="337">
        <f t="shared" si="140"/>
        <v>0</v>
      </c>
    </row>
    <row r="321" spans="1:15" ht="13.2" x14ac:dyDescent="0.25">
      <c r="A321" s="328">
        <v>2</v>
      </c>
      <c r="B321" s="329">
        <v>6</v>
      </c>
      <c r="C321" s="329">
        <v>8</v>
      </c>
      <c r="D321" s="329">
        <v>8</v>
      </c>
      <c r="E321" s="329"/>
      <c r="F321" s="270" t="s">
        <v>198</v>
      </c>
      <c r="G321" s="342">
        <f>+G322</f>
        <v>0</v>
      </c>
      <c r="H321" s="342">
        <f t="shared" ref="H321:M321" si="152">+H322</f>
        <v>0</v>
      </c>
      <c r="I321" s="342">
        <f t="shared" si="152"/>
        <v>0</v>
      </c>
      <c r="J321" s="342">
        <f t="shared" si="152"/>
        <v>0</v>
      </c>
      <c r="K321" s="342">
        <f t="shared" si="152"/>
        <v>0</v>
      </c>
      <c r="L321" s="342">
        <f t="shared" si="152"/>
        <v>0</v>
      </c>
      <c r="M321" s="342">
        <f t="shared" si="152"/>
        <v>0</v>
      </c>
      <c r="N321" s="330">
        <f>+N322</f>
        <v>0</v>
      </c>
      <c r="O321" s="331">
        <f t="shared" si="140"/>
        <v>0</v>
      </c>
    </row>
    <row r="322" spans="1:15" ht="13.2" x14ac:dyDescent="0.25">
      <c r="A322" s="341">
        <v>2</v>
      </c>
      <c r="B322" s="333">
        <v>6</v>
      </c>
      <c r="C322" s="333">
        <v>8</v>
      </c>
      <c r="D322" s="333">
        <v>8</v>
      </c>
      <c r="E322" s="333" t="s">
        <v>202</v>
      </c>
      <c r="F322" s="266" t="s">
        <v>1072</v>
      </c>
      <c r="G322" s="335"/>
      <c r="H322" s="335"/>
      <c r="I322" s="335"/>
      <c r="J322" s="335"/>
      <c r="K322" s="335"/>
      <c r="L322" s="335"/>
      <c r="M322" s="335"/>
      <c r="N322" s="336">
        <f>SUBTOTAL(9,G322:M322)</f>
        <v>0</v>
      </c>
      <c r="O322" s="337">
        <f t="shared" si="140"/>
        <v>0</v>
      </c>
    </row>
    <row r="323" spans="1:15" ht="13.2" x14ac:dyDescent="0.25">
      <c r="A323" s="328">
        <v>2</v>
      </c>
      <c r="B323" s="329">
        <v>6</v>
      </c>
      <c r="C323" s="329">
        <v>8</v>
      </c>
      <c r="D323" s="329">
        <v>9</v>
      </c>
      <c r="E323" s="329"/>
      <c r="F323" s="270" t="s">
        <v>199</v>
      </c>
      <c r="G323" s="342">
        <f>+G324</f>
        <v>0</v>
      </c>
      <c r="H323" s="342">
        <f t="shared" ref="H323:M323" si="153">+H324</f>
        <v>0</v>
      </c>
      <c r="I323" s="342">
        <f t="shared" si="153"/>
        <v>0</v>
      </c>
      <c r="J323" s="342">
        <f t="shared" si="153"/>
        <v>0</v>
      </c>
      <c r="K323" s="342">
        <f t="shared" si="153"/>
        <v>0</v>
      </c>
      <c r="L323" s="342">
        <f t="shared" si="153"/>
        <v>0</v>
      </c>
      <c r="M323" s="342">
        <f t="shared" si="153"/>
        <v>0</v>
      </c>
      <c r="N323" s="342">
        <f>+N324</f>
        <v>0</v>
      </c>
      <c r="O323" s="337">
        <f t="shared" si="140"/>
        <v>0</v>
      </c>
    </row>
    <row r="324" spans="1:15" ht="13.2" x14ac:dyDescent="0.25">
      <c r="A324" s="341">
        <v>2</v>
      </c>
      <c r="B324" s="333">
        <v>6</v>
      </c>
      <c r="C324" s="333">
        <v>8</v>
      </c>
      <c r="D324" s="333">
        <v>9</v>
      </c>
      <c r="E324" s="333" t="s">
        <v>202</v>
      </c>
      <c r="F324" s="266" t="s">
        <v>199</v>
      </c>
      <c r="G324" s="335"/>
      <c r="H324" s="335"/>
      <c r="I324" s="335"/>
      <c r="J324" s="335"/>
      <c r="K324" s="335"/>
      <c r="L324" s="335"/>
      <c r="M324" s="335"/>
      <c r="N324" s="336">
        <f>SUBTOTAL(9,G324:M324)</f>
        <v>0</v>
      </c>
      <c r="O324" s="337">
        <f t="shared" si="140"/>
        <v>0</v>
      </c>
    </row>
    <row r="325" spans="1:15" ht="13.2" x14ac:dyDescent="0.25">
      <c r="A325" s="321">
        <v>2</v>
      </c>
      <c r="B325" s="322">
        <v>7</v>
      </c>
      <c r="C325" s="323"/>
      <c r="D325" s="323"/>
      <c r="E325" s="323"/>
      <c r="F325" s="261" t="s">
        <v>175</v>
      </c>
      <c r="G325" s="324">
        <f t="shared" ref="G325:O327" si="154">+G326</f>
        <v>0</v>
      </c>
      <c r="H325" s="324">
        <f t="shared" si="154"/>
        <v>0</v>
      </c>
      <c r="I325" s="324">
        <f t="shared" si="154"/>
        <v>0</v>
      </c>
      <c r="J325" s="324">
        <f t="shared" si="154"/>
        <v>0</v>
      </c>
      <c r="K325" s="324">
        <f t="shared" si="154"/>
        <v>0</v>
      </c>
      <c r="L325" s="324">
        <f t="shared" si="154"/>
        <v>0</v>
      </c>
      <c r="M325" s="324">
        <f t="shared" si="154"/>
        <v>0</v>
      </c>
      <c r="N325" s="324">
        <f t="shared" si="154"/>
        <v>0</v>
      </c>
      <c r="O325" s="350">
        <f t="shared" si="154"/>
        <v>0</v>
      </c>
    </row>
    <row r="326" spans="1:15" ht="13.2" x14ac:dyDescent="0.25">
      <c r="A326" s="325">
        <v>2</v>
      </c>
      <c r="B326" s="326">
        <v>7</v>
      </c>
      <c r="C326" s="326">
        <v>1</v>
      </c>
      <c r="D326" s="326"/>
      <c r="E326" s="326"/>
      <c r="F326" s="262" t="s">
        <v>200</v>
      </c>
      <c r="G326" s="327">
        <f t="shared" si="154"/>
        <v>0</v>
      </c>
      <c r="H326" s="327">
        <f t="shared" si="154"/>
        <v>0</v>
      </c>
      <c r="I326" s="327">
        <f t="shared" si="154"/>
        <v>0</v>
      </c>
      <c r="J326" s="327">
        <f t="shared" si="154"/>
        <v>0</v>
      </c>
      <c r="K326" s="327">
        <f t="shared" si="154"/>
        <v>0</v>
      </c>
      <c r="L326" s="327">
        <f t="shared" si="154"/>
        <v>0</v>
      </c>
      <c r="M326" s="327">
        <f t="shared" si="154"/>
        <v>0</v>
      </c>
      <c r="N326" s="327">
        <f t="shared" si="154"/>
        <v>0</v>
      </c>
      <c r="O326" s="331">
        <f t="shared" si="154"/>
        <v>0</v>
      </c>
    </row>
    <row r="327" spans="1:15" ht="13.2" x14ac:dyDescent="0.25">
      <c r="A327" s="328">
        <v>2</v>
      </c>
      <c r="B327" s="329">
        <v>7</v>
      </c>
      <c r="C327" s="329">
        <v>1</v>
      </c>
      <c r="D327" s="329">
        <v>2</v>
      </c>
      <c r="E327" s="329"/>
      <c r="F327" s="340" t="s">
        <v>201</v>
      </c>
      <c r="G327" s="342">
        <f t="shared" si="154"/>
        <v>0</v>
      </c>
      <c r="H327" s="342">
        <f t="shared" si="154"/>
        <v>0</v>
      </c>
      <c r="I327" s="342">
        <f t="shared" si="154"/>
        <v>0</v>
      </c>
      <c r="J327" s="342">
        <f t="shared" si="154"/>
        <v>0</v>
      </c>
      <c r="K327" s="342">
        <f t="shared" si="154"/>
        <v>0</v>
      </c>
      <c r="L327" s="342">
        <f t="shared" si="154"/>
        <v>0</v>
      </c>
      <c r="M327" s="342">
        <f t="shared" si="154"/>
        <v>0</v>
      </c>
      <c r="N327" s="342">
        <f t="shared" si="154"/>
        <v>0</v>
      </c>
      <c r="O327" s="331">
        <f t="shared" si="154"/>
        <v>0</v>
      </c>
    </row>
    <row r="328" spans="1:15" ht="13.2" x14ac:dyDescent="0.25">
      <c r="A328" s="351">
        <v>2</v>
      </c>
      <c r="B328" s="352">
        <v>7</v>
      </c>
      <c r="C328" s="352">
        <v>1</v>
      </c>
      <c r="D328" s="352">
        <v>2</v>
      </c>
      <c r="E328" s="352" t="s">
        <v>202</v>
      </c>
      <c r="F328" s="271" t="s">
        <v>201</v>
      </c>
      <c r="G328" s="353"/>
      <c r="H328" s="353"/>
      <c r="I328" s="353"/>
      <c r="J328" s="353"/>
      <c r="K328" s="353"/>
      <c r="L328" s="353"/>
      <c r="M328" s="353"/>
      <c r="N328" s="354">
        <f>SUBTOTAL(9,G328:M328)</f>
        <v>0</v>
      </c>
      <c r="O328" s="355">
        <f t="shared" si="140"/>
        <v>0</v>
      </c>
    </row>
    <row r="329" spans="1:15" s="46" customFormat="1" x14ac:dyDescent="0.3">
      <c r="A329" s="47"/>
      <c r="B329" s="47"/>
      <c r="C329" s="47"/>
      <c r="D329" s="47"/>
      <c r="E329" s="47"/>
      <c r="F329" s="47"/>
      <c r="G329" s="47"/>
      <c r="H329" s="47"/>
      <c r="I329" s="47"/>
      <c r="J329" s="47"/>
      <c r="K329" s="47"/>
      <c r="L329" s="47"/>
      <c r="M329" s="47"/>
      <c r="N329" s="47"/>
    </row>
    <row r="330" spans="1:15" s="46" customFormat="1" x14ac:dyDescent="0.3">
      <c r="A330" s="47"/>
      <c r="B330" s="47"/>
      <c r="C330" s="47"/>
      <c r="D330" s="47"/>
      <c r="E330" s="47"/>
      <c r="F330" s="47"/>
      <c r="G330" s="47"/>
      <c r="H330" s="47"/>
      <c r="I330" s="47"/>
      <c r="J330" s="47"/>
      <c r="K330" s="47"/>
      <c r="L330" s="47"/>
      <c r="M330" s="47"/>
      <c r="N330" s="47"/>
    </row>
    <row r="331" spans="1:15" s="46" customFormat="1" x14ac:dyDescent="0.3">
      <c r="A331" s="47"/>
      <c r="B331" s="47"/>
      <c r="C331" s="47"/>
      <c r="D331" s="47"/>
      <c r="E331" s="47"/>
      <c r="F331" s="47"/>
      <c r="G331" s="47"/>
      <c r="H331" s="47"/>
      <c r="I331" s="47"/>
      <c r="J331" s="47"/>
      <c r="K331" s="47"/>
      <c r="L331" s="47"/>
      <c r="M331" s="47"/>
      <c r="N331" s="47"/>
    </row>
    <row r="332" spans="1:15" s="46" customFormat="1" x14ac:dyDescent="0.3">
      <c r="A332" s="47"/>
      <c r="B332" s="47"/>
      <c r="C332" s="47"/>
      <c r="D332" s="47"/>
      <c r="E332" s="47"/>
      <c r="F332" s="47"/>
      <c r="G332" s="47"/>
      <c r="H332" s="47"/>
      <c r="I332" s="47"/>
      <c r="J332" s="47"/>
      <c r="K332" s="47"/>
      <c r="L332" s="47"/>
      <c r="M332" s="47"/>
      <c r="N332" s="47"/>
    </row>
    <row r="333" spans="1:15" s="46" customFormat="1" x14ac:dyDescent="0.3">
      <c r="A333" s="47"/>
      <c r="B333" s="47"/>
      <c r="C333" s="47"/>
      <c r="D333" s="47"/>
      <c r="E333" s="47"/>
      <c r="F333" s="47"/>
      <c r="G333" s="47"/>
      <c r="H333" s="47"/>
      <c r="I333" s="47"/>
      <c r="J333" s="47"/>
      <c r="K333" s="47"/>
      <c r="L333" s="47"/>
      <c r="M333" s="47"/>
      <c r="N333" s="47"/>
    </row>
    <row r="334" spans="1:15" s="46" customFormat="1" x14ac:dyDescent="0.3">
      <c r="A334" s="47"/>
      <c r="B334" s="47"/>
      <c r="C334" s="47"/>
      <c r="D334" s="47"/>
      <c r="E334" s="47"/>
      <c r="F334" s="47"/>
      <c r="G334" s="47"/>
      <c r="H334" s="47"/>
      <c r="I334" s="47"/>
      <c r="J334" s="47"/>
      <c r="K334" s="47"/>
      <c r="L334" s="47"/>
      <c r="M334" s="47"/>
      <c r="N334" s="47"/>
    </row>
    <row r="335" spans="1:15" s="46" customFormat="1" x14ac:dyDescent="0.3">
      <c r="A335" s="47"/>
      <c r="B335" s="47"/>
      <c r="C335" s="47"/>
      <c r="D335" s="47"/>
      <c r="E335" s="47"/>
      <c r="F335" s="47"/>
      <c r="G335" s="47"/>
      <c r="H335" s="47"/>
      <c r="I335" s="47"/>
      <c r="J335" s="47"/>
      <c r="K335" s="47"/>
      <c r="L335" s="47"/>
      <c r="M335" s="47"/>
      <c r="N335" s="47"/>
    </row>
    <row r="336" spans="1:15" s="46" customFormat="1" x14ac:dyDescent="0.3">
      <c r="A336" s="47"/>
      <c r="B336" s="47"/>
      <c r="C336" s="47"/>
      <c r="D336" s="47"/>
      <c r="E336" s="47"/>
      <c r="F336" s="47"/>
      <c r="G336" s="47"/>
      <c r="H336" s="47"/>
      <c r="I336" s="47"/>
      <c r="J336" s="47"/>
      <c r="K336" s="47"/>
      <c r="L336" s="47"/>
      <c r="M336" s="47"/>
      <c r="N336" s="47"/>
    </row>
    <row r="337" spans="1:14" s="46" customFormat="1" x14ac:dyDescent="0.3">
      <c r="A337" s="47"/>
      <c r="B337" s="47"/>
      <c r="C337" s="47"/>
      <c r="D337" s="47"/>
      <c r="E337" s="47"/>
      <c r="F337" s="47"/>
      <c r="G337" s="47"/>
      <c r="H337" s="47"/>
      <c r="I337" s="47"/>
      <c r="J337" s="47"/>
      <c r="K337" s="47"/>
      <c r="L337" s="47"/>
      <c r="M337" s="47"/>
      <c r="N337" s="47"/>
    </row>
    <row r="338" spans="1:14" s="46" customFormat="1" x14ac:dyDescent="0.3">
      <c r="A338" s="47"/>
      <c r="B338" s="47"/>
      <c r="C338" s="47"/>
      <c r="D338" s="47"/>
      <c r="E338" s="47"/>
      <c r="F338" s="47"/>
      <c r="G338" s="47"/>
      <c r="H338" s="47"/>
      <c r="I338" s="47"/>
      <c r="J338" s="47"/>
      <c r="K338" s="47"/>
      <c r="L338" s="47"/>
      <c r="M338" s="47"/>
      <c r="N338" s="47"/>
    </row>
    <row r="339" spans="1:14" s="46" customFormat="1" x14ac:dyDescent="0.3">
      <c r="A339" s="47"/>
      <c r="B339" s="47"/>
      <c r="C339" s="47"/>
      <c r="D339" s="47"/>
      <c r="E339" s="47"/>
      <c r="F339" s="47"/>
      <c r="G339" s="47"/>
      <c r="H339" s="47"/>
      <c r="I339" s="47"/>
      <c r="J339" s="47"/>
      <c r="K339" s="47"/>
      <c r="L339" s="47"/>
      <c r="M339" s="47"/>
      <c r="N339" s="47"/>
    </row>
    <row r="340" spans="1:14" s="46" customFormat="1" x14ac:dyDescent="0.3">
      <c r="A340" s="47"/>
      <c r="B340" s="47"/>
      <c r="C340" s="47"/>
      <c r="D340" s="47"/>
      <c r="E340" s="47"/>
      <c r="F340" s="47"/>
      <c r="G340" s="47"/>
      <c r="H340" s="47"/>
      <c r="I340" s="47"/>
      <c r="J340" s="47"/>
      <c r="K340" s="47"/>
      <c r="L340" s="47"/>
      <c r="M340" s="47"/>
      <c r="N340" s="47"/>
    </row>
    <row r="341" spans="1:14" s="46" customFormat="1" x14ac:dyDescent="0.3">
      <c r="A341" s="47"/>
      <c r="B341" s="47"/>
      <c r="C341" s="47"/>
      <c r="D341" s="47"/>
      <c r="E341" s="47"/>
      <c r="F341" s="47"/>
      <c r="G341" s="47"/>
      <c r="H341" s="47"/>
      <c r="I341" s="47"/>
      <c r="J341" s="47"/>
      <c r="K341" s="47"/>
      <c r="L341" s="47"/>
      <c r="M341" s="47"/>
      <c r="N341" s="47"/>
    </row>
    <row r="342" spans="1:14" s="46" customFormat="1" x14ac:dyDescent="0.3">
      <c r="A342" s="47"/>
      <c r="B342" s="47"/>
      <c r="C342" s="47"/>
      <c r="D342" s="47"/>
      <c r="E342" s="47"/>
      <c r="F342" s="47"/>
      <c r="G342" s="47"/>
      <c r="H342" s="47"/>
      <c r="I342" s="47"/>
      <c r="J342" s="47"/>
      <c r="K342" s="47"/>
      <c r="L342" s="47"/>
      <c r="M342" s="47"/>
      <c r="N342" s="47"/>
    </row>
    <row r="343" spans="1:14" s="46" customFormat="1" x14ac:dyDescent="0.3">
      <c r="A343" s="47"/>
      <c r="B343" s="47"/>
      <c r="C343" s="47"/>
      <c r="D343" s="47"/>
      <c r="E343" s="47"/>
      <c r="F343" s="47"/>
      <c r="G343" s="47"/>
      <c r="H343" s="47"/>
      <c r="I343" s="47"/>
      <c r="J343" s="47"/>
      <c r="K343" s="47"/>
      <c r="L343" s="47"/>
      <c r="M343" s="47"/>
      <c r="N343" s="47"/>
    </row>
    <row r="344" spans="1:14" s="46" customFormat="1" x14ac:dyDescent="0.3">
      <c r="A344" s="47"/>
      <c r="B344" s="47"/>
      <c r="C344" s="47"/>
      <c r="D344" s="47"/>
      <c r="E344" s="47"/>
      <c r="F344" s="47"/>
      <c r="G344" s="47"/>
      <c r="H344" s="47"/>
      <c r="I344" s="47"/>
      <c r="J344" s="47"/>
      <c r="K344" s="47"/>
      <c r="L344" s="47"/>
      <c r="M344" s="47"/>
      <c r="N344" s="47"/>
    </row>
    <row r="345" spans="1:14" s="46" customFormat="1" x14ac:dyDescent="0.3">
      <c r="A345" s="47"/>
      <c r="B345" s="47"/>
      <c r="C345" s="47"/>
      <c r="D345" s="47"/>
      <c r="E345" s="47"/>
      <c r="F345" s="47"/>
      <c r="G345" s="47"/>
      <c r="H345" s="47"/>
      <c r="I345" s="47"/>
      <c r="J345" s="47"/>
      <c r="K345" s="47"/>
      <c r="L345" s="47"/>
      <c r="M345" s="47"/>
      <c r="N345" s="47"/>
    </row>
    <row r="346" spans="1:14" s="46" customFormat="1" x14ac:dyDescent="0.3">
      <c r="A346" s="47"/>
      <c r="B346" s="47"/>
      <c r="C346" s="47"/>
      <c r="D346" s="47"/>
      <c r="E346" s="47"/>
      <c r="F346" s="47"/>
      <c r="G346" s="47"/>
      <c r="H346" s="47"/>
      <c r="I346" s="47"/>
      <c r="J346" s="47"/>
      <c r="K346" s="47"/>
      <c r="L346" s="47"/>
      <c r="M346" s="47"/>
      <c r="N346" s="47"/>
    </row>
    <row r="347" spans="1:14" s="46" customFormat="1" x14ac:dyDescent="0.3">
      <c r="A347" s="47"/>
      <c r="B347" s="47"/>
      <c r="C347" s="47"/>
      <c r="D347" s="47"/>
      <c r="E347" s="47"/>
      <c r="F347" s="47"/>
      <c r="G347" s="47"/>
      <c r="H347" s="47"/>
      <c r="I347" s="47"/>
      <c r="J347" s="47"/>
      <c r="K347" s="47"/>
      <c r="L347" s="47"/>
      <c r="M347" s="47"/>
      <c r="N347" s="47"/>
    </row>
    <row r="348" spans="1:14" s="46" customFormat="1" x14ac:dyDescent="0.3">
      <c r="A348" s="47"/>
      <c r="B348" s="47"/>
      <c r="C348" s="47"/>
      <c r="D348" s="47"/>
      <c r="E348" s="47"/>
      <c r="F348" s="47"/>
      <c r="G348" s="47"/>
      <c r="H348" s="47"/>
      <c r="I348" s="47"/>
      <c r="J348" s="47"/>
      <c r="K348" s="47"/>
      <c r="L348" s="47"/>
      <c r="M348" s="47"/>
      <c r="N348" s="47"/>
    </row>
    <row r="349" spans="1:14" s="46" customFormat="1" x14ac:dyDescent="0.3">
      <c r="A349" s="47"/>
      <c r="B349" s="47"/>
      <c r="C349" s="47"/>
      <c r="D349" s="47"/>
      <c r="E349" s="47"/>
      <c r="F349" s="47"/>
      <c r="G349" s="47"/>
      <c r="H349" s="47"/>
      <c r="I349" s="47"/>
      <c r="J349" s="47"/>
      <c r="K349" s="47"/>
      <c r="L349" s="47"/>
      <c r="M349" s="47"/>
      <c r="N349" s="47"/>
    </row>
    <row r="350" spans="1:14" s="46" customFormat="1" x14ac:dyDescent="0.3">
      <c r="A350" s="47"/>
      <c r="B350" s="47"/>
      <c r="C350" s="47"/>
      <c r="D350" s="47"/>
      <c r="E350" s="47"/>
      <c r="F350" s="47"/>
      <c r="G350" s="47"/>
      <c r="H350" s="47"/>
      <c r="I350" s="47"/>
      <c r="J350" s="47"/>
      <c r="K350" s="47"/>
      <c r="L350" s="47"/>
      <c r="M350" s="47"/>
      <c r="N350" s="47"/>
    </row>
    <row r="351" spans="1:14" s="46" customFormat="1" x14ac:dyDescent="0.3">
      <c r="A351" s="47"/>
      <c r="B351" s="47"/>
      <c r="C351" s="47"/>
      <c r="D351" s="47"/>
      <c r="E351" s="47"/>
      <c r="F351" s="47"/>
      <c r="G351" s="47"/>
      <c r="H351" s="47"/>
      <c r="I351" s="47"/>
      <c r="J351" s="47"/>
      <c r="K351" s="47"/>
      <c r="L351" s="47"/>
      <c r="M351" s="47"/>
      <c r="N351" s="47"/>
    </row>
    <row r="352" spans="1:14" s="46" customFormat="1" x14ac:dyDescent="0.3">
      <c r="A352" s="47"/>
      <c r="B352" s="47"/>
      <c r="C352" s="47"/>
      <c r="D352" s="47"/>
      <c r="E352" s="47"/>
      <c r="F352" s="47"/>
      <c r="G352" s="47"/>
      <c r="H352" s="47"/>
      <c r="I352" s="47"/>
      <c r="J352" s="47"/>
      <c r="K352" s="47"/>
      <c r="L352" s="47"/>
      <c r="M352" s="47"/>
      <c r="N352" s="47"/>
    </row>
    <row r="353" spans="1:14" s="46" customFormat="1" x14ac:dyDescent="0.3">
      <c r="A353" s="47"/>
      <c r="B353" s="47"/>
      <c r="C353" s="47"/>
      <c r="D353" s="47"/>
      <c r="E353" s="47"/>
      <c r="F353" s="47"/>
      <c r="G353" s="47"/>
      <c r="H353" s="47"/>
      <c r="I353" s="47"/>
      <c r="J353" s="47"/>
      <c r="K353" s="47"/>
      <c r="L353" s="47"/>
      <c r="M353" s="47"/>
      <c r="N353" s="47"/>
    </row>
    <row r="354" spans="1:14" s="46" customFormat="1" x14ac:dyDescent="0.3">
      <c r="A354" s="47"/>
      <c r="B354" s="47"/>
      <c r="C354" s="47"/>
      <c r="D354" s="47"/>
      <c r="E354" s="47"/>
      <c r="F354" s="47"/>
      <c r="G354" s="47"/>
      <c r="H354" s="47"/>
      <c r="I354" s="47"/>
      <c r="J354" s="47"/>
      <c r="K354" s="47"/>
      <c r="L354" s="47"/>
      <c r="M354" s="47"/>
      <c r="N354" s="47"/>
    </row>
    <row r="355" spans="1:14" s="46" customFormat="1" x14ac:dyDescent="0.3">
      <c r="A355" s="47"/>
      <c r="B355" s="47"/>
      <c r="C355" s="47"/>
      <c r="D355" s="47"/>
      <c r="E355" s="47"/>
      <c r="F355" s="47"/>
      <c r="G355" s="47"/>
      <c r="H355" s="47"/>
      <c r="I355" s="47"/>
      <c r="J355" s="47"/>
      <c r="K355" s="47"/>
      <c r="L355" s="47"/>
      <c r="M355" s="47"/>
      <c r="N355" s="47"/>
    </row>
    <row r="356" spans="1:14" s="46" customFormat="1" x14ac:dyDescent="0.3">
      <c r="A356" s="47"/>
      <c r="B356" s="47"/>
      <c r="C356" s="47"/>
      <c r="D356" s="47"/>
      <c r="E356" s="47"/>
      <c r="F356" s="47"/>
      <c r="G356" s="47"/>
      <c r="H356" s="47"/>
      <c r="I356" s="47"/>
      <c r="J356" s="47"/>
      <c r="K356" s="47"/>
      <c r="L356" s="47"/>
      <c r="M356" s="47"/>
      <c r="N356" s="47"/>
    </row>
    <row r="357" spans="1:14" s="46" customFormat="1" x14ac:dyDescent="0.3">
      <c r="A357" s="47"/>
      <c r="B357" s="47"/>
      <c r="C357" s="47"/>
      <c r="D357" s="47"/>
      <c r="E357" s="47"/>
      <c r="F357" s="47"/>
      <c r="G357" s="47"/>
      <c r="H357" s="47"/>
      <c r="I357" s="47"/>
      <c r="J357" s="47"/>
      <c r="K357" s="47"/>
      <c r="L357" s="47"/>
      <c r="M357" s="47"/>
      <c r="N357" s="47"/>
    </row>
    <row r="358" spans="1:14" s="46" customFormat="1" x14ac:dyDescent="0.3">
      <c r="A358" s="47"/>
      <c r="B358" s="47"/>
      <c r="C358" s="47"/>
      <c r="D358" s="47"/>
      <c r="E358" s="47"/>
      <c r="F358" s="47"/>
      <c r="G358" s="47"/>
      <c r="H358" s="47"/>
      <c r="I358" s="47"/>
      <c r="J358" s="47"/>
      <c r="K358" s="47"/>
      <c r="L358" s="47"/>
      <c r="M358" s="47"/>
      <c r="N358" s="47"/>
    </row>
    <row r="359" spans="1:14" s="46" customFormat="1" x14ac:dyDescent="0.3">
      <c r="A359" s="47"/>
      <c r="B359" s="47"/>
      <c r="C359" s="47"/>
      <c r="D359" s="47"/>
      <c r="E359" s="47"/>
      <c r="F359" s="47"/>
      <c r="G359" s="47"/>
      <c r="H359" s="47"/>
      <c r="I359" s="47"/>
      <c r="J359" s="47"/>
      <c r="K359" s="47"/>
      <c r="L359" s="47"/>
      <c r="M359" s="47"/>
      <c r="N359" s="47"/>
    </row>
    <row r="360" spans="1:14" s="46" customFormat="1" x14ac:dyDescent="0.3">
      <c r="A360" s="47"/>
      <c r="B360" s="47"/>
      <c r="C360" s="47"/>
      <c r="D360" s="47"/>
      <c r="E360" s="47"/>
      <c r="F360" s="47"/>
      <c r="G360" s="47"/>
      <c r="H360" s="47"/>
      <c r="I360" s="47"/>
      <c r="J360" s="47"/>
      <c r="K360" s="47"/>
      <c r="L360" s="47"/>
      <c r="M360" s="47"/>
      <c r="N360" s="47"/>
    </row>
    <row r="361" spans="1:14" s="46" customFormat="1" x14ac:dyDescent="0.3">
      <c r="A361" s="47"/>
      <c r="B361" s="47"/>
      <c r="C361" s="47"/>
      <c r="D361" s="47"/>
      <c r="E361" s="47"/>
      <c r="F361" s="47"/>
      <c r="G361" s="47"/>
      <c r="H361" s="47"/>
      <c r="I361" s="47"/>
      <c r="J361" s="47"/>
      <c r="K361" s="47"/>
      <c r="L361" s="47"/>
      <c r="M361" s="47"/>
      <c r="N361" s="47"/>
    </row>
    <row r="362" spans="1:14" s="46" customFormat="1" x14ac:dyDescent="0.3">
      <c r="A362" s="47"/>
      <c r="B362" s="47"/>
      <c r="C362" s="47"/>
      <c r="D362" s="47"/>
      <c r="E362" s="47"/>
      <c r="F362" s="47"/>
      <c r="G362" s="47"/>
      <c r="H362" s="47"/>
      <c r="I362" s="47"/>
      <c r="J362" s="47"/>
      <c r="K362" s="47"/>
      <c r="L362" s="47"/>
      <c r="M362" s="47"/>
      <c r="N362" s="47"/>
    </row>
    <row r="363" spans="1:14" s="46" customFormat="1" x14ac:dyDescent="0.3">
      <c r="A363" s="47"/>
      <c r="B363" s="47"/>
      <c r="C363" s="47"/>
      <c r="D363" s="47"/>
      <c r="E363" s="47"/>
      <c r="F363" s="47"/>
      <c r="G363" s="47"/>
      <c r="H363" s="47"/>
      <c r="I363" s="47"/>
      <c r="J363" s="47"/>
      <c r="K363" s="47"/>
      <c r="L363" s="47"/>
      <c r="M363" s="47"/>
      <c r="N363" s="47"/>
    </row>
    <row r="364" spans="1:14" s="46" customFormat="1" x14ac:dyDescent="0.3">
      <c r="A364" s="47"/>
      <c r="B364" s="47"/>
      <c r="C364" s="47"/>
      <c r="D364" s="47"/>
      <c r="E364" s="47"/>
      <c r="F364" s="47"/>
      <c r="G364" s="47"/>
      <c r="H364" s="47"/>
      <c r="I364" s="47"/>
      <c r="J364" s="47"/>
      <c r="K364" s="47"/>
      <c r="L364" s="47"/>
      <c r="M364" s="47"/>
      <c r="N364" s="47"/>
    </row>
    <row r="365" spans="1:14" s="46" customFormat="1" x14ac:dyDescent="0.3">
      <c r="A365" s="47"/>
      <c r="B365" s="47"/>
      <c r="C365" s="47"/>
      <c r="D365" s="47"/>
      <c r="E365" s="47"/>
      <c r="F365" s="47"/>
      <c r="G365" s="47"/>
      <c r="H365" s="47"/>
      <c r="I365" s="47"/>
      <c r="J365" s="47"/>
      <c r="K365" s="47"/>
      <c r="L365" s="47"/>
      <c r="M365" s="47"/>
      <c r="N365" s="47"/>
    </row>
    <row r="366" spans="1:14" s="46" customFormat="1" x14ac:dyDescent="0.3">
      <c r="A366" s="47"/>
      <c r="B366" s="47"/>
      <c r="C366" s="47"/>
      <c r="D366" s="47"/>
      <c r="E366" s="47"/>
      <c r="F366" s="47"/>
      <c r="G366" s="47"/>
      <c r="H366" s="47"/>
      <c r="I366" s="47"/>
      <c r="J366" s="47"/>
      <c r="K366" s="47"/>
      <c r="L366" s="47"/>
      <c r="M366" s="47"/>
      <c r="N366" s="47"/>
    </row>
    <row r="367" spans="1:14" s="46" customFormat="1" x14ac:dyDescent="0.3">
      <c r="A367" s="47"/>
      <c r="B367" s="47"/>
      <c r="C367" s="47"/>
      <c r="D367" s="47"/>
      <c r="E367" s="47"/>
      <c r="F367" s="47"/>
      <c r="G367" s="47"/>
      <c r="H367" s="47"/>
      <c r="I367" s="47"/>
      <c r="J367" s="47"/>
      <c r="K367" s="47"/>
      <c r="L367" s="47"/>
      <c r="M367" s="47"/>
      <c r="N367" s="47"/>
    </row>
    <row r="368" spans="1:14" s="46" customFormat="1" x14ac:dyDescent="0.3">
      <c r="A368" s="47"/>
      <c r="B368" s="47"/>
      <c r="C368" s="47"/>
      <c r="D368" s="47"/>
      <c r="E368" s="47"/>
      <c r="F368" s="47"/>
      <c r="G368" s="47"/>
      <c r="H368" s="47"/>
      <c r="I368" s="47"/>
      <c r="J368" s="47"/>
      <c r="K368" s="47"/>
      <c r="L368" s="47"/>
      <c r="M368" s="47"/>
      <c r="N368" s="47"/>
    </row>
    <row r="369" spans="1:14" s="46" customFormat="1" x14ac:dyDescent="0.3">
      <c r="A369" s="47"/>
      <c r="B369" s="47"/>
      <c r="C369" s="47"/>
      <c r="D369" s="47"/>
      <c r="E369" s="47"/>
      <c r="F369" s="47"/>
      <c r="G369" s="47"/>
      <c r="H369" s="47"/>
      <c r="I369" s="47"/>
      <c r="J369" s="47"/>
      <c r="K369" s="47"/>
      <c r="L369" s="47"/>
      <c r="M369" s="47"/>
      <c r="N369" s="47"/>
    </row>
    <row r="370" spans="1:14" s="46" customFormat="1" x14ac:dyDescent="0.3">
      <c r="A370" s="47"/>
      <c r="B370" s="47"/>
      <c r="C370" s="47"/>
      <c r="D370" s="47"/>
      <c r="E370" s="47"/>
      <c r="F370" s="47"/>
      <c r="G370" s="47"/>
      <c r="H370" s="47"/>
      <c r="I370" s="47"/>
      <c r="J370" s="47"/>
      <c r="K370" s="47"/>
      <c r="L370" s="47"/>
      <c r="M370" s="47"/>
      <c r="N370" s="47"/>
    </row>
    <row r="371" spans="1:14" s="46" customFormat="1" x14ac:dyDescent="0.3">
      <c r="A371" s="47"/>
      <c r="B371" s="47"/>
      <c r="C371" s="47"/>
      <c r="D371" s="47"/>
      <c r="E371" s="47"/>
      <c r="F371" s="47"/>
      <c r="G371" s="47"/>
      <c r="H371" s="47"/>
      <c r="I371" s="47"/>
      <c r="J371" s="47"/>
      <c r="K371" s="47"/>
      <c r="L371" s="47"/>
      <c r="M371" s="47"/>
      <c r="N371" s="47"/>
    </row>
    <row r="372" spans="1:14" s="46" customFormat="1" x14ac:dyDescent="0.3">
      <c r="A372" s="47"/>
      <c r="B372" s="47"/>
      <c r="C372" s="47"/>
      <c r="D372" s="47"/>
      <c r="E372" s="47"/>
      <c r="F372" s="47"/>
      <c r="G372" s="47"/>
      <c r="H372" s="47"/>
      <c r="I372" s="47"/>
      <c r="J372" s="47"/>
      <c r="K372" s="47"/>
      <c r="L372" s="47"/>
      <c r="M372" s="47"/>
      <c r="N372" s="47"/>
    </row>
    <row r="373" spans="1:14" s="46" customFormat="1" x14ac:dyDescent="0.3">
      <c r="A373" s="47"/>
      <c r="B373" s="47"/>
      <c r="C373" s="47"/>
      <c r="D373" s="47"/>
      <c r="E373" s="47"/>
      <c r="F373" s="47"/>
      <c r="G373" s="47"/>
      <c r="H373" s="47"/>
      <c r="I373" s="47"/>
      <c r="J373" s="47"/>
      <c r="K373" s="47"/>
      <c r="L373" s="47"/>
      <c r="M373" s="47"/>
      <c r="N373" s="47"/>
    </row>
    <row r="374" spans="1:14" s="46" customFormat="1" x14ac:dyDescent="0.3">
      <c r="A374" s="47"/>
      <c r="B374" s="47"/>
      <c r="C374" s="47"/>
      <c r="D374" s="47"/>
      <c r="E374" s="47"/>
      <c r="F374" s="47"/>
      <c r="G374" s="47"/>
      <c r="H374" s="47"/>
      <c r="I374" s="47"/>
      <c r="J374" s="47"/>
      <c r="K374" s="47"/>
      <c r="L374" s="47"/>
      <c r="M374" s="47"/>
      <c r="N374" s="47"/>
    </row>
    <row r="375" spans="1:14" s="46" customFormat="1" x14ac:dyDescent="0.3">
      <c r="A375" s="47"/>
      <c r="B375" s="47"/>
      <c r="C375" s="47"/>
      <c r="D375" s="47"/>
      <c r="E375" s="47"/>
      <c r="F375" s="47"/>
      <c r="G375" s="47"/>
      <c r="H375" s="47"/>
      <c r="I375" s="47"/>
      <c r="J375" s="47"/>
      <c r="K375" s="47"/>
      <c r="L375" s="47"/>
      <c r="M375" s="47"/>
      <c r="N375" s="47"/>
    </row>
    <row r="376" spans="1:14" s="46" customFormat="1" x14ac:dyDescent="0.3">
      <c r="A376" s="47"/>
      <c r="B376" s="47"/>
      <c r="C376" s="47"/>
      <c r="D376" s="47"/>
      <c r="E376" s="47"/>
      <c r="F376" s="47"/>
      <c r="G376" s="47"/>
      <c r="H376" s="47"/>
      <c r="I376" s="47"/>
      <c r="J376" s="47"/>
      <c r="K376" s="47"/>
      <c r="L376" s="47"/>
      <c r="M376" s="47"/>
      <c r="N376" s="47"/>
    </row>
    <row r="377" spans="1:14" s="46" customFormat="1" x14ac:dyDescent="0.3">
      <c r="A377" s="47"/>
      <c r="B377" s="47"/>
      <c r="C377" s="47"/>
      <c r="D377" s="47"/>
      <c r="E377" s="47"/>
      <c r="F377" s="47"/>
      <c r="G377" s="47"/>
      <c r="H377" s="47"/>
      <c r="I377" s="47"/>
      <c r="J377" s="47"/>
      <c r="K377" s="47"/>
      <c r="L377" s="47"/>
      <c r="M377" s="47"/>
      <c r="N377" s="47"/>
    </row>
    <row r="378" spans="1:14" s="46" customFormat="1" x14ac:dyDescent="0.3">
      <c r="A378" s="47"/>
      <c r="B378" s="47"/>
      <c r="C378" s="47"/>
      <c r="D378" s="47"/>
      <c r="E378" s="47"/>
      <c r="F378" s="47"/>
      <c r="G378" s="47"/>
      <c r="H378" s="47"/>
      <c r="I378" s="47"/>
      <c r="J378" s="47"/>
      <c r="K378" s="47"/>
      <c r="L378" s="47"/>
      <c r="M378" s="47"/>
      <c r="N378" s="47"/>
    </row>
    <row r="379" spans="1:14" s="46" customFormat="1" x14ac:dyDescent="0.3">
      <c r="A379" s="47"/>
      <c r="B379" s="47"/>
      <c r="C379" s="47"/>
      <c r="D379" s="47"/>
      <c r="E379" s="47"/>
      <c r="F379" s="47"/>
      <c r="G379" s="47"/>
      <c r="H379" s="47"/>
      <c r="I379" s="47"/>
      <c r="J379" s="47"/>
      <c r="K379" s="47"/>
      <c r="L379" s="47"/>
      <c r="M379" s="47"/>
      <c r="N379" s="47"/>
    </row>
    <row r="380" spans="1:14" s="46" customFormat="1" x14ac:dyDescent="0.3">
      <c r="A380" s="47"/>
      <c r="B380" s="47"/>
      <c r="C380" s="47"/>
      <c r="D380" s="47"/>
      <c r="E380" s="47"/>
      <c r="F380" s="47"/>
      <c r="G380" s="47"/>
      <c r="H380" s="47"/>
      <c r="I380" s="47"/>
      <c r="J380" s="47"/>
      <c r="K380" s="47"/>
      <c r="L380" s="47"/>
      <c r="M380" s="47"/>
      <c r="N380" s="47"/>
    </row>
    <row r="381" spans="1:14" s="46" customFormat="1" x14ac:dyDescent="0.3">
      <c r="A381" s="47"/>
      <c r="B381" s="47"/>
      <c r="C381" s="47"/>
      <c r="D381" s="47"/>
      <c r="E381" s="47"/>
      <c r="F381" s="47"/>
      <c r="G381" s="47"/>
      <c r="H381" s="47"/>
      <c r="I381" s="47"/>
      <c r="J381" s="47"/>
      <c r="K381" s="47"/>
      <c r="L381" s="47"/>
      <c r="M381" s="47"/>
      <c r="N381" s="47"/>
    </row>
    <row r="382" spans="1:14" s="46" customFormat="1" x14ac:dyDescent="0.3">
      <c r="A382" s="47"/>
      <c r="B382" s="47"/>
      <c r="C382" s="47"/>
      <c r="D382" s="47"/>
      <c r="E382" s="47"/>
      <c r="F382" s="47"/>
      <c r="G382" s="47"/>
      <c r="H382" s="47"/>
      <c r="I382" s="47"/>
      <c r="J382" s="47"/>
      <c r="K382" s="47"/>
      <c r="L382" s="47"/>
      <c r="M382" s="47"/>
      <c r="N382" s="47"/>
    </row>
    <row r="383" spans="1:14" s="46" customFormat="1" x14ac:dyDescent="0.3">
      <c r="A383" s="47"/>
      <c r="B383" s="47"/>
      <c r="C383" s="47"/>
      <c r="D383" s="47"/>
      <c r="E383" s="47"/>
      <c r="F383" s="47"/>
      <c r="G383" s="47"/>
      <c r="H383" s="47"/>
      <c r="I383" s="47"/>
      <c r="J383" s="47"/>
      <c r="K383" s="47"/>
      <c r="L383" s="47"/>
      <c r="M383" s="47"/>
      <c r="N383" s="47"/>
    </row>
    <row r="384" spans="1:14" s="46" customFormat="1" x14ac:dyDescent="0.3">
      <c r="A384" s="47"/>
      <c r="B384" s="47"/>
      <c r="C384" s="47"/>
      <c r="D384" s="47"/>
      <c r="E384" s="47"/>
      <c r="F384" s="47"/>
      <c r="G384" s="47"/>
      <c r="H384" s="47"/>
      <c r="I384" s="47"/>
      <c r="J384" s="47"/>
      <c r="K384" s="47"/>
      <c r="L384" s="47"/>
      <c r="M384" s="47"/>
      <c r="N384" s="47"/>
    </row>
    <row r="385" spans="1:14" s="46" customFormat="1" x14ac:dyDescent="0.3">
      <c r="A385" s="47"/>
      <c r="B385" s="47"/>
      <c r="C385" s="47"/>
      <c r="D385" s="47"/>
      <c r="E385" s="47"/>
      <c r="F385" s="47"/>
      <c r="G385" s="47"/>
      <c r="H385" s="47"/>
      <c r="I385" s="47"/>
      <c r="J385" s="47"/>
      <c r="K385" s="47"/>
      <c r="L385" s="47"/>
      <c r="M385" s="47"/>
      <c r="N385" s="47"/>
    </row>
    <row r="386" spans="1:14" s="46" customFormat="1" x14ac:dyDescent="0.3">
      <c r="A386" s="47"/>
      <c r="B386" s="47"/>
      <c r="C386" s="47"/>
      <c r="D386" s="47"/>
      <c r="E386" s="47"/>
      <c r="F386" s="47"/>
      <c r="G386" s="47"/>
      <c r="H386" s="47"/>
      <c r="I386" s="47"/>
      <c r="J386" s="47"/>
      <c r="K386" s="47"/>
      <c r="L386" s="47"/>
      <c r="M386" s="47"/>
      <c r="N386" s="47"/>
    </row>
    <row r="387" spans="1:14" s="46" customFormat="1" x14ac:dyDescent="0.3">
      <c r="A387" s="47"/>
      <c r="B387" s="47"/>
      <c r="C387" s="47"/>
      <c r="D387" s="47"/>
      <c r="E387" s="47"/>
      <c r="F387" s="47"/>
      <c r="G387" s="47"/>
      <c r="H387" s="47"/>
      <c r="I387" s="47"/>
      <c r="J387" s="47"/>
      <c r="K387" s="47"/>
      <c r="L387" s="47"/>
      <c r="M387" s="47"/>
      <c r="N387" s="47"/>
    </row>
    <row r="388" spans="1:14" s="46" customFormat="1" x14ac:dyDescent="0.3">
      <c r="A388" s="47"/>
      <c r="B388" s="47"/>
      <c r="C388" s="47"/>
      <c r="D388" s="47"/>
      <c r="E388" s="47"/>
      <c r="F388" s="47"/>
      <c r="G388" s="47"/>
      <c r="H388" s="47"/>
      <c r="I388" s="47"/>
      <c r="J388" s="47"/>
      <c r="K388" s="47"/>
      <c r="L388" s="47"/>
      <c r="M388" s="47"/>
      <c r="N388" s="47"/>
    </row>
    <row r="389" spans="1:14" s="46" customFormat="1" x14ac:dyDescent="0.3">
      <c r="A389" s="47"/>
      <c r="B389" s="47"/>
      <c r="C389" s="47"/>
      <c r="D389" s="47"/>
      <c r="E389" s="47"/>
      <c r="F389" s="47"/>
      <c r="G389" s="47"/>
      <c r="H389" s="47"/>
      <c r="I389" s="47"/>
      <c r="J389" s="47"/>
      <c r="K389" s="47"/>
      <c r="L389" s="47"/>
      <c r="M389" s="47"/>
      <c r="N389" s="47"/>
    </row>
    <row r="390" spans="1:14" s="46" customFormat="1" x14ac:dyDescent="0.3">
      <c r="A390" s="47"/>
      <c r="B390" s="47"/>
      <c r="C390" s="47"/>
      <c r="D390" s="47"/>
      <c r="E390" s="47"/>
      <c r="F390" s="47"/>
      <c r="G390" s="47"/>
      <c r="H390" s="47"/>
      <c r="I390" s="47"/>
      <c r="J390" s="47"/>
      <c r="K390" s="47"/>
      <c r="L390" s="47"/>
      <c r="M390" s="47"/>
      <c r="N390" s="47"/>
    </row>
    <row r="391" spans="1:14" s="46" customFormat="1" x14ac:dyDescent="0.3">
      <c r="A391" s="47"/>
      <c r="B391" s="47"/>
      <c r="C391" s="47"/>
      <c r="D391" s="47"/>
      <c r="E391" s="47"/>
      <c r="F391" s="47"/>
      <c r="G391" s="47"/>
      <c r="H391" s="47"/>
      <c r="I391" s="47"/>
      <c r="J391" s="47"/>
      <c r="K391" s="47"/>
      <c r="L391" s="47"/>
      <c r="M391" s="47"/>
      <c r="N391" s="47"/>
    </row>
    <row r="392" spans="1:14" s="46" customFormat="1" x14ac:dyDescent="0.3">
      <c r="A392" s="47"/>
      <c r="B392" s="47"/>
      <c r="C392" s="47"/>
      <c r="D392" s="47"/>
      <c r="E392" s="47"/>
      <c r="F392" s="47"/>
      <c r="G392" s="47"/>
      <c r="H392" s="47"/>
      <c r="I392" s="47"/>
      <c r="J392" s="47"/>
      <c r="K392" s="47"/>
      <c r="L392" s="47"/>
      <c r="M392" s="47"/>
      <c r="N392" s="47"/>
    </row>
    <row r="393" spans="1:14" s="46" customFormat="1" x14ac:dyDescent="0.3">
      <c r="A393" s="47"/>
      <c r="B393" s="47"/>
      <c r="C393" s="47"/>
      <c r="D393" s="47"/>
      <c r="E393" s="47"/>
      <c r="F393" s="47"/>
      <c r="G393" s="47"/>
      <c r="H393" s="47"/>
      <c r="I393" s="47"/>
      <c r="J393" s="47"/>
      <c r="K393" s="47"/>
      <c r="L393" s="47"/>
      <c r="M393" s="47"/>
      <c r="N393" s="47"/>
    </row>
    <row r="394" spans="1:14" s="46" customFormat="1" x14ac:dyDescent="0.3">
      <c r="A394" s="47"/>
      <c r="B394" s="47"/>
      <c r="C394" s="47"/>
      <c r="D394" s="47"/>
      <c r="E394" s="47"/>
      <c r="F394" s="47"/>
      <c r="G394" s="47"/>
      <c r="H394" s="47"/>
      <c r="I394" s="47"/>
      <c r="J394" s="47"/>
      <c r="K394" s="47"/>
      <c r="L394" s="47"/>
      <c r="M394" s="47"/>
      <c r="N394" s="47"/>
    </row>
    <row r="395" spans="1:14" s="46" customFormat="1" x14ac:dyDescent="0.3">
      <c r="A395" s="47"/>
      <c r="B395" s="47"/>
      <c r="C395" s="47"/>
      <c r="D395" s="47"/>
      <c r="E395" s="47"/>
      <c r="F395" s="47"/>
      <c r="G395" s="47"/>
      <c r="H395" s="47"/>
      <c r="I395" s="47"/>
      <c r="J395" s="47"/>
      <c r="K395" s="47"/>
      <c r="L395" s="47"/>
      <c r="M395" s="47"/>
      <c r="N395" s="47"/>
    </row>
    <row r="396" spans="1:14" s="46" customFormat="1" x14ac:dyDescent="0.3">
      <c r="A396" s="47"/>
      <c r="B396" s="47"/>
      <c r="C396" s="47"/>
      <c r="D396" s="47"/>
      <c r="E396" s="47"/>
      <c r="F396" s="47"/>
      <c r="G396" s="47"/>
      <c r="H396" s="47"/>
      <c r="I396" s="47"/>
      <c r="J396" s="47"/>
      <c r="K396" s="47"/>
      <c r="L396" s="47"/>
      <c r="M396" s="47"/>
      <c r="N396" s="47"/>
    </row>
    <row r="397" spans="1:14" s="46" customFormat="1" x14ac:dyDescent="0.3">
      <c r="A397" s="47"/>
      <c r="B397" s="47"/>
      <c r="C397" s="47"/>
      <c r="D397" s="47"/>
      <c r="E397" s="47"/>
      <c r="F397" s="47"/>
      <c r="G397" s="47"/>
      <c r="H397" s="47"/>
      <c r="I397" s="47"/>
      <c r="J397" s="47"/>
      <c r="K397" s="47"/>
      <c r="L397" s="47"/>
      <c r="M397" s="47"/>
      <c r="N397" s="47"/>
    </row>
    <row r="398" spans="1:14" s="46" customFormat="1" x14ac:dyDescent="0.3">
      <c r="A398" s="47"/>
      <c r="B398" s="47"/>
      <c r="C398" s="47"/>
      <c r="D398" s="47"/>
      <c r="E398" s="47"/>
      <c r="F398" s="47"/>
      <c r="G398" s="47"/>
      <c r="H398" s="47"/>
      <c r="I398" s="47"/>
      <c r="J398" s="47"/>
      <c r="K398" s="47"/>
      <c r="L398" s="47"/>
      <c r="M398" s="47"/>
      <c r="N398" s="47"/>
    </row>
    <row r="399" spans="1:14" s="46" customFormat="1" x14ac:dyDescent="0.3">
      <c r="A399" s="47"/>
      <c r="B399" s="47"/>
      <c r="C399" s="47"/>
      <c r="D399" s="47"/>
      <c r="E399" s="47"/>
      <c r="F399" s="47"/>
      <c r="G399" s="47"/>
      <c r="H399" s="47"/>
      <c r="I399" s="47"/>
      <c r="J399" s="47"/>
      <c r="K399" s="47"/>
      <c r="L399" s="47"/>
      <c r="M399" s="47"/>
      <c r="N399" s="47"/>
    </row>
    <row r="400" spans="1:14" s="46" customFormat="1" x14ac:dyDescent="0.3">
      <c r="A400" s="47"/>
      <c r="B400" s="47"/>
      <c r="C400" s="47"/>
      <c r="D400" s="47"/>
      <c r="E400" s="47"/>
      <c r="F400" s="47"/>
      <c r="G400" s="47"/>
      <c r="H400" s="47"/>
      <c r="I400" s="47"/>
      <c r="J400" s="47"/>
      <c r="K400" s="47"/>
      <c r="L400" s="47"/>
      <c r="M400" s="47"/>
      <c r="N400" s="47"/>
    </row>
    <row r="401" spans="1:14" s="46" customFormat="1" x14ac:dyDescent="0.3">
      <c r="A401" s="47"/>
      <c r="B401" s="47"/>
      <c r="C401" s="47"/>
      <c r="D401" s="47"/>
      <c r="E401" s="47"/>
      <c r="F401" s="47"/>
      <c r="G401" s="47"/>
      <c r="H401" s="47"/>
      <c r="I401" s="47"/>
      <c r="J401" s="47"/>
      <c r="K401" s="47"/>
      <c r="L401" s="47"/>
      <c r="M401" s="47"/>
      <c r="N401" s="47"/>
    </row>
    <row r="402" spans="1:14" s="46" customFormat="1" x14ac:dyDescent="0.3">
      <c r="A402" s="47"/>
      <c r="B402" s="47"/>
      <c r="C402" s="47"/>
      <c r="D402" s="47"/>
      <c r="E402" s="47"/>
      <c r="F402" s="47"/>
      <c r="G402" s="47"/>
      <c r="H402" s="47"/>
      <c r="I402" s="47"/>
      <c r="J402" s="47"/>
      <c r="K402" s="47"/>
      <c r="L402" s="47"/>
      <c r="M402" s="47"/>
      <c r="N402" s="47"/>
    </row>
    <row r="403" spans="1:14" s="46" customFormat="1" x14ac:dyDescent="0.3">
      <c r="A403" s="47"/>
      <c r="B403" s="47"/>
      <c r="C403" s="47"/>
      <c r="D403" s="47"/>
      <c r="E403" s="47"/>
      <c r="F403" s="47"/>
      <c r="G403" s="47"/>
      <c r="H403" s="47"/>
      <c r="I403" s="47"/>
      <c r="J403" s="47"/>
      <c r="K403" s="47"/>
      <c r="L403" s="47"/>
      <c r="M403" s="47"/>
      <c r="N403" s="47"/>
    </row>
    <row r="404" spans="1:14" s="46" customFormat="1" x14ac:dyDescent="0.3">
      <c r="A404" s="47"/>
      <c r="B404" s="47"/>
      <c r="C404" s="47"/>
      <c r="D404" s="47"/>
      <c r="E404" s="47"/>
      <c r="F404" s="47"/>
      <c r="G404" s="47"/>
      <c r="H404" s="47"/>
      <c r="I404" s="47"/>
      <c r="J404" s="47"/>
      <c r="K404" s="47"/>
      <c r="L404" s="47"/>
      <c r="M404" s="47"/>
      <c r="N404" s="47"/>
    </row>
    <row r="405" spans="1:14" s="46" customFormat="1" x14ac:dyDescent="0.3">
      <c r="A405" s="47"/>
      <c r="B405" s="47"/>
      <c r="C405" s="47"/>
      <c r="D405" s="47"/>
      <c r="E405" s="47"/>
      <c r="F405" s="47"/>
      <c r="G405" s="47"/>
      <c r="H405" s="47"/>
      <c r="I405" s="47"/>
      <c r="J405" s="47"/>
      <c r="K405" s="47"/>
      <c r="L405" s="47"/>
      <c r="M405" s="47"/>
      <c r="N405" s="47"/>
    </row>
    <row r="406" spans="1:14" s="46" customFormat="1" x14ac:dyDescent="0.3">
      <c r="A406" s="47"/>
      <c r="B406" s="47"/>
      <c r="C406" s="47"/>
      <c r="D406" s="47"/>
      <c r="E406" s="47"/>
      <c r="F406" s="47"/>
      <c r="G406" s="47"/>
      <c r="H406" s="47"/>
      <c r="I406" s="47"/>
      <c r="J406" s="47"/>
      <c r="K406" s="47"/>
      <c r="L406" s="47"/>
      <c r="M406" s="47"/>
      <c r="N406" s="47"/>
    </row>
    <row r="407" spans="1:14" s="46" customFormat="1" x14ac:dyDescent="0.3">
      <c r="A407" s="47"/>
      <c r="B407" s="47"/>
      <c r="C407" s="47"/>
      <c r="D407" s="47"/>
      <c r="E407" s="47"/>
      <c r="F407" s="47"/>
      <c r="G407" s="47"/>
      <c r="H407" s="47"/>
      <c r="I407" s="47"/>
      <c r="J407" s="47"/>
      <c r="K407" s="47"/>
      <c r="L407" s="47"/>
      <c r="M407" s="47"/>
      <c r="N407" s="47"/>
    </row>
    <row r="408" spans="1:14" s="46" customFormat="1" x14ac:dyDescent="0.3">
      <c r="A408" s="47"/>
      <c r="B408" s="47"/>
      <c r="C408" s="47"/>
      <c r="D408" s="47"/>
      <c r="E408" s="47"/>
      <c r="F408" s="47"/>
      <c r="G408" s="47"/>
      <c r="H408" s="47"/>
      <c r="I408" s="47"/>
      <c r="J408" s="47"/>
      <c r="K408" s="47"/>
      <c r="L408" s="47"/>
      <c r="M408" s="47"/>
      <c r="N408" s="47"/>
    </row>
    <row r="409" spans="1:14" s="46" customFormat="1" x14ac:dyDescent="0.3">
      <c r="A409" s="47"/>
      <c r="B409" s="47"/>
      <c r="C409" s="47"/>
      <c r="D409" s="47"/>
      <c r="E409" s="47"/>
      <c r="F409" s="47"/>
      <c r="G409" s="47"/>
      <c r="H409" s="47"/>
      <c r="I409" s="47"/>
      <c r="J409" s="47"/>
      <c r="K409" s="47"/>
      <c r="L409" s="47"/>
      <c r="M409" s="47"/>
      <c r="N409" s="47"/>
    </row>
    <row r="410" spans="1:14" s="46" customFormat="1" x14ac:dyDescent="0.3">
      <c r="A410" s="47"/>
      <c r="B410" s="47"/>
      <c r="C410" s="47"/>
      <c r="D410" s="47"/>
      <c r="E410" s="47"/>
      <c r="F410" s="47"/>
      <c r="G410" s="47"/>
      <c r="H410" s="47"/>
      <c r="I410" s="47"/>
      <c r="J410" s="47"/>
      <c r="K410" s="47"/>
      <c r="L410" s="47"/>
      <c r="M410" s="47"/>
      <c r="N410" s="47"/>
    </row>
    <row r="411" spans="1:14" s="46" customFormat="1" x14ac:dyDescent="0.3">
      <c r="A411" s="47"/>
      <c r="B411" s="47"/>
      <c r="C411" s="47"/>
      <c r="D411" s="47"/>
      <c r="E411" s="47"/>
      <c r="F411" s="47"/>
      <c r="G411" s="47"/>
      <c r="H411" s="47"/>
      <c r="I411" s="47"/>
      <c r="J411" s="47"/>
      <c r="K411" s="47"/>
      <c r="L411" s="47"/>
      <c r="M411" s="47"/>
      <c r="N411" s="47"/>
    </row>
    <row r="412" spans="1:14" s="46" customFormat="1" x14ac:dyDescent="0.3">
      <c r="A412" s="47"/>
      <c r="B412" s="47"/>
      <c r="C412" s="47"/>
      <c r="D412" s="47"/>
      <c r="E412" s="47"/>
      <c r="F412" s="47"/>
      <c r="G412" s="47"/>
      <c r="H412" s="47"/>
      <c r="I412" s="47"/>
      <c r="J412" s="47"/>
      <c r="K412" s="47"/>
      <c r="L412" s="47"/>
      <c r="M412" s="47"/>
      <c r="N412" s="47"/>
    </row>
    <row r="413" spans="1:14" s="46" customFormat="1" x14ac:dyDescent="0.3">
      <c r="A413" s="47"/>
      <c r="B413" s="47"/>
      <c r="C413" s="47"/>
      <c r="D413" s="47"/>
      <c r="E413" s="47"/>
      <c r="F413" s="47"/>
      <c r="G413" s="47"/>
      <c r="H413" s="47"/>
      <c r="I413" s="47"/>
      <c r="J413" s="47"/>
      <c r="K413" s="47"/>
      <c r="L413" s="47"/>
      <c r="M413" s="47"/>
      <c r="N413" s="47"/>
    </row>
    <row r="414" spans="1:14" s="46" customFormat="1" x14ac:dyDescent="0.3">
      <c r="A414" s="47"/>
      <c r="B414" s="47"/>
      <c r="C414" s="47"/>
      <c r="D414" s="47"/>
      <c r="E414" s="47"/>
      <c r="F414" s="47"/>
      <c r="G414" s="47"/>
      <c r="H414" s="47"/>
      <c r="I414" s="47"/>
      <c r="J414" s="47"/>
      <c r="K414" s="47"/>
      <c r="L414" s="47"/>
      <c r="M414" s="47"/>
      <c r="N414" s="47"/>
    </row>
    <row r="415" spans="1:14" s="46" customFormat="1" x14ac:dyDescent="0.3">
      <c r="A415" s="47"/>
      <c r="B415" s="47"/>
      <c r="C415" s="47"/>
      <c r="D415" s="47"/>
      <c r="E415" s="47"/>
      <c r="F415" s="47"/>
      <c r="G415" s="47"/>
      <c r="H415" s="47"/>
      <c r="I415" s="47"/>
      <c r="J415" s="47"/>
      <c r="K415" s="47"/>
      <c r="L415" s="47"/>
      <c r="M415" s="47"/>
      <c r="N415" s="47"/>
    </row>
    <row r="416" spans="1:14" s="46" customFormat="1" x14ac:dyDescent="0.3">
      <c r="A416" s="47"/>
      <c r="B416" s="47"/>
      <c r="C416" s="47"/>
      <c r="D416" s="47"/>
      <c r="E416" s="47"/>
      <c r="F416" s="47"/>
      <c r="G416" s="47"/>
      <c r="H416" s="47"/>
      <c r="I416" s="47"/>
      <c r="J416" s="47"/>
      <c r="K416" s="47"/>
      <c r="L416" s="47"/>
      <c r="M416" s="47"/>
      <c r="N416" s="47"/>
    </row>
    <row r="417" spans="1:14" s="46" customFormat="1" x14ac:dyDescent="0.3">
      <c r="A417" s="47"/>
      <c r="B417" s="47"/>
      <c r="C417" s="47"/>
      <c r="D417" s="47"/>
      <c r="E417" s="47"/>
      <c r="F417" s="47"/>
      <c r="G417" s="47"/>
      <c r="H417" s="47"/>
      <c r="I417" s="47"/>
      <c r="J417" s="47"/>
      <c r="K417" s="47"/>
      <c r="L417" s="47"/>
      <c r="M417" s="47"/>
      <c r="N417" s="47"/>
    </row>
    <row r="418" spans="1:14" s="46" customFormat="1" x14ac:dyDescent="0.3">
      <c r="A418" s="47"/>
      <c r="B418" s="47"/>
      <c r="C418" s="47"/>
      <c r="D418" s="47"/>
      <c r="E418" s="47"/>
      <c r="F418" s="47"/>
      <c r="G418" s="47"/>
      <c r="H418" s="47"/>
      <c r="I418" s="47"/>
      <c r="J418" s="47"/>
      <c r="K418" s="47"/>
      <c r="L418" s="47"/>
      <c r="M418" s="47"/>
      <c r="N418" s="47"/>
    </row>
    <row r="419" spans="1:14" s="46" customFormat="1" x14ac:dyDescent="0.3">
      <c r="A419" s="47"/>
      <c r="B419" s="47"/>
      <c r="C419" s="47"/>
      <c r="D419" s="47"/>
      <c r="E419" s="47"/>
      <c r="F419" s="47"/>
      <c r="G419" s="47"/>
      <c r="H419" s="47"/>
      <c r="I419" s="47"/>
      <c r="J419" s="47"/>
      <c r="K419" s="47"/>
      <c r="L419" s="47"/>
      <c r="M419" s="47"/>
      <c r="N419" s="47"/>
    </row>
    <row r="420" spans="1:14" s="46" customFormat="1" x14ac:dyDescent="0.3">
      <c r="A420" s="47"/>
      <c r="B420" s="47"/>
      <c r="C420" s="47"/>
      <c r="D420" s="47"/>
      <c r="E420" s="47"/>
      <c r="F420" s="47"/>
      <c r="G420" s="47"/>
      <c r="H420" s="47"/>
      <c r="I420" s="47"/>
      <c r="J420" s="47"/>
      <c r="K420" s="47"/>
      <c r="L420" s="47"/>
      <c r="M420" s="47"/>
      <c r="N420" s="47"/>
    </row>
    <row r="421" spans="1:14" s="46" customFormat="1" x14ac:dyDescent="0.3">
      <c r="A421" s="47"/>
      <c r="B421" s="47"/>
      <c r="C421" s="47"/>
      <c r="D421" s="47"/>
      <c r="E421" s="47"/>
      <c r="F421" s="47"/>
      <c r="G421" s="47"/>
      <c r="H421" s="47"/>
      <c r="I421" s="47"/>
      <c r="J421" s="47"/>
      <c r="K421" s="47"/>
      <c r="L421" s="47"/>
      <c r="M421" s="47"/>
      <c r="N421" s="47"/>
    </row>
    <row r="422" spans="1:14" s="46" customFormat="1" x14ac:dyDescent="0.3">
      <c r="A422" s="47"/>
      <c r="B422" s="47"/>
      <c r="C422" s="47"/>
      <c r="D422" s="47"/>
      <c r="E422" s="47"/>
      <c r="F422" s="47"/>
      <c r="G422" s="47"/>
      <c r="H422" s="47"/>
      <c r="I422" s="47"/>
      <c r="J422" s="47"/>
      <c r="K422" s="47"/>
      <c r="L422" s="47"/>
      <c r="M422" s="47"/>
      <c r="N422" s="47"/>
    </row>
    <row r="423" spans="1:14" s="46" customFormat="1" x14ac:dyDescent="0.3">
      <c r="A423" s="47"/>
      <c r="B423" s="47"/>
      <c r="C423" s="47"/>
      <c r="D423" s="47"/>
      <c r="E423" s="47"/>
      <c r="F423" s="47"/>
      <c r="G423" s="47"/>
      <c r="H423" s="47"/>
      <c r="I423" s="47"/>
      <c r="J423" s="47"/>
      <c r="K423" s="47"/>
      <c r="L423" s="47"/>
      <c r="M423" s="47"/>
      <c r="N423" s="47"/>
    </row>
    <row r="424" spans="1:14" s="46" customFormat="1" x14ac:dyDescent="0.3">
      <c r="A424" s="47"/>
      <c r="B424" s="47"/>
      <c r="C424" s="47"/>
      <c r="D424" s="47"/>
      <c r="E424" s="47"/>
      <c r="F424" s="47"/>
      <c r="G424" s="47"/>
      <c r="H424" s="47"/>
      <c r="I424" s="47"/>
      <c r="J424" s="47"/>
      <c r="K424" s="47"/>
      <c r="L424" s="47"/>
      <c r="M424" s="47"/>
      <c r="N424" s="47"/>
    </row>
    <row r="425" spans="1:14" s="46" customFormat="1" x14ac:dyDescent="0.3">
      <c r="A425" s="47"/>
      <c r="B425" s="47"/>
      <c r="C425" s="47"/>
      <c r="D425" s="47"/>
      <c r="E425" s="47"/>
      <c r="F425" s="47"/>
      <c r="G425" s="47"/>
      <c r="H425" s="47"/>
      <c r="I425" s="47"/>
      <c r="J425" s="47"/>
      <c r="K425" s="47"/>
      <c r="L425" s="47"/>
      <c r="M425" s="47"/>
      <c r="N425" s="47"/>
    </row>
    <row r="426" spans="1:14" s="46" customFormat="1" x14ac:dyDescent="0.3">
      <c r="A426" s="47"/>
      <c r="B426" s="47"/>
      <c r="C426" s="47"/>
      <c r="D426" s="47"/>
      <c r="E426" s="47"/>
      <c r="F426" s="47"/>
      <c r="G426" s="47"/>
      <c r="H426" s="47"/>
      <c r="I426" s="47"/>
      <c r="J426" s="47"/>
      <c r="K426" s="47"/>
      <c r="L426" s="47"/>
      <c r="M426" s="47"/>
      <c r="N426" s="47"/>
    </row>
    <row r="427" spans="1:14" s="46" customFormat="1" x14ac:dyDescent="0.3">
      <c r="A427" s="47"/>
      <c r="B427" s="47"/>
      <c r="C427" s="47"/>
      <c r="D427" s="47"/>
      <c r="E427" s="47"/>
      <c r="F427" s="47"/>
      <c r="G427" s="47"/>
      <c r="H427" s="47"/>
      <c r="I427" s="47"/>
      <c r="J427" s="47"/>
      <c r="K427" s="47"/>
      <c r="L427" s="47"/>
      <c r="M427" s="47"/>
      <c r="N427" s="47"/>
    </row>
    <row r="428" spans="1:14" s="46" customFormat="1" x14ac:dyDescent="0.3">
      <c r="A428" s="47"/>
      <c r="B428" s="47"/>
      <c r="C428" s="47"/>
      <c r="D428" s="47"/>
      <c r="E428" s="47"/>
      <c r="F428" s="47"/>
      <c r="G428" s="47"/>
      <c r="H428" s="47"/>
      <c r="I428" s="47"/>
      <c r="J428" s="47"/>
      <c r="K428" s="47"/>
      <c r="L428" s="47"/>
      <c r="M428" s="47"/>
      <c r="N428" s="47"/>
    </row>
    <row r="429" spans="1:14" s="46" customFormat="1" x14ac:dyDescent="0.3">
      <c r="A429" s="47"/>
      <c r="B429" s="47"/>
      <c r="C429" s="47"/>
      <c r="D429" s="47"/>
      <c r="E429" s="47"/>
      <c r="F429" s="47"/>
      <c r="G429" s="47"/>
      <c r="H429" s="47"/>
      <c r="I429" s="47"/>
      <c r="J429" s="47"/>
      <c r="K429" s="47"/>
      <c r="L429" s="47"/>
      <c r="M429" s="47"/>
      <c r="N429" s="47"/>
    </row>
    <row r="430" spans="1:14" s="46" customFormat="1" x14ac:dyDescent="0.3">
      <c r="A430" s="47"/>
      <c r="B430" s="47"/>
      <c r="C430" s="47"/>
      <c r="D430" s="47"/>
      <c r="E430" s="47"/>
      <c r="F430" s="47"/>
      <c r="G430" s="47"/>
      <c r="H430" s="47"/>
      <c r="I430" s="47"/>
      <c r="J430" s="47"/>
      <c r="K430" s="47"/>
      <c r="L430" s="47"/>
      <c r="M430" s="47"/>
      <c r="N430" s="47"/>
    </row>
    <row r="431" spans="1:14" s="46" customFormat="1" x14ac:dyDescent="0.3">
      <c r="A431" s="47"/>
      <c r="B431" s="47"/>
      <c r="C431" s="47"/>
      <c r="D431" s="47"/>
      <c r="E431" s="47"/>
      <c r="F431" s="47"/>
      <c r="G431" s="47"/>
      <c r="H431" s="47"/>
      <c r="I431" s="47"/>
      <c r="J431" s="47"/>
      <c r="K431" s="47"/>
      <c r="L431" s="47"/>
      <c r="M431" s="47"/>
      <c r="N431" s="47"/>
    </row>
    <row r="432" spans="1:14" s="46" customFormat="1" x14ac:dyDescent="0.3">
      <c r="A432" s="47"/>
      <c r="B432" s="47"/>
      <c r="C432" s="47"/>
      <c r="D432" s="47"/>
      <c r="E432" s="47"/>
      <c r="F432" s="47"/>
      <c r="G432" s="47"/>
      <c r="H432" s="47"/>
      <c r="I432" s="47"/>
      <c r="J432" s="47"/>
      <c r="K432" s="47"/>
      <c r="L432" s="47"/>
      <c r="M432" s="47"/>
      <c r="N432" s="47"/>
    </row>
    <row r="433" spans="1:14" s="46" customFormat="1" x14ac:dyDescent="0.3">
      <c r="A433" s="47"/>
      <c r="B433" s="47"/>
      <c r="C433" s="47"/>
      <c r="D433" s="47"/>
      <c r="E433" s="47"/>
      <c r="F433" s="47"/>
      <c r="G433" s="47"/>
      <c r="H433" s="47"/>
      <c r="I433" s="47"/>
      <c r="J433" s="47"/>
      <c r="K433" s="47"/>
      <c r="L433" s="47"/>
      <c r="M433" s="47"/>
      <c r="N433" s="47"/>
    </row>
    <row r="434" spans="1:14" s="46" customFormat="1" x14ac:dyDescent="0.3">
      <c r="A434" s="47"/>
      <c r="B434" s="47"/>
      <c r="C434" s="47"/>
      <c r="D434" s="47"/>
      <c r="E434" s="47"/>
      <c r="F434" s="47"/>
      <c r="G434" s="47"/>
      <c r="H434" s="47"/>
      <c r="I434" s="47"/>
      <c r="J434" s="47"/>
      <c r="K434" s="47"/>
      <c r="L434" s="47"/>
      <c r="M434" s="47"/>
      <c r="N434" s="47"/>
    </row>
    <row r="435" spans="1:14" s="46" customFormat="1" x14ac:dyDescent="0.3">
      <c r="A435" s="47"/>
      <c r="B435" s="47"/>
      <c r="C435" s="47"/>
      <c r="D435" s="47"/>
      <c r="E435" s="47"/>
      <c r="F435" s="47"/>
      <c r="G435" s="47"/>
      <c r="H435" s="47"/>
      <c r="I435" s="47"/>
      <c r="J435" s="47"/>
      <c r="K435" s="47"/>
      <c r="L435" s="47"/>
      <c r="M435" s="47"/>
      <c r="N435" s="47"/>
    </row>
    <row r="436" spans="1:14" s="46" customFormat="1" x14ac:dyDescent="0.3">
      <c r="A436" s="47"/>
      <c r="B436" s="47"/>
      <c r="C436" s="47"/>
      <c r="D436" s="47"/>
      <c r="E436" s="47"/>
      <c r="F436" s="47"/>
      <c r="G436" s="47"/>
      <c r="H436" s="47"/>
      <c r="I436" s="47"/>
      <c r="J436" s="47"/>
      <c r="K436" s="47"/>
      <c r="L436" s="47"/>
      <c r="M436" s="47"/>
      <c r="N436" s="47"/>
    </row>
    <row r="437" spans="1:14" s="46" customFormat="1" x14ac:dyDescent="0.3">
      <c r="A437" s="47"/>
      <c r="B437" s="47"/>
      <c r="C437" s="47"/>
      <c r="D437" s="47"/>
      <c r="E437" s="47"/>
      <c r="F437" s="47"/>
      <c r="G437" s="47"/>
      <c r="H437" s="47"/>
      <c r="I437" s="47"/>
      <c r="J437" s="47"/>
      <c r="K437" s="47"/>
      <c r="L437" s="47"/>
      <c r="M437" s="47"/>
      <c r="N437" s="47"/>
    </row>
    <row r="438" spans="1:14" s="46" customFormat="1" x14ac:dyDescent="0.3">
      <c r="A438" s="47"/>
      <c r="B438" s="47"/>
      <c r="C438" s="47"/>
      <c r="D438" s="47"/>
      <c r="E438" s="47"/>
      <c r="F438" s="47"/>
      <c r="G438" s="47"/>
      <c r="H438" s="47"/>
      <c r="I438" s="47"/>
      <c r="J438" s="47"/>
      <c r="K438" s="47"/>
      <c r="L438" s="47"/>
      <c r="M438" s="47"/>
      <c r="N438" s="47"/>
    </row>
    <row r="439" spans="1:14" s="46" customFormat="1" x14ac:dyDescent="0.3">
      <c r="A439" s="47"/>
      <c r="B439" s="47"/>
      <c r="C439" s="47"/>
      <c r="D439" s="47"/>
      <c r="E439" s="47"/>
      <c r="F439" s="47"/>
      <c r="G439" s="47"/>
      <c r="H439" s="47"/>
      <c r="I439" s="47"/>
      <c r="J439" s="47"/>
      <c r="K439" s="47"/>
      <c r="L439" s="47"/>
      <c r="M439" s="47"/>
      <c r="N439" s="47"/>
    </row>
    <row r="440" spans="1:14" s="46" customFormat="1" x14ac:dyDescent="0.3">
      <c r="A440" s="47"/>
      <c r="B440" s="47"/>
      <c r="C440" s="47"/>
      <c r="D440" s="47"/>
      <c r="E440" s="47"/>
      <c r="F440" s="47"/>
      <c r="G440" s="47"/>
      <c r="H440" s="47"/>
      <c r="I440" s="47"/>
      <c r="J440" s="47"/>
      <c r="K440" s="47"/>
      <c r="L440" s="47"/>
      <c r="M440" s="47"/>
      <c r="N440" s="47"/>
    </row>
    <row r="441" spans="1:14" s="46" customFormat="1" x14ac:dyDescent="0.3">
      <c r="A441" s="47"/>
      <c r="B441" s="47"/>
      <c r="C441" s="47"/>
      <c r="D441" s="47"/>
      <c r="E441" s="47"/>
      <c r="F441" s="47"/>
      <c r="G441" s="47"/>
      <c r="H441" s="47"/>
      <c r="I441" s="47"/>
      <c r="J441" s="47"/>
      <c r="K441" s="47"/>
      <c r="L441" s="47"/>
      <c r="M441" s="47"/>
      <c r="N441" s="47"/>
    </row>
    <row r="442" spans="1:14" s="46" customFormat="1" x14ac:dyDescent="0.3">
      <c r="A442" s="47"/>
      <c r="B442" s="47"/>
      <c r="C442" s="47"/>
      <c r="D442" s="47"/>
      <c r="E442" s="47"/>
      <c r="F442" s="47"/>
      <c r="G442" s="47"/>
      <c r="H442" s="47"/>
      <c r="I442" s="47"/>
      <c r="J442" s="47"/>
      <c r="K442" s="47"/>
      <c r="L442" s="47"/>
      <c r="M442" s="47"/>
      <c r="N442" s="47"/>
    </row>
    <row r="443" spans="1:14" s="46" customFormat="1" x14ac:dyDescent="0.3">
      <c r="A443" s="47"/>
      <c r="B443" s="47"/>
      <c r="C443" s="47"/>
      <c r="D443" s="47"/>
      <c r="E443" s="47"/>
      <c r="F443" s="47"/>
      <c r="G443" s="47"/>
      <c r="H443" s="47"/>
      <c r="I443" s="47"/>
      <c r="J443" s="47"/>
      <c r="K443" s="47"/>
      <c r="L443" s="47"/>
      <c r="M443" s="47"/>
      <c r="N443" s="47"/>
    </row>
    <row r="444" spans="1:14" s="46" customFormat="1" x14ac:dyDescent="0.3">
      <c r="A444" s="47"/>
      <c r="B444" s="47"/>
      <c r="C444" s="47"/>
      <c r="D444" s="47"/>
      <c r="E444" s="47"/>
      <c r="F444" s="47"/>
      <c r="G444" s="47"/>
      <c r="H444" s="47"/>
      <c r="I444" s="47"/>
      <c r="J444" s="47"/>
      <c r="K444" s="47"/>
      <c r="L444" s="47"/>
      <c r="M444" s="47"/>
      <c r="N444" s="47"/>
    </row>
    <row r="445" spans="1:14" s="46" customFormat="1" x14ac:dyDescent="0.3">
      <c r="A445" s="47"/>
      <c r="B445" s="47"/>
      <c r="C445" s="47"/>
      <c r="D445" s="47"/>
      <c r="E445" s="47"/>
      <c r="F445" s="47"/>
      <c r="G445" s="47"/>
      <c r="H445" s="47"/>
      <c r="I445" s="47"/>
      <c r="J445" s="47"/>
      <c r="K445" s="47"/>
      <c r="L445" s="47"/>
      <c r="M445" s="47"/>
      <c r="N445" s="47"/>
    </row>
    <row r="446" spans="1:14" s="46" customFormat="1" x14ac:dyDescent="0.3">
      <c r="A446" s="47"/>
      <c r="B446" s="47"/>
      <c r="C446" s="47"/>
      <c r="D446" s="47"/>
      <c r="E446" s="47"/>
      <c r="F446" s="47"/>
      <c r="G446" s="47"/>
      <c r="H446" s="47"/>
      <c r="I446" s="47"/>
      <c r="J446" s="47"/>
      <c r="K446" s="47"/>
      <c r="L446" s="47"/>
      <c r="M446" s="47"/>
      <c r="N446" s="47"/>
    </row>
    <row r="447" spans="1:14" s="46" customFormat="1" x14ac:dyDescent="0.3">
      <c r="A447" s="47"/>
      <c r="B447" s="47"/>
      <c r="C447" s="47"/>
      <c r="D447" s="47"/>
      <c r="E447" s="47"/>
      <c r="F447" s="47"/>
      <c r="G447" s="47"/>
      <c r="H447" s="47"/>
      <c r="I447" s="47"/>
      <c r="J447" s="47"/>
      <c r="K447" s="47"/>
      <c r="L447" s="47"/>
      <c r="M447" s="47"/>
      <c r="N447" s="47"/>
    </row>
    <row r="448" spans="1:14" s="46" customFormat="1" x14ac:dyDescent="0.3">
      <c r="A448" s="47"/>
      <c r="B448" s="47"/>
      <c r="C448" s="47"/>
      <c r="D448" s="47"/>
      <c r="E448" s="47"/>
      <c r="F448" s="47"/>
      <c r="G448" s="47"/>
      <c r="H448" s="47"/>
      <c r="I448" s="47"/>
      <c r="J448" s="47"/>
      <c r="K448" s="47"/>
      <c r="L448" s="47"/>
      <c r="M448" s="47"/>
      <c r="N448" s="47"/>
    </row>
    <row r="449" spans="1:14" s="46" customFormat="1" x14ac:dyDescent="0.3">
      <c r="A449" s="47"/>
      <c r="B449" s="47"/>
      <c r="C449" s="47"/>
      <c r="D449" s="47"/>
      <c r="E449" s="47"/>
      <c r="F449" s="47"/>
      <c r="G449" s="47"/>
      <c r="H449" s="47"/>
      <c r="I449" s="47"/>
      <c r="J449" s="47"/>
      <c r="K449" s="47"/>
      <c r="L449" s="47"/>
      <c r="M449" s="47"/>
      <c r="N449" s="47"/>
    </row>
    <row r="450" spans="1:14" s="46" customFormat="1" x14ac:dyDescent="0.3">
      <c r="A450" s="47"/>
      <c r="B450" s="47"/>
      <c r="C450" s="47"/>
      <c r="D450" s="47"/>
      <c r="E450" s="47"/>
      <c r="F450" s="47"/>
      <c r="G450" s="47"/>
      <c r="H450" s="47"/>
      <c r="I450" s="47"/>
      <c r="J450" s="47"/>
      <c r="K450" s="47"/>
      <c r="L450" s="47"/>
      <c r="M450" s="47"/>
      <c r="N450" s="47"/>
    </row>
    <row r="451" spans="1:14" s="46" customFormat="1" x14ac:dyDescent="0.3">
      <c r="A451" s="47"/>
      <c r="B451" s="47"/>
      <c r="C451" s="47"/>
      <c r="D451" s="47"/>
      <c r="E451" s="47"/>
      <c r="F451" s="47"/>
      <c r="G451" s="47"/>
      <c r="H451" s="47"/>
      <c r="I451" s="47"/>
      <c r="J451" s="47"/>
      <c r="K451" s="47"/>
      <c r="L451" s="47"/>
      <c r="M451" s="47"/>
      <c r="N451" s="47"/>
    </row>
    <row r="452" spans="1:14" s="46" customFormat="1" x14ac:dyDescent="0.3">
      <c r="A452" s="47"/>
      <c r="B452" s="47"/>
      <c r="C452" s="47"/>
      <c r="D452" s="47"/>
      <c r="E452" s="47"/>
      <c r="F452" s="47"/>
      <c r="G452" s="47"/>
      <c r="H452" s="47"/>
      <c r="I452" s="47"/>
      <c r="J452" s="47"/>
      <c r="K452" s="47"/>
      <c r="L452" s="47"/>
      <c r="M452" s="47"/>
      <c r="N452" s="47"/>
    </row>
    <row r="453" spans="1:14" s="46" customFormat="1" x14ac:dyDescent="0.3">
      <c r="A453" s="47"/>
      <c r="B453" s="47"/>
      <c r="C453" s="47"/>
      <c r="D453" s="47"/>
      <c r="E453" s="47"/>
      <c r="F453" s="47"/>
      <c r="G453" s="47"/>
      <c r="H453" s="47"/>
      <c r="I453" s="47"/>
      <c r="J453" s="47"/>
      <c r="K453" s="47"/>
      <c r="L453" s="47"/>
      <c r="M453" s="47"/>
      <c r="N453" s="47"/>
    </row>
    <row r="454" spans="1:14" s="46" customFormat="1" x14ac:dyDescent="0.3">
      <c r="A454" s="47"/>
      <c r="B454" s="47"/>
      <c r="C454" s="47"/>
      <c r="D454" s="47"/>
      <c r="E454" s="47"/>
      <c r="F454" s="47"/>
      <c r="G454" s="47"/>
      <c r="H454" s="47"/>
      <c r="I454" s="47"/>
      <c r="J454" s="47"/>
      <c r="K454" s="47"/>
      <c r="L454" s="47"/>
      <c r="M454" s="47"/>
      <c r="N454" s="47"/>
    </row>
    <row r="455" spans="1:14" s="46" customFormat="1" x14ac:dyDescent="0.3">
      <c r="A455" s="47"/>
      <c r="B455" s="47"/>
      <c r="C455" s="47"/>
      <c r="D455" s="47"/>
      <c r="E455" s="47"/>
      <c r="F455" s="47"/>
      <c r="G455" s="47"/>
      <c r="H455" s="47"/>
      <c r="I455" s="47"/>
      <c r="J455" s="47"/>
      <c r="K455" s="47"/>
      <c r="L455" s="47"/>
      <c r="M455" s="47"/>
      <c r="N455" s="47"/>
    </row>
    <row r="456" spans="1:14" s="46" customFormat="1" x14ac:dyDescent="0.3">
      <c r="A456" s="47"/>
      <c r="B456" s="47"/>
      <c r="C456" s="47"/>
      <c r="D456" s="47"/>
      <c r="E456" s="47"/>
      <c r="F456" s="47"/>
      <c r="G456" s="47"/>
      <c r="H456" s="47"/>
      <c r="I456" s="47"/>
      <c r="J456" s="47"/>
      <c r="K456" s="47"/>
      <c r="L456" s="47"/>
      <c r="M456" s="47"/>
      <c r="N456" s="47"/>
    </row>
    <row r="457" spans="1:14" s="46" customFormat="1" x14ac:dyDescent="0.3">
      <c r="A457" s="47"/>
      <c r="B457" s="47"/>
      <c r="C457" s="47"/>
      <c r="D457" s="47"/>
      <c r="E457" s="47"/>
      <c r="F457" s="47"/>
      <c r="G457" s="47"/>
      <c r="H457" s="47"/>
      <c r="I457" s="47"/>
      <c r="J457" s="47"/>
      <c r="K457" s="47"/>
      <c r="L457" s="47"/>
      <c r="M457" s="47"/>
      <c r="N457" s="47"/>
    </row>
    <row r="458" spans="1:14" s="46" customFormat="1" x14ac:dyDescent="0.3">
      <c r="A458" s="47"/>
      <c r="B458" s="47"/>
      <c r="C458" s="47"/>
      <c r="D458" s="47"/>
      <c r="E458" s="47"/>
      <c r="F458" s="47"/>
      <c r="G458" s="47"/>
      <c r="H458" s="47"/>
      <c r="I458" s="47"/>
      <c r="J458" s="47"/>
      <c r="K458" s="47"/>
      <c r="L458" s="47"/>
      <c r="M458" s="47"/>
      <c r="N458" s="47"/>
    </row>
    <row r="459" spans="1:14" s="46" customFormat="1" x14ac:dyDescent="0.3">
      <c r="A459" s="47"/>
      <c r="B459" s="47"/>
      <c r="C459" s="47"/>
      <c r="D459" s="47"/>
      <c r="E459" s="47"/>
      <c r="F459" s="47"/>
      <c r="G459" s="47"/>
      <c r="H459" s="47"/>
      <c r="I459" s="47"/>
      <c r="J459" s="47"/>
      <c r="K459" s="47"/>
      <c r="L459" s="47"/>
      <c r="M459" s="47"/>
      <c r="N459" s="47"/>
    </row>
    <row r="460" spans="1:14" s="46" customFormat="1" x14ac:dyDescent="0.3">
      <c r="A460" s="47"/>
      <c r="B460" s="47"/>
      <c r="C460" s="47"/>
      <c r="D460" s="47"/>
      <c r="E460" s="47"/>
      <c r="F460" s="47"/>
      <c r="G460" s="47"/>
      <c r="H460" s="47"/>
      <c r="I460" s="47"/>
      <c r="J460" s="47"/>
      <c r="K460" s="47"/>
      <c r="L460" s="47"/>
      <c r="M460" s="47"/>
      <c r="N460" s="47"/>
    </row>
    <row r="461" spans="1:14" s="46" customFormat="1" x14ac:dyDescent="0.3">
      <c r="A461" s="47"/>
      <c r="B461" s="47"/>
      <c r="C461" s="47"/>
      <c r="D461" s="47"/>
      <c r="E461" s="47"/>
      <c r="F461" s="47"/>
      <c r="G461" s="47"/>
      <c r="H461" s="47"/>
      <c r="I461" s="47"/>
      <c r="J461" s="47"/>
      <c r="K461" s="47"/>
      <c r="L461" s="47"/>
      <c r="M461" s="47"/>
      <c r="N461" s="47"/>
    </row>
    <row r="462" spans="1:14" s="46" customFormat="1" x14ac:dyDescent="0.3">
      <c r="A462" s="47"/>
      <c r="B462" s="47"/>
      <c r="C462" s="47"/>
      <c r="D462" s="47"/>
      <c r="E462" s="47"/>
      <c r="F462" s="47"/>
      <c r="G462" s="47"/>
      <c r="H462" s="47"/>
      <c r="I462" s="47"/>
      <c r="J462" s="47"/>
      <c r="K462" s="47"/>
      <c r="L462" s="47"/>
      <c r="M462" s="47"/>
      <c r="N462" s="47"/>
    </row>
    <row r="463" spans="1:14" s="46" customFormat="1" x14ac:dyDescent="0.3">
      <c r="A463" s="47"/>
      <c r="B463" s="47"/>
      <c r="C463" s="47"/>
      <c r="D463" s="47"/>
      <c r="E463" s="47"/>
      <c r="F463" s="47"/>
      <c r="G463" s="47"/>
      <c r="H463" s="47"/>
      <c r="I463" s="47"/>
      <c r="J463" s="47"/>
      <c r="K463" s="47"/>
      <c r="L463" s="47"/>
      <c r="M463" s="47"/>
      <c r="N463" s="47"/>
    </row>
    <row r="464" spans="1:14" s="46" customFormat="1" x14ac:dyDescent="0.3">
      <c r="A464" s="47"/>
      <c r="B464" s="47"/>
      <c r="C464" s="47"/>
      <c r="D464" s="47"/>
      <c r="E464" s="47"/>
      <c r="F464" s="47"/>
      <c r="G464" s="47"/>
      <c r="H464" s="47"/>
      <c r="I464" s="47"/>
      <c r="J464" s="47"/>
      <c r="K464" s="47"/>
      <c r="L464" s="47"/>
      <c r="M464" s="47"/>
      <c r="N464" s="47"/>
    </row>
    <row r="465" spans="1:14" s="46" customFormat="1" x14ac:dyDescent="0.3">
      <c r="A465" s="47"/>
      <c r="B465" s="47"/>
      <c r="C465" s="47"/>
      <c r="D465" s="47"/>
      <c r="E465" s="47"/>
      <c r="F465" s="47"/>
      <c r="G465" s="47"/>
      <c r="H465" s="47"/>
      <c r="I465" s="47"/>
      <c r="J465" s="47"/>
      <c r="K465" s="47"/>
      <c r="L465" s="47"/>
      <c r="M465" s="47"/>
      <c r="N465" s="47"/>
    </row>
    <row r="466" spans="1:14" s="46" customFormat="1" x14ac:dyDescent="0.3">
      <c r="A466" s="47"/>
      <c r="B466" s="47"/>
      <c r="C466" s="47"/>
      <c r="D466" s="47"/>
      <c r="E466" s="47"/>
      <c r="F466" s="47"/>
      <c r="G466" s="47"/>
      <c r="H466" s="47"/>
      <c r="I466" s="47"/>
      <c r="J466" s="47"/>
      <c r="K466" s="47"/>
      <c r="L466" s="47"/>
      <c r="M466" s="47"/>
      <c r="N466" s="47"/>
    </row>
    <row r="467" spans="1:14" s="46" customFormat="1" x14ac:dyDescent="0.3">
      <c r="A467" s="47"/>
      <c r="B467" s="47"/>
      <c r="C467" s="47"/>
      <c r="D467" s="47"/>
      <c r="E467" s="47"/>
      <c r="F467" s="47"/>
      <c r="G467" s="47"/>
      <c r="H467" s="47"/>
      <c r="I467" s="47"/>
      <c r="J467" s="47"/>
      <c r="K467" s="47"/>
      <c r="L467" s="47"/>
      <c r="M467" s="47"/>
      <c r="N467" s="47"/>
    </row>
    <row r="468" spans="1:14" s="46" customFormat="1" x14ac:dyDescent="0.3">
      <c r="A468" s="47"/>
      <c r="B468" s="47"/>
      <c r="C468" s="47"/>
      <c r="D468" s="47"/>
      <c r="E468" s="47"/>
      <c r="F468" s="47"/>
      <c r="G468" s="47"/>
      <c r="H468" s="47"/>
      <c r="I468" s="47"/>
      <c r="J468" s="47"/>
      <c r="K468" s="47"/>
      <c r="L468" s="47"/>
      <c r="M468" s="47"/>
      <c r="N468" s="47"/>
    </row>
    <row r="469" spans="1:14" s="46" customFormat="1" x14ac:dyDescent="0.3">
      <c r="A469" s="47"/>
      <c r="B469" s="47"/>
      <c r="C469" s="47"/>
      <c r="D469" s="47"/>
      <c r="E469" s="47"/>
      <c r="F469" s="47"/>
      <c r="G469" s="47"/>
      <c r="H469" s="47"/>
      <c r="I469" s="47"/>
      <c r="J469" s="47"/>
      <c r="K469" s="47"/>
      <c r="L469" s="47"/>
      <c r="M469" s="47"/>
      <c r="N469" s="47"/>
    </row>
    <row r="470" spans="1:14" s="46" customFormat="1" x14ac:dyDescent="0.3">
      <c r="A470" s="47"/>
      <c r="B470" s="47"/>
      <c r="C470" s="47"/>
      <c r="D470" s="47"/>
      <c r="E470" s="47"/>
      <c r="F470" s="47"/>
      <c r="G470" s="47"/>
      <c r="H470" s="47"/>
      <c r="I470" s="47"/>
      <c r="J470" s="47"/>
      <c r="K470" s="47"/>
      <c r="L470" s="47"/>
      <c r="M470" s="47"/>
      <c r="N470" s="47"/>
    </row>
    <row r="471" spans="1:14" s="46" customFormat="1" x14ac:dyDescent="0.3">
      <c r="A471" s="47"/>
      <c r="B471" s="47"/>
      <c r="C471" s="47"/>
      <c r="D471" s="47"/>
      <c r="E471" s="47"/>
      <c r="F471" s="47"/>
      <c r="G471" s="47"/>
      <c r="H471" s="47"/>
      <c r="I471" s="47"/>
      <c r="J471" s="47"/>
      <c r="K471" s="47"/>
      <c r="L471" s="47"/>
      <c r="M471" s="47"/>
      <c r="N471" s="47"/>
    </row>
    <row r="472" spans="1:14" s="46" customFormat="1" x14ac:dyDescent="0.3">
      <c r="A472" s="47"/>
      <c r="B472" s="47"/>
      <c r="C472" s="47"/>
      <c r="D472" s="47"/>
      <c r="E472" s="47"/>
      <c r="F472" s="47"/>
      <c r="G472" s="47"/>
      <c r="H472" s="47"/>
      <c r="I472" s="47"/>
      <c r="J472" s="47"/>
      <c r="K472" s="47"/>
      <c r="L472" s="47"/>
      <c r="M472" s="47"/>
      <c r="N472" s="47"/>
    </row>
    <row r="473" spans="1:14" s="46" customFormat="1" x14ac:dyDescent="0.3">
      <c r="A473" s="47"/>
      <c r="B473" s="47"/>
      <c r="C473" s="47"/>
      <c r="D473" s="47"/>
      <c r="E473" s="47"/>
      <c r="F473" s="47"/>
      <c r="G473" s="47"/>
      <c r="H473" s="47"/>
      <c r="I473" s="47"/>
      <c r="J473" s="47"/>
      <c r="K473" s="47"/>
      <c r="L473" s="47"/>
      <c r="M473" s="47"/>
      <c r="N473" s="47"/>
    </row>
    <row r="474" spans="1:14" s="46" customFormat="1" x14ac:dyDescent="0.3">
      <c r="A474" s="47"/>
      <c r="B474" s="47"/>
      <c r="C474" s="47"/>
      <c r="D474" s="47"/>
      <c r="E474" s="47"/>
      <c r="F474" s="47"/>
      <c r="G474" s="47"/>
      <c r="H474" s="47"/>
      <c r="I474" s="47"/>
      <c r="J474" s="47"/>
      <c r="K474" s="47"/>
      <c r="L474" s="47"/>
      <c r="M474" s="47"/>
      <c r="N474" s="47"/>
    </row>
    <row r="475" spans="1:14" s="46" customFormat="1" x14ac:dyDescent="0.3">
      <c r="A475" s="47"/>
      <c r="B475" s="47"/>
      <c r="C475" s="47"/>
      <c r="D475" s="47"/>
      <c r="E475" s="47"/>
      <c r="F475" s="47"/>
      <c r="G475" s="47"/>
      <c r="H475" s="47"/>
      <c r="I475" s="47"/>
      <c r="J475" s="47"/>
      <c r="K475" s="47"/>
      <c r="L475" s="47"/>
      <c r="M475" s="47"/>
      <c r="N475" s="47"/>
    </row>
    <row r="476" spans="1:14" s="46" customFormat="1" x14ac:dyDescent="0.3">
      <c r="A476" s="47"/>
      <c r="B476" s="47"/>
      <c r="C476" s="47"/>
      <c r="D476" s="47"/>
      <c r="E476" s="47"/>
      <c r="F476" s="47"/>
      <c r="G476" s="47"/>
      <c r="H476" s="47"/>
      <c r="I476" s="47"/>
      <c r="J476" s="47"/>
      <c r="K476" s="47"/>
      <c r="L476" s="47"/>
      <c r="M476" s="47"/>
      <c r="N476" s="47"/>
    </row>
    <row r="477" spans="1:14" s="46" customFormat="1" x14ac:dyDescent="0.3">
      <c r="A477" s="47"/>
      <c r="B477" s="47"/>
      <c r="C477" s="47"/>
      <c r="D477" s="47"/>
      <c r="E477" s="47"/>
      <c r="F477" s="47"/>
      <c r="G477" s="47"/>
      <c r="H477" s="47"/>
      <c r="I477" s="47"/>
      <c r="J477" s="47"/>
      <c r="K477" s="47"/>
      <c r="L477" s="47"/>
      <c r="M477" s="47"/>
      <c r="N477" s="47"/>
    </row>
    <row r="478" spans="1:14" s="46" customFormat="1" x14ac:dyDescent="0.3">
      <c r="A478" s="47"/>
      <c r="B478" s="47"/>
      <c r="C478" s="47"/>
      <c r="D478" s="47"/>
      <c r="E478" s="47"/>
      <c r="F478" s="47"/>
      <c r="G478" s="47"/>
      <c r="H478" s="47"/>
      <c r="I478" s="47"/>
      <c r="J478" s="47"/>
      <c r="K478" s="47"/>
      <c r="L478" s="47"/>
      <c r="M478" s="47"/>
      <c r="N478" s="47"/>
    </row>
    <row r="479" spans="1:14" s="46" customFormat="1" x14ac:dyDescent="0.3">
      <c r="A479" s="47"/>
      <c r="B479" s="47"/>
      <c r="C479" s="47"/>
      <c r="D479" s="47"/>
      <c r="E479" s="47"/>
      <c r="F479" s="47"/>
      <c r="G479" s="47"/>
      <c r="H479" s="47"/>
      <c r="I479" s="47"/>
      <c r="J479" s="47"/>
      <c r="K479" s="47"/>
      <c r="L479" s="47"/>
      <c r="M479" s="47"/>
      <c r="N479" s="47"/>
    </row>
    <row r="480" spans="1:14" s="46" customFormat="1" x14ac:dyDescent="0.3">
      <c r="A480" s="47"/>
      <c r="B480" s="47"/>
      <c r="C480" s="47"/>
      <c r="D480" s="47"/>
      <c r="E480" s="47"/>
      <c r="F480" s="47"/>
      <c r="G480" s="47"/>
      <c r="H480" s="47"/>
      <c r="I480" s="47"/>
      <c r="J480" s="47"/>
      <c r="K480" s="47"/>
      <c r="L480" s="47"/>
      <c r="M480" s="47"/>
      <c r="N480" s="47"/>
    </row>
    <row r="481" spans="1:14" s="46" customFormat="1" x14ac:dyDescent="0.3">
      <c r="A481" s="47"/>
      <c r="B481" s="47"/>
      <c r="C481" s="47"/>
      <c r="D481" s="47"/>
      <c r="E481" s="47"/>
      <c r="F481" s="47"/>
      <c r="G481" s="47"/>
      <c r="H481" s="47"/>
      <c r="I481" s="47"/>
      <c r="J481" s="47"/>
      <c r="K481" s="47"/>
      <c r="L481" s="47"/>
      <c r="M481" s="47"/>
      <c r="N481" s="47"/>
    </row>
    <row r="482" spans="1:14" s="46" customFormat="1" x14ac:dyDescent="0.3">
      <c r="A482" s="47"/>
      <c r="B482" s="47"/>
      <c r="C482" s="47"/>
      <c r="D482" s="47"/>
      <c r="E482" s="47"/>
      <c r="F482" s="47"/>
      <c r="G482" s="47"/>
      <c r="H482" s="47"/>
      <c r="I482" s="47"/>
      <c r="J482" s="47"/>
      <c r="K482" s="47"/>
      <c r="L482" s="47"/>
      <c r="M482" s="47"/>
      <c r="N482" s="47"/>
    </row>
    <row r="483" spans="1:14" s="46" customFormat="1" x14ac:dyDescent="0.3">
      <c r="A483" s="47"/>
      <c r="B483" s="47"/>
      <c r="C483" s="47"/>
      <c r="D483" s="47"/>
      <c r="E483" s="47"/>
      <c r="F483" s="47"/>
      <c r="G483" s="47"/>
      <c r="H483" s="47"/>
      <c r="I483" s="47"/>
      <c r="J483" s="47"/>
      <c r="K483" s="47"/>
      <c r="L483" s="47"/>
      <c r="M483" s="47"/>
      <c r="N483" s="47"/>
    </row>
    <row r="484" spans="1:14" s="46" customFormat="1" x14ac:dyDescent="0.3">
      <c r="A484" s="47"/>
      <c r="B484" s="47"/>
      <c r="C484" s="47"/>
      <c r="D484" s="47"/>
      <c r="E484" s="47"/>
      <c r="F484" s="47"/>
      <c r="G484" s="47"/>
      <c r="H484" s="47"/>
      <c r="I484" s="47"/>
      <c r="J484" s="47"/>
      <c r="K484" s="47"/>
      <c r="L484" s="47"/>
      <c r="M484" s="47"/>
      <c r="N484" s="47"/>
    </row>
    <row r="485" spans="1:14" s="46" customFormat="1" x14ac:dyDescent="0.3">
      <c r="A485" s="47"/>
      <c r="B485" s="47"/>
      <c r="C485" s="47"/>
      <c r="D485" s="47"/>
      <c r="E485" s="47"/>
      <c r="F485" s="47"/>
      <c r="G485" s="47"/>
      <c r="H485" s="47"/>
      <c r="I485" s="47"/>
      <c r="J485" s="47"/>
      <c r="K485" s="47"/>
      <c r="L485" s="47"/>
      <c r="M485" s="47"/>
      <c r="N485" s="47"/>
    </row>
    <row r="486" spans="1:14" s="46" customFormat="1" x14ac:dyDescent="0.3">
      <c r="A486" s="47"/>
      <c r="B486" s="47"/>
      <c r="C486" s="47"/>
      <c r="D486" s="47"/>
      <c r="E486" s="47"/>
      <c r="F486" s="47"/>
      <c r="G486" s="47"/>
      <c r="H486" s="47"/>
      <c r="I486" s="47"/>
      <c r="J486" s="47"/>
      <c r="K486" s="47"/>
      <c r="L486" s="47"/>
      <c r="M486" s="47"/>
      <c r="N486" s="47"/>
    </row>
    <row r="487" spans="1:14" s="46" customFormat="1" x14ac:dyDescent="0.3">
      <c r="A487" s="47"/>
      <c r="B487" s="47"/>
      <c r="C487" s="47"/>
      <c r="D487" s="47"/>
      <c r="E487" s="47"/>
      <c r="F487" s="47"/>
      <c r="G487" s="47"/>
      <c r="H487" s="47"/>
      <c r="I487" s="47"/>
      <c r="J487" s="47"/>
      <c r="K487" s="47"/>
      <c r="L487" s="47"/>
      <c r="M487" s="47"/>
      <c r="N487" s="47"/>
    </row>
    <row r="488" spans="1:14" s="46" customFormat="1" x14ac:dyDescent="0.3">
      <c r="A488" s="47"/>
      <c r="B488" s="47"/>
      <c r="C488" s="47"/>
      <c r="D488" s="47"/>
      <c r="E488" s="47"/>
      <c r="F488" s="47"/>
      <c r="G488" s="47"/>
      <c r="H488" s="47"/>
      <c r="I488" s="47"/>
      <c r="J488" s="47"/>
      <c r="K488" s="47"/>
      <c r="L488" s="47"/>
      <c r="M488" s="47"/>
      <c r="N488" s="47"/>
    </row>
    <row r="489" spans="1:14" s="46" customFormat="1" x14ac:dyDescent="0.3">
      <c r="A489" s="47"/>
      <c r="B489" s="47"/>
      <c r="C489" s="47"/>
      <c r="D489" s="47"/>
      <c r="E489" s="47"/>
      <c r="F489" s="47"/>
      <c r="G489" s="47"/>
      <c r="H489" s="47"/>
      <c r="I489" s="47"/>
      <c r="J489" s="47"/>
      <c r="K489" s="47"/>
      <c r="L489" s="47"/>
      <c r="M489" s="47"/>
      <c r="N489" s="47"/>
    </row>
    <row r="490" spans="1:14" s="46" customFormat="1" x14ac:dyDescent="0.3">
      <c r="A490" s="47"/>
      <c r="B490" s="47"/>
      <c r="C490" s="47"/>
      <c r="D490" s="47"/>
      <c r="E490" s="47"/>
      <c r="F490" s="47"/>
      <c r="G490" s="47"/>
      <c r="H490" s="47"/>
      <c r="I490" s="47"/>
      <c r="J490" s="47"/>
      <c r="K490" s="47"/>
      <c r="L490" s="47"/>
      <c r="M490" s="47"/>
      <c r="N490" s="47"/>
    </row>
    <row r="491" spans="1:14" s="46" customFormat="1" x14ac:dyDescent="0.3">
      <c r="A491" s="47"/>
      <c r="B491" s="47"/>
      <c r="C491" s="47"/>
      <c r="D491" s="47"/>
      <c r="E491" s="47"/>
      <c r="F491" s="47"/>
      <c r="G491" s="47"/>
      <c r="H491" s="47"/>
      <c r="I491" s="47"/>
      <c r="J491" s="47"/>
      <c r="K491" s="47"/>
      <c r="L491" s="47"/>
      <c r="M491" s="47"/>
      <c r="N491" s="47"/>
    </row>
    <row r="492" spans="1:14" s="46" customFormat="1" x14ac:dyDescent="0.3">
      <c r="A492" s="47"/>
      <c r="B492" s="47"/>
      <c r="C492" s="47"/>
      <c r="D492" s="47"/>
      <c r="E492" s="47"/>
      <c r="F492" s="47"/>
      <c r="G492" s="47"/>
      <c r="H492" s="47"/>
      <c r="I492" s="47"/>
      <c r="J492" s="47"/>
      <c r="K492" s="47"/>
      <c r="L492" s="47"/>
      <c r="M492" s="47"/>
      <c r="N492" s="47"/>
    </row>
    <row r="493" spans="1:14" s="46" customFormat="1" x14ac:dyDescent="0.3">
      <c r="A493" s="47"/>
      <c r="B493" s="47"/>
      <c r="C493" s="47"/>
      <c r="D493" s="47"/>
      <c r="E493" s="47"/>
      <c r="F493" s="47"/>
      <c r="G493" s="47"/>
      <c r="H493" s="47"/>
      <c r="I493" s="47"/>
      <c r="J493" s="47"/>
      <c r="K493" s="47"/>
      <c r="L493" s="47"/>
      <c r="M493" s="47"/>
      <c r="N493" s="47"/>
    </row>
    <row r="494" spans="1:14" s="46" customFormat="1" x14ac:dyDescent="0.3">
      <c r="A494" s="47"/>
      <c r="B494" s="47"/>
      <c r="C494" s="47"/>
      <c r="D494" s="47"/>
      <c r="E494" s="47"/>
      <c r="F494" s="47"/>
      <c r="G494" s="47"/>
      <c r="H494" s="47"/>
      <c r="I494" s="47"/>
      <c r="J494" s="47"/>
      <c r="K494" s="47"/>
      <c r="L494" s="47"/>
      <c r="M494" s="47"/>
      <c r="N494" s="47"/>
    </row>
    <row r="495" spans="1:14" s="46" customFormat="1" x14ac:dyDescent="0.3">
      <c r="A495" s="47"/>
      <c r="B495" s="47"/>
      <c r="C495" s="47"/>
      <c r="D495" s="47"/>
      <c r="E495" s="47"/>
      <c r="F495" s="47"/>
      <c r="G495" s="47"/>
      <c r="H495" s="47"/>
      <c r="I495" s="47"/>
      <c r="J495" s="47"/>
      <c r="K495" s="47"/>
      <c r="L495" s="47"/>
      <c r="M495" s="47"/>
      <c r="N495" s="47"/>
    </row>
    <row r="496" spans="1:14" s="46" customFormat="1" x14ac:dyDescent="0.3">
      <c r="A496" s="47"/>
      <c r="B496" s="47"/>
      <c r="C496" s="47"/>
      <c r="D496" s="47"/>
      <c r="E496" s="47"/>
      <c r="F496" s="47"/>
      <c r="G496" s="47"/>
      <c r="H496" s="47"/>
      <c r="I496" s="47"/>
      <c r="J496" s="47"/>
      <c r="K496" s="47"/>
      <c r="L496" s="47"/>
      <c r="M496" s="47"/>
      <c r="N496" s="47"/>
    </row>
    <row r="497" spans="1:14" s="46" customFormat="1" x14ac:dyDescent="0.3">
      <c r="A497" s="47"/>
      <c r="B497" s="47"/>
      <c r="C497" s="47"/>
      <c r="D497" s="47"/>
      <c r="E497" s="47"/>
      <c r="F497" s="47"/>
      <c r="G497" s="47"/>
      <c r="H497" s="47"/>
      <c r="I497" s="47"/>
      <c r="J497" s="47"/>
      <c r="K497" s="47"/>
      <c r="L497" s="47"/>
      <c r="M497" s="47"/>
      <c r="N497" s="47"/>
    </row>
    <row r="498" spans="1:14" s="46" customFormat="1" x14ac:dyDescent="0.3">
      <c r="A498" s="47"/>
      <c r="B498" s="47"/>
      <c r="C498" s="47"/>
      <c r="D498" s="47"/>
      <c r="E498" s="47"/>
      <c r="F498" s="47"/>
      <c r="G498" s="47"/>
      <c r="H498" s="47"/>
      <c r="I498" s="47"/>
      <c r="J498" s="47"/>
      <c r="K498" s="47"/>
      <c r="L498" s="47"/>
      <c r="M498" s="47"/>
      <c r="N498" s="47"/>
    </row>
    <row r="499" spans="1:14" s="46" customFormat="1" x14ac:dyDescent="0.3">
      <c r="A499" s="47"/>
      <c r="B499" s="47"/>
      <c r="C499" s="47"/>
      <c r="D499" s="47"/>
      <c r="E499" s="47"/>
      <c r="F499" s="47"/>
      <c r="G499" s="47"/>
      <c r="H499" s="47"/>
      <c r="I499" s="47"/>
      <c r="J499" s="47"/>
      <c r="K499" s="47"/>
      <c r="L499" s="47"/>
      <c r="M499" s="47"/>
      <c r="N499" s="47"/>
    </row>
    <row r="500" spans="1:14" s="46" customFormat="1" x14ac:dyDescent="0.3">
      <c r="A500" s="47"/>
      <c r="B500" s="47"/>
      <c r="C500" s="47"/>
      <c r="D500" s="47"/>
      <c r="E500" s="47"/>
      <c r="F500" s="47"/>
      <c r="G500" s="47"/>
      <c r="H500" s="47"/>
      <c r="I500" s="47"/>
      <c r="J500" s="47"/>
      <c r="K500" s="47"/>
      <c r="L500" s="47"/>
      <c r="M500" s="47"/>
      <c r="N500" s="47"/>
    </row>
    <row r="501" spans="1:14" s="46" customFormat="1" x14ac:dyDescent="0.3">
      <c r="A501" s="47"/>
      <c r="B501" s="47"/>
      <c r="C501" s="47"/>
      <c r="D501" s="47"/>
      <c r="E501" s="47"/>
      <c r="F501" s="47"/>
      <c r="G501" s="47"/>
      <c r="H501" s="47"/>
      <c r="I501" s="47"/>
      <c r="J501" s="47"/>
      <c r="K501" s="47"/>
      <c r="L501" s="47"/>
      <c r="M501" s="47"/>
      <c r="N501" s="47"/>
    </row>
    <row r="502" spans="1:14" s="46" customFormat="1" x14ac:dyDescent="0.3">
      <c r="A502" s="47"/>
      <c r="B502" s="47"/>
      <c r="C502" s="47"/>
      <c r="D502" s="47"/>
      <c r="E502" s="47"/>
      <c r="F502" s="47"/>
      <c r="G502" s="47"/>
      <c r="H502" s="47"/>
      <c r="I502" s="47"/>
      <c r="J502" s="47"/>
      <c r="K502" s="47"/>
      <c r="L502" s="47"/>
      <c r="M502" s="47"/>
      <c r="N502" s="47"/>
    </row>
    <row r="503" spans="1:14" s="46" customFormat="1" x14ac:dyDescent="0.3">
      <c r="A503" s="47"/>
      <c r="B503" s="47"/>
      <c r="C503" s="47"/>
      <c r="D503" s="47"/>
      <c r="E503" s="47"/>
      <c r="F503" s="47"/>
      <c r="G503" s="47"/>
      <c r="H503" s="47"/>
      <c r="I503" s="47"/>
      <c r="J503" s="47"/>
      <c r="K503" s="47"/>
      <c r="L503" s="47"/>
      <c r="M503" s="47"/>
      <c r="N503" s="47"/>
    </row>
    <row r="504" spans="1:14" s="46" customFormat="1" x14ac:dyDescent="0.3">
      <c r="A504" s="47"/>
      <c r="B504" s="47"/>
      <c r="C504" s="47"/>
      <c r="D504" s="47"/>
      <c r="E504" s="47"/>
      <c r="F504" s="47"/>
      <c r="G504" s="47"/>
      <c r="H504" s="47"/>
      <c r="I504" s="47"/>
      <c r="J504" s="47"/>
      <c r="K504" s="47"/>
      <c r="L504" s="47"/>
      <c r="M504" s="47"/>
      <c r="N504" s="47"/>
    </row>
    <row r="505" spans="1:14" s="46" customFormat="1" x14ac:dyDescent="0.3">
      <c r="A505" s="47"/>
      <c r="B505" s="47"/>
      <c r="C505" s="47"/>
      <c r="D505" s="47"/>
      <c r="E505" s="47"/>
      <c r="F505" s="47"/>
      <c r="G505" s="47"/>
      <c r="H505" s="47"/>
      <c r="I505" s="47"/>
      <c r="J505" s="47"/>
      <c r="K505" s="47"/>
      <c r="L505" s="47"/>
      <c r="M505" s="47"/>
      <c r="N505" s="47"/>
    </row>
    <row r="506" spans="1:14" s="46" customFormat="1" x14ac:dyDescent="0.3">
      <c r="A506" s="47"/>
      <c r="B506" s="47"/>
      <c r="C506" s="47"/>
      <c r="D506" s="47"/>
      <c r="E506" s="47"/>
      <c r="F506" s="47"/>
      <c r="G506" s="47"/>
      <c r="H506" s="47"/>
      <c r="I506" s="47"/>
      <c r="J506" s="47"/>
      <c r="K506" s="47"/>
      <c r="L506" s="47"/>
      <c r="M506" s="47"/>
      <c r="N506" s="47"/>
    </row>
    <row r="507" spans="1:14" s="46" customFormat="1" x14ac:dyDescent="0.3">
      <c r="A507" s="47"/>
      <c r="B507" s="47"/>
      <c r="C507" s="47"/>
      <c r="D507" s="47"/>
      <c r="E507" s="47"/>
      <c r="F507" s="47"/>
      <c r="G507" s="47"/>
      <c r="H507" s="47"/>
      <c r="I507" s="47"/>
      <c r="J507" s="47"/>
      <c r="K507" s="47"/>
      <c r="L507" s="47"/>
      <c r="M507" s="47"/>
      <c r="N507" s="47"/>
    </row>
    <row r="508" spans="1:14" s="46" customFormat="1" x14ac:dyDescent="0.3">
      <c r="A508" s="47"/>
      <c r="B508" s="47"/>
      <c r="C508" s="47"/>
      <c r="D508" s="47"/>
      <c r="E508" s="47"/>
      <c r="F508" s="47"/>
      <c r="G508" s="47"/>
      <c r="H508" s="47"/>
      <c r="I508" s="47"/>
      <c r="J508" s="47"/>
      <c r="K508" s="47"/>
      <c r="L508" s="47"/>
      <c r="M508" s="47"/>
      <c r="N508" s="47"/>
    </row>
    <row r="509" spans="1:14" s="46" customFormat="1" x14ac:dyDescent="0.3">
      <c r="A509" s="47"/>
      <c r="B509" s="47"/>
      <c r="C509" s="47"/>
      <c r="D509" s="47"/>
      <c r="E509" s="47"/>
      <c r="F509" s="47"/>
      <c r="G509" s="47"/>
      <c r="H509" s="47"/>
      <c r="I509" s="47"/>
      <c r="J509" s="47"/>
      <c r="K509" s="47"/>
      <c r="L509" s="47"/>
      <c r="M509" s="47"/>
      <c r="N509" s="47"/>
    </row>
    <row r="510" spans="1:14" s="46" customFormat="1" x14ac:dyDescent="0.3">
      <c r="A510" s="47"/>
      <c r="B510" s="47"/>
      <c r="C510" s="47"/>
      <c r="D510" s="47"/>
      <c r="E510" s="47"/>
      <c r="F510" s="47"/>
      <c r="G510" s="47"/>
      <c r="H510" s="47"/>
      <c r="I510" s="47"/>
      <c r="J510" s="47"/>
      <c r="K510" s="47"/>
      <c r="L510" s="47"/>
      <c r="M510" s="47"/>
      <c r="N510" s="47"/>
    </row>
    <row r="511" spans="1:14" s="46" customFormat="1" x14ac:dyDescent="0.3">
      <c r="A511" s="47"/>
      <c r="B511" s="47"/>
      <c r="C511" s="47"/>
      <c r="D511" s="47"/>
      <c r="E511" s="47"/>
      <c r="F511" s="47"/>
      <c r="G511" s="47"/>
      <c r="H511" s="47"/>
      <c r="I511" s="47"/>
      <c r="J511" s="47"/>
      <c r="K511" s="47"/>
      <c r="L511" s="47"/>
      <c r="M511" s="47"/>
      <c r="N511" s="47"/>
    </row>
    <row r="512" spans="1:14" s="46" customFormat="1" x14ac:dyDescent="0.3">
      <c r="A512" s="47"/>
      <c r="B512" s="47"/>
      <c r="C512" s="47"/>
      <c r="D512" s="47"/>
      <c r="E512" s="47"/>
      <c r="F512" s="47"/>
      <c r="G512" s="47"/>
      <c r="H512" s="47"/>
      <c r="I512" s="47"/>
      <c r="J512" s="47"/>
      <c r="K512" s="47"/>
      <c r="L512" s="47"/>
      <c r="M512" s="47"/>
      <c r="N512" s="47"/>
    </row>
    <row r="513" spans="1:14" s="46" customFormat="1" x14ac:dyDescent="0.3">
      <c r="A513" s="47"/>
      <c r="B513" s="47"/>
      <c r="C513" s="47"/>
      <c r="D513" s="47"/>
      <c r="E513" s="47"/>
      <c r="F513" s="47"/>
      <c r="G513" s="47"/>
      <c r="H513" s="47"/>
      <c r="I513" s="47"/>
      <c r="J513" s="47"/>
      <c r="K513" s="47"/>
      <c r="L513" s="47"/>
      <c r="M513" s="47"/>
      <c r="N513" s="47"/>
    </row>
    <row r="514" spans="1:14" s="46" customFormat="1" x14ac:dyDescent="0.3">
      <c r="A514" s="47"/>
      <c r="B514" s="47"/>
      <c r="C514" s="47"/>
      <c r="D514" s="47"/>
      <c r="E514" s="47"/>
      <c r="F514" s="47"/>
      <c r="G514" s="47"/>
      <c r="H514" s="47"/>
      <c r="I514" s="47"/>
      <c r="J514" s="47"/>
      <c r="K514" s="47"/>
      <c r="L514" s="47"/>
      <c r="M514" s="47"/>
      <c r="N514" s="47"/>
    </row>
    <row r="515" spans="1:14" s="46" customFormat="1" x14ac:dyDescent="0.3">
      <c r="A515" s="47"/>
      <c r="B515" s="47"/>
      <c r="C515" s="47"/>
      <c r="D515" s="47"/>
      <c r="E515" s="47"/>
      <c r="F515" s="47"/>
      <c r="G515" s="47"/>
      <c r="H515" s="47"/>
      <c r="I515" s="47"/>
      <c r="J515" s="47"/>
      <c r="K515" s="47"/>
      <c r="L515" s="47"/>
      <c r="M515" s="47"/>
      <c r="N515" s="47"/>
    </row>
    <row r="516" spans="1:14" s="46" customFormat="1" x14ac:dyDescent="0.3">
      <c r="A516" s="47"/>
      <c r="B516" s="47"/>
      <c r="C516" s="47"/>
      <c r="D516" s="47"/>
      <c r="E516" s="47"/>
      <c r="F516" s="47"/>
      <c r="G516" s="47"/>
      <c r="H516" s="47"/>
      <c r="I516" s="47"/>
      <c r="J516" s="47"/>
      <c r="K516" s="47"/>
      <c r="L516" s="47"/>
      <c r="M516" s="47"/>
      <c r="N516" s="47"/>
    </row>
    <row r="517" spans="1:14" s="46" customFormat="1" x14ac:dyDescent="0.3">
      <c r="A517" s="47"/>
      <c r="B517" s="47"/>
      <c r="C517" s="47"/>
      <c r="D517" s="47"/>
      <c r="E517" s="47"/>
      <c r="F517" s="47"/>
      <c r="G517" s="47"/>
      <c r="H517" s="47"/>
      <c r="I517" s="47"/>
      <c r="J517" s="47"/>
      <c r="K517" s="47"/>
      <c r="L517" s="47"/>
      <c r="M517" s="47"/>
      <c r="N517" s="47"/>
    </row>
    <row r="518" spans="1:14" s="46" customFormat="1" x14ac:dyDescent="0.3">
      <c r="A518" s="47"/>
      <c r="B518" s="47"/>
      <c r="C518" s="47"/>
      <c r="D518" s="47"/>
      <c r="E518" s="47"/>
      <c r="F518" s="47"/>
      <c r="G518" s="47"/>
      <c r="H518" s="47"/>
      <c r="I518" s="47"/>
      <c r="J518" s="47"/>
      <c r="K518" s="47"/>
      <c r="L518" s="47"/>
      <c r="M518" s="47"/>
      <c r="N518" s="47"/>
    </row>
    <row r="519" spans="1:14" s="46" customFormat="1" x14ac:dyDescent="0.3">
      <c r="A519" s="47"/>
      <c r="B519" s="47"/>
      <c r="C519" s="47"/>
      <c r="D519" s="47"/>
      <c r="E519" s="47"/>
      <c r="F519" s="47"/>
      <c r="G519" s="47"/>
      <c r="H519" s="47"/>
      <c r="I519" s="47"/>
      <c r="J519" s="47"/>
      <c r="K519" s="47"/>
      <c r="L519" s="47"/>
      <c r="M519" s="47"/>
      <c r="N519" s="47"/>
    </row>
    <row r="520" spans="1:14" s="46" customFormat="1" x14ac:dyDescent="0.3">
      <c r="A520" s="47"/>
      <c r="B520" s="47"/>
      <c r="C520" s="47"/>
      <c r="D520" s="47"/>
      <c r="E520" s="47"/>
      <c r="F520" s="47"/>
      <c r="G520" s="47"/>
      <c r="H520" s="47"/>
      <c r="I520" s="47"/>
      <c r="J520" s="47"/>
      <c r="K520" s="47"/>
      <c r="L520" s="47"/>
      <c r="M520" s="47"/>
      <c r="N520" s="47"/>
    </row>
    <row r="521" spans="1:14" s="46" customFormat="1" x14ac:dyDescent="0.3">
      <c r="A521" s="47"/>
      <c r="B521" s="47"/>
      <c r="C521" s="47"/>
      <c r="D521" s="47"/>
      <c r="E521" s="47"/>
      <c r="F521" s="47"/>
      <c r="G521" s="47"/>
      <c r="H521" s="47"/>
      <c r="I521" s="47"/>
      <c r="J521" s="47"/>
      <c r="K521" s="47"/>
      <c r="L521" s="47"/>
      <c r="M521" s="47"/>
      <c r="N521" s="47"/>
    </row>
    <row r="522" spans="1:14" s="46" customFormat="1" x14ac:dyDescent="0.3">
      <c r="A522" s="47"/>
      <c r="B522" s="47"/>
      <c r="C522" s="47"/>
      <c r="D522" s="47"/>
      <c r="E522" s="47"/>
      <c r="F522" s="47"/>
      <c r="G522" s="47"/>
      <c r="H522" s="47"/>
      <c r="I522" s="47"/>
      <c r="J522" s="47"/>
      <c r="K522" s="47"/>
      <c r="L522" s="47"/>
      <c r="M522" s="47"/>
      <c r="N522" s="47"/>
    </row>
    <row r="523" spans="1:14" s="46" customFormat="1" x14ac:dyDescent="0.3">
      <c r="A523" s="47"/>
      <c r="B523" s="47"/>
      <c r="C523" s="47"/>
      <c r="D523" s="47"/>
      <c r="E523" s="47"/>
      <c r="F523" s="47"/>
      <c r="G523" s="47"/>
      <c r="H523" s="47"/>
      <c r="I523" s="47"/>
      <c r="J523" s="47"/>
      <c r="K523" s="47"/>
      <c r="L523" s="47"/>
      <c r="M523" s="47"/>
      <c r="N523" s="47"/>
    </row>
    <row r="524" spans="1:14" s="46" customFormat="1" x14ac:dyDescent="0.3">
      <c r="A524" s="47"/>
      <c r="B524" s="47"/>
      <c r="C524" s="47"/>
      <c r="D524" s="47"/>
      <c r="E524" s="47"/>
      <c r="F524" s="47"/>
      <c r="G524" s="47"/>
      <c r="H524" s="47"/>
      <c r="I524" s="47"/>
      <c r="J524" s="47"/>
      <c r="K524" s="47"/>
      <c r="L524" s="47"/>
      <c r="M524" s="47"/>
      <c r="N524" s="47"/>
    </row>
    <row r="525" spans="1:14" s="46" customFormat="1" x14ac:dyDescent="0.3">
      <c r="A525" s="47"/>
      <c r="B525" s="47"/>
      <c r="C525" s="47"/>
      <c r="D525" s="47"/>
      <c r="E525" s="47"/>
      <c r="F525" s="47"/>
      <c r="G525" s="47"/>
      <c r="H525" s="47"/>
      <c r="I525" s="47"/>
      <c r="J525" s="47"/>
      <c r="K525" s="47"/>
      <c r="L525" s="47"/>
      <c r="M525" s="47"/>
      <c r="N525" s="47"/>
    </row>
    <row r="526" spans="1:14" s="46" customFormat="1" x14ac:dyDescent="0.3">
      <c r="A526" s="47"/>
      <c r="B526" s="47"/>
      <c r="C526" s="47"/>
      <c r="D526" s="47"/>
      <c r="E526" s="47"/>
      <c r="F526" s="47"/>
      <c r="G526" s="47"/>
      <c r="H526" s="47"/>
      <c r="I526" s="47"/>
      <c r="J526" s="47"/>
      <c r="K526" s="47"/>
      <c r="L526" s="47"/>
      <c r="M526" s="47"/>
      <c r="N526" s="47"/>
    </row>
    <row r="527" spans="1:14" s="46" customFormat="1" x14ac:dyDescent="0.3">
      <c r="A527" s="47"/>
      <c r="B527" s="47"/>
      <c r="C527" s="47"/>
      <c r="D527" s="47"/>
      <c r="E527" s="47"/>
      <c r="F527" s="47"/>
      <c r="G527" s="47"/>
      <c r="H527" s="47"/>
      <c r="I527" s="47"/>
      <c r="J527" s="47"/>
      <c r="K527" s="47"/>
      <c r="L527" s="47"/>
      <c r="M527" s="47"/>
      <c r="N527" s="47"/>
    </row>
    <row r="528" spans="1:14" s="46" customFormat="1" x14ac:dyDescent="0.3">
      <c r="A528" s="47"/>
      <c r="B528" s="47"/>
      <c r="C528" s="47"/>
      <c r="D528" s="47"/>
      <c r="E528" s="47"/>
      <c r="F528" s="47"/>
      <c r="G528" s="47"/>
      <c r="H528" s="47"/>
      <c r="I528" s="47"/>
      <c r="J528" s="47"/>
      <c r="K528" s="47"/>
      <c r="L528" s="47"/>
      <c r="M528" s="47"/>
      <c r="N528" s="47"/>
    </row>
    <row r="529" spans="1:14" s="46" customFormat="1" x14ac:dyDescent="0.3">
      <c r="A529" s="47"/>
      <c r="B529" s="47"/>
      <c r="C529" s="47"/>
      <c r="D529" s="47"/>
      <c r="E529" s="47"/>
      <c r="F529" s="47"/>
      <c r="G529" s="47"/>
      <c r="H529" s="47"/>
      <c r="I529" s="47"/>
      <c r="J529" s="47"/>
      <c r="K529" s="47"/>
      <c r="L529" s="47"/>
      <c r="M529" s="47"/>
      <c r="N529" s="47"/>
    </row>
    <row r="530" spans="1:14" s="46" customFormat="1" x14ac:dyDescent="0.3">
      <c r="A530" s="47"/>
      <c r="B530" s="47"/>
      <c r="C530" s="47"/>
      <c r="D530" s="47"/>
      <c r="E530" s="47"/>
      <c r="F530" s="47"/>
      <c r="G530" s="47"/>
      <c r="H530" s="47"/>
      <c r="I530" s="47"/>
      <c r="J530" s="47"/>
      <c r="K530" s="47"/>
      <c r="L530" s="47"/>
      <c r="M530" s="47"/>
      <c r="N530" s="47"/>
    </row>
    <row r="531" spans="1:14" s="46" customFormat="1" x14ac:dyDescent="0.3">
      <c r="A531" s="47"/>
      <c r="B531" s="47"/>
      <c r="C531" s="47"/>
      <c r="D531" s="47"/>
      <c r="E531" s="47"/>
      <c r="F531" s="47"/>
      <c r="G531" s="47"/>
      <c r="H531" s="47"/>
      <c r="I531" s="47"/>
      <c r="J531" s="47"/>
      <c r="K531" s="47"/>
      <c r="L531" s="47"/>
      <c r="M531" s="47"/>
      <c r="N531" s="47"/>
    </row>
    <row r="532" spans="1:14" s="46" customFormat="1" x14ac:dyDescent="0.3">
      <c r="A532" s="47"/>
      <c r="B532" s="47"/>
      <c r="C532" s="47"/>
      <c r="D532" s="47"/>
      <c r="E532" s="47"/>
      <c r="F532" s="47"/>
      <c r="G532" s="47"/>
      <c r="H532" s="47"/>
      <c r="I532" s="47"/>
      <c r="J532" s="47"/>
      <c r="K532" s="47"/>
      <c r="L532" s="47"/>
      <c r="M532" s="47"/>
      <c r="N532" s="47"/>
    </row>
    <row r="533" spans="1:14" s="46" customFormat="1" x14ac:dyDescent="0.3">
      <c r="A533" s="47"/>
      <c r="B533" s="47"/>
      <c r="C533" s="47"/>
      <c r="D533" s="47"/>
      <c r="E533" s="47"/>
      <c r="F533" s="47"/>
      <c r="G533" s="47"/>
      <c r="H533" s="47"/>
      <c r="I533" s="47"/>
      <c r="J533" s="47"/>
      <c r="K533" s="47"/>
      <c r="L533" s="47"/>
      <c r="M533" s="47"/>
      <c r="N533" s="47"/>
    </row>
    <row r="534" spans="1:14" s="46" customFormat="1" x14ac:dyDescent="0.3">
      <c r="A534" s="47"/>
      <c r="B534" s="47"/>
      <c r="C534" s="47"/>
      <c r="D534" s="47"/>
      <c r="E534" s="47"/>
      <c r="F534" s="47"/>
      <c r="G534" s="47"/>
      <c r="H534" s="47"/>
      <c r="I534" s="47"/>
      <c r="J534" s="47"/>
      <c r="K534" s="47"/>
      <c r="L534" s="47"/>
      <c r="M534" s="47"/>
      <c r="N534" s="47"/>
    </row>
    <row r="535" spans="1:14" s="46" customFormat="1" x14ac:dyDescent="0.3">
      <c r="A535" s="47"/>
      <c r="B535" s="47"/>
      <c r="C535" s="47"/>
      <c r="D535" s="47"/>
      <c r="E535" s="47"/>
      <c r="F535" s="47"/>
      <c r="G535" s="47"/>
      <c r="H535" s="47"/>
      <c r="I535" s="47"/>
      <c r="J535" s="47"/>
      <c r="K535" s="47"/>
      <c r="L535" s="47"/>
      <c r="M535" s="47"/>
      <c r="N535" s="47"/>
    </row>
    <row r="536" spans="1:14" s="46" customFormat="1" x14ac:dyDescent="0.3">
      <c r="A536" s="47"/>
      <c r="B536" s="47"/>
      <c r="C536" s="47"/>
      <c r="D536" s="47"/>
      <c r="E536" s="47"/>
      <c r="F536" s="47"/>
      <c r="G536" s="47"/>
      <c r="H536" s="47"/>
      <c r="I536" s="47"/>
      <c r="J536" s="47"/>
      <c r="K536" s="47"/>
      <c r="L536" s="47"/>
      <c r="M536" s="47"/>
      <c r="N536" s="47"/>
    </row>
    <row r="537" spans="1:14" s="46" customFormat="1" x14ac:dyDescent="0.3">
      <c r="A537" s="47"/>
      <c r="B537" s="47"/>
      <c r="C537" s="47"/>
      <c r="D537" s="47"/>
      <c r="E537" s="47"/>
      <c r="F537" s="47"/>
      <c r="G537" s="47"/>
      <c r="H537" s="47"/>
      <c r="I537" s="47"/>
      <c r="J537" s="47"/>
      <c r="K537" s="47"/>
      <c r="L537" s="47"/>
      <c r="M537" s="47"/>
      <c r="N537" s="47"/>
    </row>
    <row r="538" spans="1:14" s="46" customFormat="1" x14ac:dyDescent="0.3">
      <c r="A538" s="47"/>
      <c r="B538" s="47"/>
      <c r="C538" s="47"/>
      <c r="D538" s="47"/>
      <c r="E538" s="47"/>
      <c r="F538" s="47"/>
      <c r="G538" s="47"/>
      <c r="H538" s="47"/>
      <c r="I538" s="47"/>
      <c r="J538" s="47"/>
      <c r="K538" s="47"/>
      <c r="L538" s="47"/>
      <c r="M538" s="47"/>
      <c r="N538" s="47"/>
    </row>
    <row r="539" spans="1:14" s="46" customFormat="1" x14ac:dyDescent="0.3">
      <c r="A539" s="47"/>
      <c r="B539" s="47"/>
      <c r="C539" s="47"/>
      <c r="D539" s="47"/>
      <c r="E539" s="47"/>
      <c r="F539" s="47"/>
      <c r="G539" s="47"/>
      <c r="H539" s="47"/>
      <c r="I539" s="47"/>
      <c r="J539" s="47"/>
      <c r="K539" s="47"/>
      <c r="L539" s="47"/>
      <c r="M539" s="47"/>
      <c r="N539" s="47"/>
    </row>
    <row r="540" spans="1:14" s="46" customFormat="1" x14ac:dyDescent="0.3">
      <c r="A540" s="47"/>
      <c r="B540" s="47"/>
      <c r="C540" s="47"/>
      <c r="D540" s="47"/>
      <c r="E540" s="47"/>
      <c r="F540" s="47"/>
      <c r="G540" s="47"/>
      <c r="H540" s="47"/>
      <c r="I540" s="47"/>
      <c r="J540" s="47"/>
      <c r="K540" s="47"/>
      <c r="L540" s="47"/>
      <c r="M540" s="47"/>
      <c r="N540" s="47"/>
    </row>
    <row r="541" spans="1:14" s="46" customFormat="1" x14ac:dyDescent="0.3">
      <c r="A541" s="47"/>
      <c r="B541" s="47"/>
      <c r="C541" s="47"/>
      <c r="D541" s="47"/>
      <c r="E541" s="47"/>
      <c r="F541" s="47"/>
      <c r="G541" s="47"/>
      <c r="H541" s="47"/>
      <c r="I541" s="47"/>
      <c r="J541" s="47"/>
      <c r="K541" s="47"/>
      <c r="L541" s="47"/>
      <c r="M541" s="47"/>
      <c r="N541" s="47"/>
    </row>
    <row r="542" spans="1:14" s="46" customFormat="1" x14ac:dyDescent="0.3">
      <c r="A542" s="47"/>
      <c r="B542" s="47"/>
      <c r="C542" s="47"/>
      <c r="D542" s="47"/>
      <c r="E542" s="47"/>
      <c r="F542" s="47"/>
      <c r="G542" s="47"/>
      <c r="H542" s="47"/>
      <c r="I542" s="47"/>
      <c r="J542" s="47"/>
      <c r="K542" s="47"/>
      <c r="L542" s="47"/>
      <c r="M542" s="47"/>
      <c r="N542" s="47"/>
    </row>
    <row r="543" spans="1:14" s="46" customFormat="1" x14ac:dyDescent="0.3">
      <c r="A543" s="47"/>
      <c r="B543" s="47"/>
      <c r="C543" s="47"/>
      <c r="D543" s="47"/>
      <c r="E543" s="47"/>
      <c r="F543" s="47"/>
      <c r="G543" s="47"/>
      <c r="H543" s="47"/>
      <c r="I543" s="47"/>
      <c r="J543" s="47"/>
      <c r="K543" s="47"/>
      <c r="L543" s="47"/>
      <c r="M543" s="47"/>
      <c r="N543" s="47"/>
    </row>
    <row r="544" spans="1:14" s="46" customFormat="1" x14ac:dyDescent="0.3">
      <c r="A544" s="47"/>
      <c r="B544" s="47"/>
      <c r="C544" s="47"/>
      <c r="D544" s="47"/>
      <c r="E544" s="47"/>
      <c r="F544" s="47"/>
      <c r="G544" s="47"/>
      <c r="H544" s="47"/>
      <c r="I544" s="47"/>
      <c r="J544" s="47"/>
      <c r="K544" s="47"/>
      <c r="L544" s="47"/>
      <c r="M544" s="47"/>
      <c r="N544" s="47"/>
    </row>
    <row r="545" spans="1:14" s="46" customFormat="1" x14ac:dyDescent="0.3">
      <c r="A545" s="47"/>
      <c r="B545" s="47"/>
      <c r="C545" s="47"/>
      <c r="D545" s="47"/>
      <c r="E545" s="47"/>
      <c r="F545" s="47"/>
      <c r="G545" s="47"/>
      <c r="H545" s="47"/>
      <c r="I545" s="47"/>
      <c r="J545" s="47"/>
      <c r="K545" s="47"/>
      <c r="L545" s="47"/>
      <c r="M545" s="47"/>
      <c r="N545" s="47"/>
    </row>
    <row r="546" spans="1:14" s="46" customFormat="1" x14ac:dyDescent="0.3">
      <c r="A546" s="47"/>
      <c r="B546" s="47"/>
      <c r="C546" s="47"/>
      <c r="D546" s="47"/>
      <c r="E546" s="47"/>
      <c r="F546" s="47"/>
      <c r="G546" s="47"/>
      <c r="H546" s="47"/>
      <c r="I546" s="47"/>
      <c r="J546" s="47"/>
      <c r="K546" s="47"/>
      <c r="L546" s="47"/>
      <c r="M546" s="47"/>
      <c r="N546" s="47"/>
    </row>
    <row r="547" spans="1:14" s="46" customFormat="1" x14ac:dyDescent="0.3">
      <c r="A547" s="47"/>
      <c r="B547" s="47"/>
      <c r="C547" s="47"/>
      <c r="D547" s="47"/>
      <c r="E547" s="47"/>
      <c r="F547" s="47"/>
      <c r="G547" s="47"/>
      <c r="H547" s="47"/>
      <c r="I547" s="47"/>
      <c r="J547" s="47"/>
      <c r="K547" s="47"/>
      <c r="L547" s="47"/>
      <c r="M547" s="47"/>
      <c r="N547" s="47"/>
    </row>
    <row r="548" spans="1:14" s="46" customFormat="1" x14ac:dyDescent="0.3">
      <c r="A548" s="47"/>
      <c r="B548" s="47"/>
      <c r="C548" s="47"/>
      <c r="D548" s="47"/>
      <c r="E548" s="47"/>
      <c r="F548" s="47"/>
      <c r="G548" s="47"/>
      <c r="H548" s="47"/>
      <c r="I548" s="47"/>
      <c r="J548" s="47"/>
      <c r="K548" s="47"/>
      <c r="L548" s="47"/>
      <c r="M548" s="47"/>
      <c r="N548" s="47"/>
    </row>
    <row r="549" spans="1:14" s="46" customFormat="1" x14ac:dyDescent="0.3">
      <c r="A549" s="47"/>
      <c r="B549" s="47"/>
      <c r="C549" s="47"/>
      <c r="D549" s="47"/>
      <c r="E549" s="47"/>
      <c r="F549" s="47"/>
      <c r="G549" s="47"/>
      <c r="H549" s="47"/>
      <c r="I549" s="47"/>
      <c r="J549" s="47"/>
      <c r="K549" s="47"/>
      <c r="L549" s="47"/>
      <c r="M549" s="47"/>
      <c r="N549" s="47"/>
    </row>
    <row r="550" spans="1:14" s="46" customFormat="1" x14ac:dyDescent="0.3">
      <c r="A550" s="47"/>
      <c r="B550" s="47"/>
      <c r="C550" s="47"/>
      <c r="D550" s="47"/>
      <c r="E550" s="47"/>
      <c r="F550" s="47"/>
      <c r="G550" s="47"/>
      <c r="H550" s="47"/>
      <c r="I550" s="47"/>
      <c r="J550" s="47"/>
      <c r="K550" s="47"/>
      <c r="L550" s="47"/>
      <c r="M550" s="47"/>
      <c r="N550" s="47"/>
    </row>
    <row r="551" spans="1:14" s="46" customFormat="1" x14ac:dyDescent="0.3">
      <c r="A551" s="47"/>
      <c r="B551" s="47"/>
      <c r="C551" s="47"/>
      <c r="D551" s="47"/>
      <c r="E551" s="47"/>
      <c r="F551" s="47"/>
      <c r="G551" s="47"/>
      <c r="H551" s="47"/>
      <c r="I551" s="47"/>
      <c r="J551" s="47"/>
      <c r="K551" s="47"/>
      <c r="L551" s="47"/>
      <c r="M551" s="47"/>
      <c r="N551" s="47"/>
    </row>
    <row r="552" spans="1:14" s="46" customFormat="1" x14ac:dyDescent="0.3">
      <c r="A552" s="47"/>
      <c r="B552" s="47"/>
      <c r="C552" s="47"/>
      <c r="D552" s="47"/>
      <c r="E552" s="47"/>
      <c r="F552" s="47"/>
      <c r="G552" s="47"/>
      <c r="H552" s="47"/>
      <c r="I552" s="47"/>
      <c r="J552" s="47"/>
      <c r="K552" s="47"/>
      <c r="L552" s="47"/>
      <c r="M552" s="47"/>
      <c r="N552" s="47"/>
    </row>
    <row r="553" spans="1:14" s="46" customFormat="1" x14ac:dyDescent="0.3">
      <c r="A553" s="47"/>
      <c r="B553" s="47"/>
      <c r="C553" s="47"/>
      <c r="D553" s="47"/>
      <c r="E553" s="47"/>
      <c r="F553" s="47"/>
      <c r="G553" s="47"/>
      <c r="H553" s="47"/>
      <c r="I553" s="47"/>
      <c r="J553" s="47"/>
      <c r="K553" s="47"/>
      <c r="L553" s="47"/>
      <c r="M553" s="47"/>
      <c r="N553" s="47"/>
    </row>
    <row r="554" spans="1:14" s="46" customFormat="1" x14ac:dyDescent="0.3">
      <c r="A554" s="47"/>
      <c r="B554" s="47"/>
      <c r="C554" s="47"/>
      <c r="D554" s="47"/>
      <c r="E554" s="47"/>
      <c r="F554" s="47"/>
      <c r="G554" s="47"/>
      <c r="H554" s="47"/>
      <c r="I554" s="47"/>
      <c r="J554" s="47"/>
      <c r="K554" s="47"/>
      <c r="L554" s="47"/>
      <c r="M554" s="47"/>
      <c r="N554" s="47"/>
    </row>
    <row r="555" spans="1:14" s="46" customFormat="1" x14ac:dyDescent="0.3">
      <c r="A555" s="47"/>
      <c r="B555" s="47"/>
      <c r="C555" s="47"/>
      <c r="D555" s="47"/>
      <c r="E555" s="47"/>
      <c r="F555" s="47"/>
      <c r="G555" s="47"/>
      <c r="H555" s="47"/>
      <c r="I555" s="47"/>
      <c r="J555" s="47"/>
      <c r="K555" s="47"/>
      <c r="L555" s="47"/>
      <c r="M555" s="47"/>
      <c r="N555" s="47"/>
    </row>
    <row r="556" spans="1:14" s="46" customFormat="1" x14ac:dyDescent="0.3">
      <c r="A556" s="47"/>
      <c r="B556" s="47"/>
      <c r="C556" s="47"/>
      <c r="D556" s="47"/>
      <c r="E556" s="47"/>
      <c r="F556" s="47"/>
      <c r="G556" s="47"/>
      <c r="H556" s="47"/>
      <c r="I556" s="47"/>
      <c r="J556" s="47"/>
      <c r="K556" s="47"/>
      <c r="L556" s="47"/>
      <c r="M556" s="47"/>
      <c r="N556" s="47"/>
    </row>
    <row r="557" spans="1:14" s="46" customFormat="1" x14ac:dyDescent="0.3">
      <c r="A557" s="47"/>
      <c r="B557" s="47"/>
      <c r="C557" s="47"/>
      <c r="D557" s="47"/>
      <c r="E557" s="47"/>
      <c r="F557" s="47"/>
      <c r="G557" s="47"/>
      <c r="H557" s="47"/>
      <c r="I557" s="47"/>
      <c r="J557" s="47"/>
      <c r="K557" s="47"/>
      <c r="L557" s="47"/>
      <c r="M557" s="47"/>
      <c r="N557" s="47"/>
    </row>
    <row r="558" spans="1:14" s="46" customFormat="1" x14ac:dyDescent="0.3">
      <c r="A558" s="47"/>
      <c r="B558" s="47"/>
      <c r="C558" s="47"/>
      <c r="D558" s="47"/>
      <c r="E558" s="47"/>
      <c r="F558" s="47"/>
      <c r="G558" s="47"/>
      <c r="H558" s="47"/>
      <c r="I558" s="47"/>
      <c r="J558" s="47"/>
      <c r="K558" s="47"/>
      <c r="L558" s="47"/>
      <c r="M558" s="47"/>
      <c r="N558" s="47"/>
    </row>
    <row r="559" spans="1:14" s="46" customFormat="1" x14ac:dyDescent="0.3">
      <c r="A559" s="47"/>
      <c r="B559" s="47"/>
      <c r="C559" s="47"/>
      <c r="D559" s="47"/>
      <c r="E559" s="47"/>
      <c r="F559" s="47"/>
      <c r="G559" s="47"/>
      <c r="H559" s="47"/>
      <c r="I559" s="47"/>
      <c r="J559" s="47"/>
      <c r="K559" s="47"/>
      <c r="L559" s="47"/>
      <c r="M559" s="47"/>
      <c r="N559" s="47"/>
    </row>
    <row r="560" spans="1:14" s="46" customFormat="1" x14ac:dyDescent="0.3">
      <c r="A560" s="47"/>
      <c r="B560" s="47"/>
      <c r="C560" s="47"/>
      <c r="D560" s="47"/>
      <c r="E560" s="47"/>
      <c r="F560" s="47"/>
      <c r="G560" s="47"/>
      <c r="H560" s="47"/>
      <c r="I560" s="47"/>
      <c r="J560" s="47"/>
      <c r="K560" s="47"/>
      <c r="L560" s="47"/>
      <c r="M560" s="47"/>
      <c r="N560" s="47"/>
    </row>
    <row r="561" spans="1:14" s="46" customFormat="1" x14ac:dyDescent="0.3">
      <c r="A561" s="47"/>
      <c r="B561" s="47"/>
      <c r="C561" s="47"/>
      <c r="D561" s="47"/>
      <c r="E561" s="47"/>
      <c r="F561" s="47"/>
      <c r="G561" s="47"/>
      <c r="H561" s="47"/>
      <c r="I561" s="47"/>
      <c r="J561" s="47"/>
      <c r="K561" s="47"/>
      <c r="L561" s="47"/>
      <c r="M561" s="47"/>
      <c r="N561" s="47"/>
    </row>
    <row r="562" spans="1:14" s="46" customFormat="1" x14ac:dyDescent="0.3">
      <c r="A562" s="47"/>
      <c r="B562" s="47"/>
      <c r="C562" s="47"/>
      <c r="D562" s="47"/>
      <c r="E562" s="47"/>
      <c r="F562" s="47"/>
      <c r="G562" s="47"/>
      <c r="H562" s="47"/>
      <c r="I562" s="47"/>
      <c r="J562" s="47"/>
      <c r="K562" s="47"/>
      <c r="L562" s="47"/>
      <c r="M562" s="47"/>
      <c r="N562" s="47"/>
    </row>
    <row r="563" spans="1:14" s="46" customFormat="1" x14ac:dyDescent="0.3">
      <c r="A563" s="47"/>
      <c r="B563" s="47"/>
      <c r="C563" s="47"/>
      <c r="D563" s="47"/>
      <c r="E563" s="47"/>
      <c r="F563" s="47"/>
      <c r="G563" s="47"/>
      <c r="H563" s="47"/>
      <c r="I563" s="47"/>
      <c r="J563" s="47"/>
      <c r="K563" s="47"/>
      <c r="L563" s="47"/>
      <c r="M563" s="47"/>
      <c r="N563" s="47"/>
    </row>
    <row r="564" spans="1:14" s="46" customFormat="1" x14ac:dyDescent="0.3">
      <c r="A564" s="47"/>
      <c r="B564" s="47"/>
      <c r="C564" s="47"/>
      <c r="D564" s="47"/>
      <c r="E564" s="47"/>
      <c r="F564" s="47"/>
      <c r="G564" s="47"/>
      <c r="H564" s="47"/>
      <c r="I564" s="47"/>
      <c r="J564" s="47"/>
      <c r="K564" s="47"/>
      <c r="L564" s="47"/>
      <c r="M564" s="47"/>
      <c r="N564" s="47"/>
    </row>
    <row r="565" spans="1:14" s="46" customFormat="1" x14ac:dyDescent="0.3">
      <c r="A565" s="47"/>
      <c r="B565" s="47"/>
      <c r="C565" s="47"/>
      <c r="D565" s="47"/>
      <c r="E565" s="47"/>
      <c r="F565" s="47"/>
      <c r="G565" s="47"/>
      <c r="H565" s="47"/>
      <c r="I565" s="47"/>
      <c r="J565" s="47"/>
      <c r="K565" s="47"/>
      <c r="L565" s="47"/>
      <c r="M565" s="47"/>
      <c r="N565" s="47"/>
    </row>
    <row r="566" spans="1:14" s="46" customFormat="1" x14ac:dyDescent="0.3">
      <c r="A566" s="47"/>
      <c r="B566" s="47"/>
      <c r="C566" s="47"/>
      <c r="D566" s="47"/>
      <c r="E566" s="47"/>
      <c r="F566" s="47"/>
      <c r="G566" s="47"/>
      <c r="H566" s="47"/>
      <c r="I566" s="47"/>
      <c r="J566" s="47"/>
      <c r="K566" s="47"/>
      <c r="L566" s="47"/>
      <c r="M566" s="47"/>
      <c r="N566" s="47"/>
    </row>
    <row r="567" spans="1:14" s="46" customFormat="1" x14ac:dyDescent="0.3">
      <c r="A567" s="47"/>
      <c r="B567" s="47"/>
      <c r="C567" s="47"/>
      <c r="D567" s="47"/>
      <c r="E567" s="47"/>
      <c r="F567" s="47"/>
      <c r="G567" s="47"/>
      <c r="H567" s="47"/>
      <c r="I567" s="47"/>
      <c r="J567" s="47"/>
      <c r="K567" s="47"/>
      <c r="L567" s="47"/>
      <c r="M567" s="47"/>
      <c r="N567" s="47"/>
    </row>
    <row r="568" spans="1:14" s="46" customFormat="1" x14ac:dyDescent="0.3">
      <c r="A568" s="47"/>
      <c r="B568" s="47"/>
      <c r="C568" s="47"/>
      <c r="D568" s="47"/>
      <c r="E568" s="47"/>
      <c r="F568" s="47"/>
      <c r="G568" s="47"/>
      <c r="H568" s="47"/>
      <c r="I568" s="47"/>
      <c r="J568" s="47"/>
      <c r="K568" s="47"/>
      <c r="L568" s="47"/>
      <c r="M568" s="47"/>
      <c r="N568" s="47"/>
    </row>
    <row r="569" spans="1:14" s="46" customFormat="1" x14ac:dyDescent="0.3">
      <c r="A569" s="47"/>
      <c r="B569" s="47"/>
      <c r="C569" s="47"/>
      <c r="D569" s="47"/>
      <c r="E569" s="47"/>
      <c r="F569" s="47"/>
      <c r="G569" s="47"/>
      <c r="H569" s="47"/>
      <c r="I569" s="47"/>
      <c r="J569" s="47"/>
      <c r="K569" s="47"/>
      <c r="L569" s="47"/>
      <c r="M569" s="47"/>
      <c r="N569" s="47"/>
    </row>
    <row r="570" spans="1:14" s="46" customFormat="1" x14ac:dyDescent="0.3">
      <c r="A570" s="47"/>
      <c r="B570" s="47"/>
      <c r="C570" s="47"/>
      <c r="D570" s="47"/>
      <c r="E570" s="47"/>
      <c r="F570" s="47"/>
      <c r="G570" s="47"/>
      <c r="H570" s="47"/>
      <c r="I570" s="47"/>
      <c r="J570" s="47"/>
      <c r="K570" s="47"/>
      <c r="L570" s="47"/>
      <c r="M570" s="47"/>
      <c r="N570" s="47"/>
    </row>
    <row r="571" spans="1:14" s="46" customFormat="1" x14ac:dyDescent="0.3">
      <c r="A571" s="47"/>
      <c r="B571" s="47"/>
      <c r="C571" s="47"/>
      <c r="D571" s="47"/>
      <c r="E571" s="47"/>
      <c r="F571" s="47"/>
      <c r="G571" s="47"/>
      <c r="H571" s="47"/>
      <c r="I571" s="47"/>
      <c r="J571" s="47"/>
      <c r="K571" s="47"/>
      <c r="L571" s="47"/>
      <c r="M571" s="47"/>
      <c r="N571" s="47"/>
    </row>
    <row r="572" spans="1:14" s="46" customFormat="1" x14ac:dyDescent="0.3">
      <c r="A572" s="47"/>
      <c r="B572" s="47"/>
      <c r="C572" s="47"/>
      <c r="D572" s="47"/>
      <c r="E572" s="47"/>
      <c r="F572" s="47"/>
      <c r="G572" s="47"/>
      <c r="H572" s="47"/>
      <c r="I572" s="47"/>
      <c r="J572" s="47"/>
      <c r="K572" s="47"/>
      <c r="L572" s="47"/>
      <c r="M572" s="47"/>
      <c r="N572" s="47"/>
    </row>
    <row r="573" spans="1:14" s="46" customFormat="1" x14ac:dyDescent="0.3">
      <c r="A573" s="47"/>
      <c r="B573" s="47"/>
      <c r="C573" s="47"/>
      <c r="D573" s="47"/>
      <c r="E573" s="47"/>
      <c r="F573" s="47"/>
      <c r="G573" s="47"/>
      <c r="H573" s="47"/>
      <c r="I573" s="47"/>
      <c r="J573" s="47"/>
      <c r="K573" s="47"/>
      <c r="L573" s="47"/>
      <c r="M573" s="47"/>
      <c r="N573" s="47"/>
    </row>
    <row r="574" spans="1:14" s="46" customFormat="1" x14ac:dyDescent="0.3">
      <c r="A574" s="47"/>
      <c r="B574" s="47"/>
      <c r="C574" s="47"/>
      <c r="D574" s="47"/>
      <c r="E574" s="47"/>
      <c r="F574" s="47"/>
      <c r="G574" s="47"/>
      <c r="H574" s="47"/>
      <c r="I574" s="47"/>
      <c r="J574" s="47"/>
      <c r="K574" s="47"/>
      <c r="L574" s="47"/>
      <c r="M574" s="47"/>
      <c r="N574" s="47"/>
    </row>
    <row r="575" spans="1:14" s="46" customFormat="1" x14ac:dyDescent="0.3">
      <c r="A575" s="47"/>
      <c r="B575" s="47"/>
      <c r="C575" s="47"/>
      <c r="D575" s="47"/>
      <c r="E575" s="47"/>
      <c r="F575" s="47"/>
      <c r="G575" s="47"/>
      <c r="H575" s="47"/>
      <c r="I575" s="47"/>
      <c r="J575" s="47"/>
      <c r="K575" s="47"/>
      <c r="L575" s="47"/>
      <c r="M575" s="47"/>
      <c r="N575" s="47"/>
    </row>
    <row r="576" spans="1:14" s="46" customFormat="1" x14ac:dyDescent="0.3">
      <c r="A576" s="47"/>
      <c r="B576" s="47"/>
      <c r="C576" s="47"/>
      <c r="D576" s="47"/>
      <c r="E576" s="47"/>
      <c r="F576" s="47"/>
      <c r="G576" s="47"/>
      <c r="H576" s="47"/>
      <c r="I576" s="47"/>
      <c r="J576" s="47"/>
      <c r="K576" s="47"/>
      <c r="L576" s="47"/>
      <c r="M576" s="47"/>
      <c r="N576" s="47"/>
    </row>
    <row r="577" spans="1:14" s="46" customFormat="1" x14ac:dyDescent="0.3">
      <c r="A577" s="47"/>
      <c r="B577" s="47"/>
      <c r="C577" s="47"/>
      <c r="D577" s="47"/>
      <c r="E577" s="47"/>
      <c r="F577" s="47"/>
      <c r="G577" s="47"/>
      <c r="H577" s="47"/>
      <c r="I577" s="47"/>
      <c r="J577" s="47"/>
      <c r="K577" s="47"/>
      <c r="L577" s="47"/>
      <c r="M577" s="47"/>
      <c r="N577" s="47"/>
    </row>
    <row r="578" spans="1:14" s="46" customFormat="1" x14ac:dyDescent="0.3">
      <c r="A578" s="47"/>
      <c r="B578" s="47"/>
      <c r="C578" s="47"/>
      <c r="D578" s="47"/>
      <c r="E578" s="47"/>
      <c r="F578" s="47"/>
      <c r="G578" s="47"/>
      <c r="H578" s="47"/>
      <c r="I578" s="47"/>
      <c r="J578" s="47"/>
      <c r="K578" s="47"/>
      <c r="L578" s="47"/>
      <c r="M578" s="47"/>
      <c r="N578" s="47"/>
    </row>
    <row r="579" spans="1:14" s="46" customFormat="1" x14ac:dyDescent="0.3">
      <c r="A579" s="47"/>
      <c r="B579" s="47"/>
      <c r="C579" s="47"/>
      <c r="D579" s="47"/>
      <c r="E579" s="47"/>
      <c r="F579" s="47"/>
      <c r="G579" s="47"/>
      <c r="H579" s="47"/>
      <c r="I579" s="47"/>
      <c r="J579" s="47"/>
      <c r="K579" s="47"/>
      <c r="L579" s="47"/>
      <c r="M579" s="47"/>
      <c r="N579" s="47"/>
    </row>
    <row r="580" spans="1:14" s="46" customFormat="1" x14ac:dyDescent="0.3">
      <c r="A580" s="47"/>
      <c r="B580" s="47"/>
      <c r="C580" s="47"/>
      <c r="D580" s="47"/>
      <c r="E580" s="47"/>
      <c r="F580" s="47"/>
      <c r="G580" s="47"/>
      <c r="H580" s="47"/>
      <c r="I580" s="47"/>
      <c r="J580" s="47"/>
      <c r="K580" s="47"/>
      <c r="L580" s="47"/>
      <c r="M580" s="47"/>
      <c r="N580" s="47"/>
    </row>
    <row r="581" spans="1:14" s="46" customFormat="1" x14ac:dyDescent="0.3">
      <c r="A581" s="47"/>
      <c r="B581" s="47"/>
      <c r="C581" s="47"/>
      <c r="D581" s="47"/>
      <c r="E581" s="47"/>
      <c r="F581" s="47"/>
      <c r="G581" s="47"/>
      <c r="H581" s="47"/>
      <c r="I581" s="47"/>
      <c r="J581" s="47"/>
      <c r="K581" s="47"/>
      <c r="L581" s="47"/>
      <c r="M581" s="47"/>
      <c r="N581" s="47"/>
    </row>
    <row r="582" spans="1:14" s="46" customFormat="1" x14ac:dyDescent="0.3">
      <c r="A582" s="47"/>
      <c r="B582" s="47"/>
      <c r="C582" s="47"/>
      <c r="D582" s="47"/>
      <c r="E582" s="47"/>
      <c r="F582" s="47"/>
      <c r="G582" s="47"/>
      <c r="H582" s="47"/>
      <c r="I582" s="47"/>
      <c r="J582" s="47"/>
      <c r="K582" s="47"/>
      <c r="L582" s="47"/>
      <c r="M582" s="47"/>
      <c r="N582" s="47"/>
    </row>
    <row r="583" spans="1:14" s="46" customFormat="1" x14ac:dyDescent="0.3">
      <c r="A583" s="47"/>
      <c r="B583" s="47"/>
      <c r="C583" s="47"/>
      <c r="D583" s="47"/>
      <c r="E583" s="47"/>
      <c r="F583" s="47"/>
      <c r="G583" s="47"/>
      <c r="H583" s="47"/>
      <c r="I583" s="47"/>
      <c r="J583" s="47"/>
      <c r="K583" s="47"/>
      <c r="L583" s="47"/>
      <c r="M583" s="47"/>
      <c r="N583" s="47"/>
    </row>
    <row r="584" spans="1:14" s="46" customFormat="1" x14ac:dyDescent="0.3">
      <c r="A584" s="47"/>
      <c r="B584" s="47"/>
      <c r="C584" s="47"/>
      <c r="D584" s="47"/>
      <c r="E584" s="47"/>
      <c r="F584" s="47"/>
      <c r="G584" s="47"/>
      <c r="H584" s="47"/>
      <c r="I584" s="47"/>
      <c r="J584" s="47"/>
      <c r="K584" s="47"/>
      <c r="L584" s="47"/>
      <c r="M584" s="47"/>
      <c r="N584" s="47"/>
    </row>
    <row r="585" spans="1:14" s="46" customFormat="1" x14ac:dyDescent="0.3">
      <c r="A585" s="47"/>
      <c r="B585" s="47"/>
      <c r="C585" s="47"/>
      <c r="D585" s="47"/>
      <c r="E585" s="47"/>
      <c r="F585" s="47"/>
      <c r="G585" s="47"/>
      <c r="H585" s="47"/>
      <c r="I585" s="47"/>
      <c r="J585" s="47"/>
      <c r="K585" s="47"/>
      <c r="L585" s="47"/>
      <c r="M585" s="47"/>
      <c r="N585" s="47"/>
    </row>
    <row r="586" spans="1:14" s="46" customFormat="1" x14ac:dyDescent="0.3">
      <c r="A586" s="47"/>
      <c r="B586" s="47"/>
      <c r="C586" s="47"/>
      <c r="D586" s="47"/>
      <c r="E586" s="47"/>
      <c r="F586" s="47"/>
      <c r="G586" s="47"/>
      <c r="H586" s="47"/>
      <c r="I586" s="47"/>
      <c r="J586" s="47"/>
      <c r="K586" s="47"/>
      <c r="L586" s="47"/>
      <c r="M586" s="47"/>
      <c r="N586" s="47"/>
    </row>
    <row r="587" spans="1:14" s="46" customFormat="1" x14ac:dyDescent="0.3">
      <c r="A587" s="47"/>
      <c r="B587" s="47"/>
      <c r="C587" s="47"/>
      <c r="D587" s="47"/>
      <c r="E587" s="47"/>
      <c r="F587" s="47"/>
      <c r="G587" s="47"/>
      <c r="H587" s="47"/>
      <c r="I587" s="47"/>
      <c r="J587" s="47"/>
      <c r="K587" s="47"/>
      <c r="L587" s="47"/>
      <c r="M587" s="47"/>
      <c r="N587" s="47"/>
    </row>
    <row r="588" spans="1:14" s="46" customFormat="1" x14ac:dyDescent="0.3">
      <c r="A588" s="47"/>
      <c r="B588" s="47"/>
      <c r="C588" s="47"/>
      <c r="D588" s="47"/>
      <c r="E588" s="47"/>
      <c r="F588" s="47"/>
      <c r="G588" s="47"/>
      <c r="H588" s="47"/>
      <c r="I588" s="47"/>
      <c r="J588" s="47"/>
      <c r="K588" s="47"/>
      <c r="L588" s="47"/>
      <c r="M588" s="47"/>
      <c r="N588" s="47"/>
    </row>
    <row r="589" spans="1:14" s="46" customFormat="1" x14ac:dyDescent="0.3">
      <c r="A589" s="47"/>
      <c r="B589" s="47"/>
      <c r="C589" s="47"/>
      <c r="D589" s="47"/>
      <c r="E589" s="47"/>
      <c r="F589" s="47"/>
      <c r="G589" s="47"/>
      <c r="H589" s="47"/>
      <c r="I589" s="47"/>
      <c r="J589" s="47"/>
      <c r="K589" s="47"/>
      <c r="L589" s="47"/>
      <c r="M589" s="47"/>
      <c r="N589" s="47"/>
    </row>
    <row r="590" spans="1:14" s="46" customFormat="1" x14ac:dyDescent="0.3">
      <c r="A590" s="47"/>
      <c r="B590" s="47"/>
      <c r="C590" s="47"/>
      <c r="D590" s="47"/>
      <c r="E590" s="47"/>
      <c r="F590" s="47"/>
      <c r="G590" s="47"/>
      <c r="H590" s="47"/>
      <c r="I590" s="47"/>
      <c r="J590" s="47"/>
      <c r="K590" s="47"/>
      <c r="L590" s="47"/>
      <c r="M590" s="47"/>
      <c r="N590" s="47"/>
    </row>
    <row r="591" spans="1:14" s="46" customFormat="1" x14ac:dyDescent="0.3">
      <c r="A591" s="47"/>
      <c r="B591" s="47"/>
      <c r="C591" s="47"/>
      <c r="D591" s="47"/>
      <c r="E591" s="47"/>
      <c r="F591" s="47"/>
      <c r="G591" s="47"/>
      <c r="H591" s="47"/>
      <c r="I591" s="47"/>
      <c r="J591" s="47"/>
      <c r="K591" s="47"/>
      <c r="L591" s="47"/>
      <c r="M591" s="47"/>
      <c r="N591" s="47"/>
    </row>
    <row r="592" spans="1:14" s="46" customFormat="1" x14ac:dyDescent="0.3">
      <c r="A592" s="47"/>
      <c r="B592" s="47"/>
      <c r="C592" s="47"/>
      <c r="D592" s="47"/>
      <c r="E592" s="47"/>
      <c r="F592" s="47"/>
      <c r="G592" s="47"/>
      <c r="H592" s="47"/>
      <c r="I592" s="47"/>
      <c r="J592" s="47"/>
      <c r="K592" s="47"/>
      <c r="L592" s="47"/>
      <c r="M592" s="47"/>
      <c r="N592" s="47"/>
    </row>
    <row r="593" spans="1:14" s="46" customFormat="1" x14ac:dyDescent="0.3">
      <c r="A593" s="47"/>
      <c r="B593" s="47"/>
      <c r="C593" s="47"/>
      <c r="D593" s="47"/>
      <c r="E593" s="47"/>
      <c r="F593" s="47"/>
      <c r="G593" s="47"/>
      <c r="H593" s="47"/>
      <c r="I593" s="47"/>
      <c r="J593" s="47"/>
      <c r="K593" s="47"/>
      <c r="L593" s="47"/>
      <c r="M593" s="47"/>
      <c r="N593" s="47"/>
    </row>
    <row r="594" spans="1:14" s="46" customFormat="1" x14ac:dyDescent="0.3">
      <c r="A594" s="47"/>
      <c r="B594" s="47"/>
      <c r="C594" s="47"/>
      <c r="D594" s="47"/>
      <c r="E594" s="47"/>
      <c r="F594" s="47"/>
      <c r="G594" s="47"/>
      <c r="H594" s="47"/>
      <c r="I594" s="47"/>
      <c r="J594" s="47"/>
      <c r="K594" s="47"/>
      <c r="L594" s="47"/>
      <c r="M594" s="47"/>
      <c r="N594" s="47"/>
    </row>
    <row r="595" spans="1:14" s="46" customFormat="1" x14ac:dyDescent="0.3">
      <c r="A595" s="47"/>
      <c r="B595" s="47"/>
      <c r="C595" s="47"/>
      <c r="D595" s="47"/>
      <c r="E595" s="47"/>
      <c r="F595" s="47"/>
      <c r="G595" s="47"/>
      <c r="H595" s="47"/>
      <c r="I595" s="47"/>
      <c r="J595" s="47"/>
      <c r="K595" s="47"/>
      <c r="L595" s="47"/>
      <c r="M595" s="47"/>
      <c r="N595" s="47"/>
    </row>
    <row r="596" spans="1:14" s="46" customFormat="1" x14ac:dyDescent="0.3">
      <c r="A596" s="47"/>
      <c r="B596" s="47"/>
      <c r="C596" s="47"/>
      <c r="D596" s="47"/>
      <c r="E596" s="47"/>
      <c r="F596" s="47"/>
      <c r="G596" s="47"/>
      <c r="H596" s="47"/>
      <c r="I596" s="47"/>
      <c r="J596" s="47"/>
      <c r="K596" s="47"/>
      <c r="L596" s="47"/>
      <c r="M596" s="47"/>
      <c r="N596" s="47"/>
    </row>
    <row r="597" spans="1:14" s="46" customFormat="1" x14ac:dyDescent="0.3">
      <c r="A597" s="47"/>
      <c r="B597" s="47"/>
      <c r="C597" s="47"/>
      <c r="D597" s="47"/>
      <c r="E597" s="47"/>
      <c r="F597" s="47"/>
      <c r="G597" s="47"/>
      <c r="H597" s="47"/>
      <c r="I597" s="47"/>
      <c r="J597" s="47"/>
      <c r="K597" s="47"/>
      <c r="L597" s="47"/>
      <c r="M597" s="47"/>
      <c r="N597" s="47"/>
    </row>
    <row r="598" spans="1:14" s="46" customFormat="1" x14ac:dyDescent="0.3">
      <c r="A598" s="47"/>
      <c r="B598" s="47"/>
      <c r="C598" s="47"/>
      <c r="D598" s="47"/>
      <c r="E598" s="47"/>
      <c r="F598" s="47"/>
      <c r="G598" s="47"/>
      <c r="H598" s="47"/>
      <c r="I598" s="47"/>
      <c r="J598" s="47"/>
      <c r="K598" s="47"/>
      <c r="L598" s="47"/>
      <c r="M598" s="47"/>
      <c r="N598" s="47"/>
    </row>
    <row r="599" spans="1:14" s="46" customFormat="1" x14ac:dyDescent="0.3">
      <c r="A599" s="47"/>
      <c r="B599" s="47"/>
      <c r="C599" s="47"/>
      <c r="D599" s="47"/>
      <c r="E599" s="47"/>
      <c r="F599" s="47"/>
      <c r="G599" s="47"/>
      <c r="H599" s="47"/>
      <c r="I599" s="47"/>
      <c r="J599" s="47"/>
      <c r="K599" s="47"/>
      <c r="L599" s="47"/>
      <c r="M599" s="47"/>
      <c r="N599" s="47"/>
    </row>
    <row r="600" spans="1:14" s="46" customFormat="1" x14ac:dyDescent="0.3">
      <c r="A600" s="47"/>
      <c r="B600" s="47"/>
      <c r="C600" s="47"/>
      <c r="D600" s="47"/>
      <c r="E600" s="47"/>
      <c r="F600" s="47"/>
      <c r="G600" s="47"/>
      <c r="H600" s="47"/>
      <c r="I600" s="47"/>
      <c r="J600" s="47"/>
      <c r="K600" s="47"/>
      <c r="L600" s="47"/>
      <c r="M600" s="47"/>
      <c r="N600" s="47"/>
    </row>
    <row r="601" spans="1:14" s="46" customFormat="1" x14ac:dyDescent="0.3">
      <c r="A601" s="47"/>
      <c r="B601" s="47"/>
      <c r="C601" s="47"/>
      <c r="D601" s="47"/>
      <c r="E601" s="47"/>
      <c r="F601" s="47"/>
      <c r="G601" s="47"/>
      <c r="H601" s="47"/>
      <c r="I601" s="47"/>
      <c r="J601" s="47"/>
      <c r="K601" s="47"/>
      <c r="L601" s="47"/>
      <c r="M601" s="47"/>
      <c r="N601" s="47"/>
    </row>
    <row r="602" spans="1:14" s="46" customFormat="1" x14ac:dyDescent="0.3">
      <c r="A602" s="47"/>
      <c r="B602" s="47"/>
      <c r="C602" s="47"/>
      <c r="D602" s="47"/>
      <c r="E602" s="47"/>
      <c r="F602" s="47"/>
      <c r="G602" s="47"/>
      <c r="H602" s="47"/>
      <c r="I602" s="47"/>
      <c r="J602" s="47"/>
      <c r="K602" s="47"/>
      <c r="L602" s="47"/>
      <c r="M602" s="47"/>
      <c r="N602" s="47"/>
    </row>
    <row r="603" spans="1:14" s="46" customFormat="1" x14ac:dyDescent="0.3">
      <c r="A603" s="47"/>
      <c r="B603" s="47"/>
      <c r="C603" s="47"/>
      <c r="D603" s="47"/>
      <c r="E603" s="47"/>
      <c r="F603" s="47"/>
      <c r="G603" s="47"/>
      <c r="H603" s="47"/>
      <c r="I603" s="47"/>
      <c r="J603" s="47"/>
      <c r="K603" s="47"/>
      <c r="L603" s="47"/>
      <c r="M603" s="47"/>
      <c r="N603" s="47"/>
    </row>
    <row r="604" spans="1:14" s="46" customFormat="1" x14ac:dyDescent="0.3">
      <c r="A604" s="47"/>
      <c r="B604" s="47"/>
      <c r="C604" s="47"/>
      <c r="D604" s="47"/>
      <c r="E604" s="47"/>
      <c r="F604" s="47"/>
      <c r="G604" s="47"/>
      <c r="H604" s="47"/>
      <c r="I604" s="47"/>
      <c r="J604" s="47"/>
      <c r="K604" s="47"/>
      <c r="L604" s="47"/>
      <c r="M604" s="47"/>
      <c r="N604" s="47"/>
    </row>
    <row r="605" spans="1:14" s="46" customFormat="1" x14ac:dyDescent="0.3">
      <c r="A605" s="47"/>
      <c r="B605" s="47"/>
      <c r="C605" s="47"/>
      <c r="D605" s="47"/>
      <c r="E605" s="47"/>
      <c r="F605" s="47"/>
      <c r="G605" s="47"/>
      <c r="H605" s="47"/>
      <c r="I605" s="47"/>
      <c r="J605" s="47"/>
      <c r="K605" s="47"/>
      <c r="L605" s="47"/>
      <c r="M605" s="47"/>
      <c r="N605" s="47"/>
    </row>
    <row r="606" spans="1:14" s="46" customFormat="1" x14ac:dyDescent="0.3">
      <c r="A606" s="47"/>
      <c r="B606" s="47"/>
      <c r="C606" s="47"/>
      <c r="D606" s="47"/>
      <c r="E606" s="47"/>
      <c r="F606" s="47"/>
      <c r="G606" s="47"/>
      <c r="H606" s="47"/>
      <c r="I606" s="47"/>
      <c r="J606" s="47"/>
      <c r="K606" s="47"/>
      <c r="L606" s="47"/>
      <c r="M606" s="47"/>
      <c r="N606" s="47"/>
    </row>
    <row r="607" spans="1:14" s="46" customFormat="1" x14ac:dyDescent="0.3">
      <c r="A607" s="47"/>
      <c r="B607" s="47"/>
      <c r="C607" s="47"/>
      <c r="D607" s="47"/>
      <c r="E607" s="47"/>
      <c r="F607" s="47"/>
      <c r="G607" s="47"/>
      <c r="H607" s="47"/>
      <c r="I607" s="47"/>
      <c r="J607" s="47"/>
      <c r="K607" s="47"/>
      <c r="L607" s="47"/>
      <c r="M607" s="47"/>
      <c r="N607" s="47"/>
    </row>
    <row r="608" spans="1:14" s="46" customFormat="1" x14ac:dyDescent="0.3">
      <c r="A608" s="47"/>
      <c r="B608" s="47"/>
      <c r="C608" s="47"/>
      <c r="D608" s="47"/>
      <c r="E608" s="47"/>
      <c r="F608" s="47"/>
      <c r="G608" s="47"/>
      <c r="H608" s="47"/>
      <c r="I608" s="47"/>
      <c r="J608" s="47"/>
      <c r="K608" s="47"/>
      <c r="L608" s="47"/>
      <c r="M608" s="47"/>
      <c r="N608" s="47"/>
    </row>
    <row r="609" spans="1:14" s="46" customFormat="1" x14ac:dyDescent="0.3">
      <c r="A609" s="47"/>
      <c r="B609" s="47"/>
      <c r="C609" s="47"/>
      <c r="D609" s="47"/>
      <c r="E609" s="47"/>
      <c r="F609" s="47"/>
      <c r="G609" s="47"/>
      <c r="H609" s="47"/>
      <c r="I609" s="47"/>
      <c r="J609" s="47"/>
      <c r="K609" s="47"/>
      <c r="L609" s="47"/>
      <c r="M609" s="47"/>
      <c r="N609" s="47"/>
    </row>
    <row r="610" spans="1:14" s="46" customFormat="1" x14ac:dyDescent="0.3">
      <c r="A610" s="47"/>
      <c r="B610" s="47"/>
      <c r="C610" s="47"/>
      <c r="D610" s="47"/>
      <c r="E610" s="47"/>
      <c r="F610" s="47"/>
      <c r="G610" s="47"/>
      <c r="H610" s="47"/>
      <c r="I610" s="47"/>
      <c r="J610" s="47"/>
      <c r="K610" s="47"/>
      <c r="L610" s="47"/>
      <c r="M610" s="47"/>
      <c r="N610" s="47"/>
    </row>
    <row r="611" spans="1:14" s="46" customFormat="1" x14ac:dyDescent="0.3">
      <c r="A611" s="47"/>
      <c r="B611" s="47"/>
      <c r="C611" s="47"/>
      <c r="D611" s="47"/>
      <c r="E611" s="47"/>
      <c r="F611" s="47"/>
      <c r="G611" s="47"/>
      <c r="H611" s="47"/>
      <c r="I611" s="47"/>
      <c r="J611" s="47"/>
      <c r="K611" s="47"/>
      <c r="L611" s="47"/>
      <c r="M611" s="47"/>
      <c r="N611" s="47"/>
    </row>
    <row r="612" spans="1:14" s="46" customFormat="1" x14ac:dyDescent="0.3">
      <c r="A612" s="47"/>
      <c r="B612" s="47"/>
      <c r="C612" s="47"/>
      <c r="D612" s="47"/>
      <c r="E612" s="47"/>
      <c r="F612" s="47"/>
      <c r="G612" s="47"/>
      <c r="H612" s="47"/>
      <c r="I612" s="47"/>
      <c r="J612" s="47"/>
      <c r="K612" s="47"/>
      <c r="L612" s="47"/>
      <c r="M612" s="47"/>
      <c r="N612" s="47"/>
    </row>
    <row r="613" spans="1:14" s="46" customFormat="1" x14ac:dyDescent="0.3">
      <c r="A613" s="47"/>
      <c r="B613" s="47"/>
      <c r="C613" s="47"/>
      <c r="D613" s="47"/>
      <c r="E613" s="47"/>
      <c r="F613" s="47"/>
      <c r="G613" s="47"/>
      <c r="H613" s="47"/>
      <c r="I613" s="47"/>
      <c r="J613" s="47"/>
      <c r="K613" s="47"/>
      <c r="L613" s="47"/>
      <c r="M613" s="47"/>
      <c r="N613" s="47"/>
    </row>
    <row r="614" spans="1:14" s="46" customFormat="1" x14ac:dyDescent="0.3">
      <c r="A614" s="47"/>
      <c r="B614" s="47"/>
      <c r="C614" s="47"/>
      <c r="D614" s="47"/>
      <c r="E614" s="47"/>
      <c r="F614" s="47"/>
      <c r="G614" s="47"/>
      <c r="H614" s="47"/>
      <c r="I614" s="47"/>
      <c r="J614" s="47"/>
      <c r="K614" s="47"/>
      <c r="L614" s="47"/>
      <c r="M614" s="47"/>
      <c r="N614" s="47"/>
    </row>
    <row r="615" spans="1:14" s="46" customFormat="1" x14ac:dyDescent="0.3">
      <c r="A615" s="47"/>
      <c r="B615" s="47"/>
      <c r="C615" s="47"/>
      <c r="D615" s="47"/>
      <c r="E615" s="47"/>
      <c r="F615" s="47"/>
      <c r="G615" s="47"/>
      <c r="H615" s="47"/>
      <c r="I615" s="47"/>
      <c r="J615" s="47"/>
      <c r="K615" s="47"/>
      <c r="L615" s="47"/>
      <c r="M615" s="47"/>
      <c r="N615" s="47"/>
    </row>
    <row r="616" spans="1:14" s="46" customFormat="1" x14ac:dyDescent="0.3">
      <c r="A616" s="47"/>
      <c r="B616" s="47"/>
      <c r="C616" s="47"/>
      <c r="D616" s="47"/>
      <c r="E616" s="47"/>
      <c r="F616" s="47"/>
      <c r="G616" s="47"/>
      <c r="H616" s="47"/>
      <c r="I616" s="47"/>
      <c r="J616" s="47"/>
      <c r="K616" s="47"/>
      <c r="L616" s="47"/>
      <c r="M616" s="47"/>
      <c r="N616" s="47"/>
    </row>
    <row r="617" spans="1:14" s="46" customFormat="1" x14ac:dyDescent="0.3">
      <c r="A617" s="47"/>
      <c r="B617" s="47"/>
      <c r="C617" s="47"/>
      <c r="D617" s="47"/>
      <c r="E617" s="47"/>
      <c r="F617" s="47"/>
      <c r="G617" s="47"/>
      <c r="H617" s="47"/>
      <c r="I617" s="47"/>
      <c r="J617" s="47"/>
      <c r="K617" s="47"/>
      <c r="L617" s="47"/>
      <c r="M617" s="47"/>
      <c r="N617" s="47"/>
    </row>
    <row r="618" spans="1:14" s="46" customFormat="1" x14ac:dyDescent="0.3">
      <c r="A618" s="47"/>
      <c r="B618" s="47"/>
      <c r="C618" s="47"/>
      <c r="D618" s="47"/>
      <c r="E618" s="47"/>
      <c r="F618" s="47"/>
      <c r="G618" s="47"/>
      <c r="H618" s="47"/>
      <c r="I618" s="47"/>
      <c r="J618" s="47"/>
      <c r="K618" s="47"/>
      <c r="L618" s="47"/>
      <c r="M618" s="47"/>
      <c r="N618" s="47"/>
    </row>
    <row r="619" spans="1:14" s="46" customFormat="1" x14ac:dyDescent="0.3">
      <c r="A619" s="47"/>
      <c r="B619" s="47"/>
      <c r="C619" s="47"/>
      <c r="D619" s="47"/>
      <c r="E619" s="47"/>
      <c r="F619" s="47"/>
      <c r="G619" s="47"/>
      <c r="H619" s="47"/>
      <c r="I619" s="47"/>
      <c r="J619" s="47"/>
      <c r="K619" s="47"/>
      <c r="L619" s="47"/>
      <c r="M619" s="47"/>
      <c r="N619" s="47"/>
    </row>
    <row r="620" spans="1:14" s="46" customFormat="1" x14ac:dyDescent="0.3">
      <c r="A620" s="47"/>
      <c r="B620" s="47"/>
      <c r="C620" s="47"/>
      <c r="D620" s="47"/>
      <c r="E620" s="47"/>
      <c r="F620" s="47"/>
      <c r="G620" s="47"/>
      <c r="H620" s="47"/>
      <c r="I620" s="47"/>
      <c r="J620" s="47"/>
      <c r="K620" s="47"/>
      <c r="L620" s="47"/>
      <c r="M620" s="47"/>
      <c r="N620" s="47"/>
    </row>
    <row r="621" spans="1:14" s="46" customFormat="1" x14ac:dyDescent="0.3">
      <c r="A621" s="47"/>
      <c r="B621" s="47"/>
      <c r="C621" s="47"/>
      <c r="D621" s="47"/>
      <c r="E621" s="47"/>
      <c r="F621" s="47"/>
      <c r="G621" s="47"/>
      <c r="H621" s="47"/>
      <c r="I621" s="47"/>
      <c r="J621" s="47"/>
      <c r="K621" s="47"/>
      <c r="L621" s="47"/>
      <c r="M621" s="47"/>
      <c r="N621" s="47"/>
    </row>
    <row r="622" spans="1:14" s="46" customFormat="1" x14ac:dyDescent="0.3">
      <c r="A622" s="47"/>
      <c r="B622" s="47"/>
      <c r="C622" s="47"/>
      <c r="D622" s="47"/>
      <c r="E622" s="47"/>
      <c r="F622" s="47"/>
      <c r="G622" s="47"/>
      <c r="H622" s="47"/>
      <c r="I622" s="47"/>
      <c r="J622" s="47"/>
      <c r="K622" s="47"/>
      <c r="L622" s="47"/>
      <c r="M622" s="47"/>
      <c r="N622" s="47"/>
    </row>
    <row r="623" spans="1:14" s="46" customFormat="1" x14ac:dyDescent="0.3">
      <c r="A623" s="47"/>
      <c r="B623" s="47"/>
      <c r="C623" s="47"/>
      <c r="D623" s="47"/>
      <c r="E623" s="47"/>
      <c r="F623" s="47"/>
      <c r="G623" s="47"/>
      <c r="H623" s="47"/>
      <c r="I623" s="47"/>
      <c r="J623" s="47"/>
      <c r="K623" s="47"/>
      <c r="L623" s="47"/>
      <c r="M623" s="47"/>
      <c r="N623" s="47"/>
    </row>
    <row r="624" spans="1:14" s="46" customFormat="1" x14ac:dyDescent="0.3">
      <c r="A624" s="47"/>
      <c r="B624" s="47"/>
      <c r="C624" s="47"/>
      <c r="D624" s="47"/>
      <c r="E624" s="47"/>
      <c r="F624" s="47"/>
      <c r="G624" s="47"/>
      <c r="H624" s="47"/>
      <c r="I624" s="47"/>
      <c r="J624" s="47"/>
      <c r="K624" s="47"/>
      <c r="L624" s="47"/>
      <c r="M624" s="47"/>
      <c r="N624" s="47"/>
    </row>
    <row r="625" spans="1:14" s="46" customFormat="1" x14ac:dyDescent="0.3">
      <c r="A625" s="47"/>
      <c r="B625" s="47"/>
      <c r="C625" s="47"/>
      <c r="D625" s="47"/>
      <c r="E625" s="47"/>
      <c r="F625" s="47"/>
      <c r="G625" s="47"/>
      <c r="H625" s="47"/>
      <c r="I625" s="47"/>
      <c r="J625" s="47"/>
      <c r="K625" s="47"/>
      <c r="L625" s="47"/>
      <c r="M625" s="47"/>
      <c r="N625" s="47"/>
    </row>
    <row r="626" spans="1:14" s="46" customFormat="1" x14ac:dyDescent="0.3">
      <c r="A626" s="47"/>
      <c r="B626" s="47"/>
      <c r="C626" s="47"/>
      <c r="D626" s="47"/>
      <c r="E626" s="47"/>
      <c r="F626" s="47"/>
      <c r="G626" s="47"/>
      <c r="H626" s="47"/>
      <c r="I626" s="47"/>
      <c r="J626" s="47"/>
      <c r="K626" s="47"/>
      <c r="L626" s="47"/>
      <c r="M626" s="47"/>
      <c r="N626" s="47"/>
    </row>
    <row r="627" spans="1:14" s="46" customFormat="1" x14ac:dyDescent="0.3">
      <c r="A627" s="47"/>
      <c r="B627" s="47"/>
      <c r="C627" s="47"/>
      <c r="D627" s="47"/>
      <c r="E627" s="47"/>
      <c r="F627" s="47"/>
      <c r="G627" s="47"/>
      <c r="H627" s="47"/>
      <c r="I627" s="47"/>
      <c r="J627" s="47"/>
      <c r="K627" s="47"/>
      <c r="L627" s="47"/>
      <c r="M627" s="47"/>
      <c r="N627" s="47"/>
    </row>
    <row r="628" spans="1:14" s="46" customFormat="1" x14ac:dyDescent="0.3">
      <c r="A628" s="47"/>
      <c r="B628" s="47"/>
      <c r="C628" s="47"/>
      <c r="D628" s="47"/>
      <c r="E628" s="47"/>
      <c r="F628" s="47"/>
      <c r="G628" s="47"/>
      <c r="H628" s="47"/>
      <c r="I628" s="47"/>
      <c r="J628" s="47"/>
      <c r="K628" s="47"/>
      <c r="L628" s="47"/>
      <c r="M628" s="47"/>
      <c r="N628" s="47"/>
    </row>
    <row r="629" spans="1:14" s="46" customFormat="1" x14ac:dyDescent="0.3">
      <c r="A629" s="47"/>
      <c r="B629" s="47"/>
      <c r="C629" s="47"/>
      <c r="D629" s="47"/>
      <c r="E629" s="47"/>
      <c r="F629" s="47"/>
      <c r="G629" s="47"/>
      <c r="H629" s="47"/>
      <c r="I629" s="47"/>
      <c r="J629" s="47"/>
      <c r="K629" s="47"/>
      <c r="L629" s="47"/>
      <c r="M629" s="47"/>
      <c r="N629" s="47"/>
    </row>
    <row r="630" spans="1:14" s="46" customFormat="1" x14ac:dyDescent="0.3">
      <c r="A630" s="47"/>
      <c r="B630" s="47"/>
      <c r="C630" s="47"/>
      <c r="D630" s="47"/>
      <c r="E630" s="47"/>
      <c r="F630" s="47"/>
      <c r="G630" s="47"/>
      <c r="H630" s="47"/>
      <c r="I630" s="47"/>
      <c r="J630" s="47"/>
      <c r="K630" s="47"/>
      <c r="L630" s="47"/>
      <c r="M630" s="47"/>
      <c r="N630" s="47"/>
    </row>
    <row r="631" spans="1:14" s="46" customFormat="1" x14ac:dyDescent="0.3">
      <c r="A631" s="47"/>
      <c r="B631" s="47"/>
      <c r="C631" s="47"/>
      <c r="D631" s="47"/>
      <c r="E631" s="47"/>
      <c r="F631" s="47"/>
      <c r="G631" s="47"/>
      <c r="H631" s="47"/>
      <c r="I631" s="47"/>
      <c r="J631" s="47"/>
      <c r="K631" s="47"/>
      <c r="L631" s="47"/>
      <c r="M631" s="47"/>
      <c r="N631" s="47"/>
    </row>
    <row r="632" spans="1:14" s="46" customFormat="1" x14ac:dyDescent="0.3">
      <c r="A632" s="47"/>
      <c r="B632" s="47"/>
      <c r="C632" s="47"/>
      <c r="D632" s="47"/>
      <c r="E632" s="47"/>
      <c r="F632" s="47"/>
      <c r="G632" s="47"/>
      <c r="H632" s="47"/>
      <c r="I632" s="47"/>
      <c r="J632" s="47"/>
      <c r="K632" s="47"/>
      <c r="L632" s="47"/>
      <c r="M632" s="47"/>
      <c r="N632" s="47"/>
    </row>
    <row r="633" spans="1:14" s="46" customFormat="1" x14ac:dyDescent="0.3">
      <c r="A633" s="47"/>
      <c r="B633" s="47"/>
      <c r="C633" s="47"/>
      <c r="D633" s="47"/>
      <c r="E633" s="47"/>
      <c r="F633" s="47"/>
      <c r="G633" s="47"/>
      <c r="H633" s="47"/>
      <c r="I633" s="47"/>
      <c r="J633" s="47"/>
      <c r="K633" s="47"/>
      <c r="L633" s="47"/>
      <c r="M633" s="47"/>
      <c r="N633" s="47"/>
    </row>
    <row r="634" spans="1:14" s="46" customFormat="1" x14ac:dyDescent="0.3">
      <c r="A634" s="47"/>
      <c r="B634" s="47"/>
      <c r="C634" s="47"/>
      <c r="D634" s="47"/>
      <c r="E634" s="47"/>
      <c r="F634" s="47"/>
      <c r="G634" s="47"/>
      <c r="H634" s="47"/>
      <c r="I634" s="47"/>
      <c r="J634" s="47"/>
      <c r="K634" s="47"/>
      <c r="L634" s="47"/>
      <c r="M634" s="47"/>
      <c r="N634" s="47"/>
    </row>
    <row r="635" spans="1:14" s="46" customFormat="1" x14ac:dyDescent="0.3">
      <c r="A635" s="47"/>
      <c r="B635" s="47"/>
      <c r="C635" s="47"/>
      <c r="D635" s="47"/>
      <c r="E635" s="47"/>
      <c r="F635" s="47"/>
      <c r="G635" s="47"/>
      <c r="H635" s="47"/>
      <c r="I635" s="47"/>
      <c r="J635" s="47"/>
      <c r="K635" s="47"/>
      <c r="L635" s="47"/>
      <c r="M635" s="47"/>
      <c r="N635" s="47"/>
    </row>
    <row r="636" spans="1:14" s="46" customFormat="1" x14ac:dyDescent="0.3">
      <c r="A636" s="47"/>
      <c r="B636" s="47"/>
      <c r="C636" s="47"/>
      <c r="D636" s="47"/>
      <c r="E636" s="47"/>
      <c r="F636" s="47"/>
      <c r="G636" s="47"/>
      <c r="H636" s="47"/>
      <c r="I636" s="47"/>
      <c r="J636" s="47"/>
      <c r="K636" s="47"/>
      <c r="L636" s="47"/>
      <c r="M636" s="47"/>
      <c r="N636" s="47"/>
    </row>
    <row r="637" spans="1:14" s="46" customFormat="1" x14ac:dyDescent="0.3">
      <c r="A637" s="47"/>
      <c r="B637" s="47"/>
      <c r="C637" s="47"/>
      <c r="D637" s="47"/>
      <c r="E637" s="47"/>
      <c r="F637" s="47"/>
      <c r="G637" s="47"/>
      <c r="H637" s="47"/>
      <c r="I637" s="47"/>
      <c r="J637" s="47"/>
      <c r="K637" s="47"/>
      <c r="L637" s="47"/>
      <c r="M637" s="47"/>
      <c r="N637" s="47"/>
    </row>
    <row r="638" spans="1:14" s="46" customFormat="1" x14ac:dyDescent="0.3">
      <c r="A638" s="47"/>
      <c r="B638" s="47"/>
      <c r="C638" s="47"/>
      <c r="D638" s="47"/>
      <c r="E638" s="47"/>
      <c r="F638" s="47"/>
      <c r="G638" s="47"/>
      <c r="H638" s="47"/>
      <c r="I638" s="47"/>
      <c r="J638" s="47"/>
      <c r="K638" s="47"/>
      <c r="L638" s="47"/>
      <c r="M638" s="47"/>
      <c r="N638" s="47"/>
    </row>
    <row r="639" spans="1:14" s="46" customFormat="1" x14ac:dyDescent="0.3">
      <c r="A639" s="47"/>
      <c r="B639" s="47"/>
      <c r="C639" s="47"/>
      <c r="D639" s="47"/>
      <c r="E639" s="47"/>
      <c r="F639" s="47"/>
      <c r="G639" s="47"/>
      <c r="H639" s="47"/>
      <c r="I639" s="47"/>
      <c r="J639" s="47"/>
      <c r="K639" s="47"/>
      <c r="L639" s="47"/>
      <c r="M639" s="47"/>
      <c r="N639" s="47"/>
    </row>
    <row r="640" spans="1:14" s="46" customFormat="1" x14ac:dyDescent="0.3">
      <c r="A640" s="47"/>
      <c r="B640" s="47"/>
      <c r="C640" s="47"/>
      <c r="D640" s="47"/>
      <c r="E640" s="47"/>
      <c r="F640" s="47"/>
      <c r="G640" s="47"/>
      <c r="H640" s="47"/>
      <c r="I640" s="47"/>
      <c r="J640" s="47"/>
      <c r="K640" s="47"/>
      <c r="L640" s="47"/>
      <c r="M640" s="47"/>
      <c r="N640" s="47"/>
    </row>
    <row r="641" spans="1:14" s="46" customFormat="1" x14ac:dyDescent="0.3">
      <c r="A641" s="47"/>
      <c r="B641" s="47"/>
      <c r="C641" s="47"/>
      <c r="D641" s="47"/>
      <c r="E641" s="47"/>
      <c r="F641" s="47"/>
      <c r="G641" s="47"/>
      <c r="H641" s="47"/>
      <c r="I641" s="47"/>
      <c r="J641" s="47"/>
      <c r="K641" s="47"/>
      <c r="L641" s="47"/>
      <c r="M641" s="47"/>
      <c r="N641" s="47"/>
    </row>
    <row r="642" spans="1:14" s="46" customFormat="1" x14ac:dyDescent="0.3">
      <c r="A642" s="47"/>
      <c r="B642" s="47"/>
      <c r="C642" s="47"/>
      <c r="D642" s="47"/>
      <c r="E642" s="47"/>
      <c r="F642" s="47"/>
      <c r="G642" s="47"/>
      <c r="H642" s="47"/>
      <c r="I642" s="47"/>
      <c r="J642" s="47"/>
      <c r="K642" s="47"/>
      <c r="L642" s="47"/>
      <c r="M642" s="47"/>
      <c r="N642" s="47"/>
    </row>
    <row r="643" spans="1:14" s="46" customFormat="1" x14ac:dyDescent="0.3">
      <c r="A643" s="47"/>
      <c r="B643" s="47"/>
      <c r="C643" s="47"/>
      <c r="D643" s="47"/>
      <c r="E643" s="47"/>
      <c r="F643" s="47"/>
      <c r="G643" s="47"/>
      <c r="H643" s="47"/>
      <c r="I643" s="47"/>
      <c r="J643" s="47"/>
      <c r="K643" s="47"/>
      <c r="L643" s="47"/>
      <c r="M643" s="47"/>
      <c r="N643" s="47"/>
    </row>
    <row r="644" spans="1:14" s="46" customFormat="1" x14ac:dyDescent="0.3">
      <c r="A644" s="47"/>
      <c r="B644" s="47"/>
      <c r="C644" s="47"/>
      <c r="D644" s="47"/>
      <c r="E644" s="47"/>
      <c r="F644" s="47"/>
      <c r="G644" s="47"/>
      <c r="H644" s="47"/>
      <c r="I644" s="47"/>
      <c r="J644" s="47"/>
      <c r="K644" s="47"/>
      <c r="L644" s="47"/>
      <c r="M644" s="47"/>
      <c r="N644" s="47"/>
    </row>
    <row r="645" spans="1:14" s="46" customFormat="1" x14ac:dyDescent="0.3">
      <c r="A645" s="47"/>
      <c r="B645" s="47"/>
      <c r="C645" s="47"/>
      <c r="D645" s="47"/>
      <c r="E645" s="47"/>
      <c r="F645" s="47"/>
      <c r="G645" s="47"/>
      <c r="H645" s="47"/>
      <c r="I645" s="47"/>
      <c r="J645" s="47"/>
      <c r="K645" s="47"/>
      <c r="L645" s="47"/>
      <c r="M645" s="47"/>
      <c r="N645" s="47"/>
    </row>
    <row r="646" spans="1:14" s="46" customFormat="1" x14ac:dyDescent="0.3">
      <c r="A646" s="47"/>
      <c r="B646" s="47"/>
      <c r="C646" s="47"/>
      <c r="D646" s="47"/>
      <c r="E646" s="47"/>
      <c r="F646" s="47"/>
      <c r="G646" s="47"/>
      <c r="H646" s="47"/>
      <c r="I646" s="47"/>
      <c r="J646" s="47"/>
      <c r="K646" s="47"/>
      <c r="L646" s="47"/>
      <c r="M646" s="47"/>
      <c r="N646" s="47"/>
    </row>
    <row r="647" spans="1:14" s="46" customFormat="1" x14ac:dyDescent="0.3">
      <c r="A647" s="47"/>
      <c r="B647" s="47"/>
      <c r="C647" s="47"/>
      <c r="D647" s="47"/>
      <c r="E647" s="47"/>
      <c r="F647" s="47"/>
      <c r="G647" s="47"/>
      <c r="H647" s="47"/>
      <c r="I647" s="47"/>
      <c r="J647" s="47"/>
      <c r="K647" s="47"/>
      <c r="L647" s="47"/>
      <c r="M647" s="47"/>
      <c r="N647" s="47"/>
    </row>
    <row r="648" spans="1:14" s="46" customFormat="1" x14ac:dyDescent="0.3">
      <c r="A648" s="47"/>
      <c r="B648" s="47"/>
      <c r="C648" s="47"/>
      <c r="D648" s="47"/>
      <c r="E648" s="47"/>
      <c r="F648" s="47"/>
      <c r="G648" s="47"/>
      <c r="H648" s="47"/>
      <c r="I648" s="47"/>
      <c r="J648" s="47"/>
      <c r="K648" s="47"/>
      <c r="L648" s="47"/>
      <c r="M648" s="47"/>
      <c r="N648" s="47"/>
    </row>
    <row r="649" spans="1:14" s="46" customFormat="1" x14ac:dyDescent="0.3">
      <c r="A649" s="47"/>
      <c r="B649" s="47"/>
      <c r="C649" s="47"/>
      <c r="D649" s="47"/>
      <c r="E649" s="47"/>
      <c r="F649" s="47"/>
      <c r="G649" s="47"/>
      <c r="H649" s="47"/>
      <c r="I649" s="47"/>
      <c r="J649" s="47"/>
      <c r="K649" s="47"/>
      <c r="L649" s="47"/>
      <c r="M649" s="47"/>
      <c r="N649" s="47"/>
    </row>
    <row r="650" spans="1:14" s="46" customFormat="1" x14ac:dyDescent="0.3">
      <c r="A650" s="47"/>
      <c r="B650" s="47"/>
      <c r="C650" s="47"/>
      <c r="D650" s="47"/>
      <c r="E650" s="47"/>
      <c r="F650" s="47"/>
      <c r="G650" s="47"/>
      <c r="H650" s="47"/>
      <c r="I650" s="47"/>
      <c r="J650" s="47"/>
      <c r="K650" s="47"/>
      <c r="L650" s="47"/>
      <c r="M650" s="47"/>
      <c r="N650" s="47"/>
    </row>
    <row r="651" spans="1:14" s="46" customFormat="1" x14ac:dyDescent="0.3">
      <c r="A651" s="47"/>
      <c r="B651" s="47"/>
      <c r="C651" s="47"/>
      <c r="D651" s="47"/>
      <c r="E651" s="47"/>
      <c r="F651" s="47"/>
      <c r="G651" s="47"/>
      <c r="H651" s="47"/>
      <c r="I651" s="47"/>
      <c r="J651" s="47"/>
      <c r="K651" s="47"/>
      <c r="L651" s="47"/>
      <c r="M651" s="47"/>
      <c r="N651" s="47"/>
    </row>
    <row r="652" spans="1:14" s="46" customFormat="1" x14ac:dyDescent="0.3">
      <c r="A652" s="47"/>
      <c r="B652" s="47"/>
      <c r="C652" s="47"/>
      <c r="D652" s="47"/>
      <c r="E652" s="47"/>
      <c r="F652" s="47"/>
      <c r="G652" s="47"/>
      <c r="H652" s="47"/>
      <c r="I652" s="47"/>
      <c r="J652" s="47"/>
      <c r="K652" s="47"/>
      <c r="L652" s="47"/>
      <c r="M652" s="47"/>
      <c r="N652" s="47"/>
    </row>
    <row r="653" spans="1:14" s="46" customFormat="1" x14ac:dyDescent="0.3">
      <c r="A653" s="47"/>
      <c r="B653" s="47"/>
      <c r="C653" s="47"/>
      <c r="D653" s="47"/>
      <c r="E653" s="47"/>
      <c r="F653" s="47"/>
      <c r="G653" s="47"/>
      <c r="H653" s="47"/>
      <c r="I653" s="47"/>
      <c r="J653" s="47"/>
      <c r="K653" s="47"/>
      <c r="L653" s="47"/>
      <c r="M653" s="47"/>
      <c r="N653" s="47"/>
    </row>
    <row r="654" spans="1:14" s="46" customFormat="1" x14ac:dyDescent="0.3">
      <c r="A654" s="47"/>
      <c r="B654" s="47"/>
      <c r="C654" s="47"/>
      <c r="D654" s="47"/>
      <c r="E654" s="47"/>
      <c r="F654" s="47"/>
      <c r="G654" s="47"/>
      <c r="H654" s="47"/>
      <c r="I654" s="47"/>
      <c r="J654" s="47"/>
      <c r="K654" s="47"/>
      <c r="L654" s="47"/>
      <c r="M654" s="47"/>
      <c r="N654" s="47"/>
    </row>
    <row r="655" spans="1:14" s="46" customFormat="1" x14ac:dyDescent="0.3">
      <c r="A655" s="47"/>
      <c r="B655" s="47"/>
      <c r="C655" s="47"/>
      <c r="D655" s="47"/>
      <c r="E655" s="47"/>
      <c r="F655" s="47"/>
      <c r="G655" s="47"/>
      <c r="H655" s="47"/>
      <c r="I655" s="47"/>
      <c r="J655" s="47"/>
      <c r="K655" s="47"/>
      <c r="L655" s="47"/>
      <c r="M655" s="47"/>
      <c r="N655" s="47"/>
    </row>
    <row r="656" spans="1:14" s="46" customFormat="1" x14ac:dyDescent="0.3">
      <c r="A656" s="47"/>
      <c r="B656" s="47"/>
      <c r="C656" s="47"/>
      <c r="D656" s="47"/>
      <c r="E656" s="47"/>
      <c r="F656" s="47"/>
      <c r="G656" s="47"/>
      <c r="H656" s="47"/>
      <c r="I656" s="47"/>
      <c r="J656" s="47"/>
      <c r="K656" s="47"/>
      <c r="L656" s="47"/>
      <c r="M656" s="47"/>
      <c r="N656" s="47"/>
    </row>
    <row r="657" spans="1:14" s="46" customFormat="1" x14ac:dyDescent="0.3">
      <c r="A657" s="47"/>
      <c r="B657" s="47"/>
      <c r="C657" s="47"/>
      <c r="D657" s="47"/>
      <c r="E657" s="47"/>
      <c r="F657" s="47"/>
      <c r="G657" s="47"/>
      <c r="H657" s="47"/>
      <c r="I657" s="47"/>
      <c r="J657" s="47"/>
      <c r="K657" s="47"/>
      <c r="L657" s="47"/>
      <c r="M657" s="47"/>
      <c r="N657" s="47"/>
    </row>
    <row r="658" spans="1:14" s="46" customFormat="1" x14ac:dyDescent="0.3">
      <c r="A658" s="47"/>
      <c r="B658" s="47"/>
      <c r="C658" s="47"/>
      <c r="D658" s="47"/>
      <c r="E658" s="47"/>
      <c r="F658" s="47"/>
      <c r="G658" s="47"/>
      <c r="H658" s="47"/>
      <c r="I658" s="47"/>
      <c r="J658" s="47"/>
      <c r="K658" s="47"/>
      <c r="L658" s="47"/>
      <c r="M658" s="47"/>
      <c r="N658" s="47"/>
    </row>
    <row r="659" spans="1:14" s="46" customFormat="1" x14ac:dyDescent="0.3">
      <c r="A659" s="47"/>
      <c r="B659" s="47"/>
      <c r="C659" s="47"/>
      <c r="D659" s="47"/>
      <c r="E659" s="47"/>
      <c r="F659" s="47"/>
      <c r="G659" s="47"/>
      <c r="H659" s="47"/>
      <c r="I659" s="47"/>
      <c r="J659" s="47"/>
      <c r="K659" s="47"/>
      <c r="L659" s="47"/>
      <c r="M659" s="47"/>
      <c r="N659" s="47"/>
    </row>
    <row r="660" spans="1:14" s="46" customFormat="1" x14ac:dyDescent="0.3">
      <c r="A660" s="47"/>
      <c r="B660" s="47"/>
      <c r="C660" s="47"/>
      <c r="D660" s="47"/>
      <c r="E660" s="47"/>
      <c r="F660" s="47"/>
      <c r="G660" s="47"/>
      <c r="H660" s="47"/>
      <c r="I660" s="47"/>
      <c r="J660" s="47"/>
      <c r="K660" s="47"/>
      <c r="L660" s="47"/>
      <c r="M660" s="47"/>
      <c r="N660" s="47"/>
    </row>
    <row r="661" spans="1:14" s="46" customFormat="1" x14ac:dyDescent="0.3">
      <c r="A661" s="47"/>
      <c r="B661" s="47"/>
      <c r="C661" s="47"/>
      <c r="D661" s="47"/>
      <c r="E661" s="47"/>
      <c r="F661" s="47"/>
      <c r="G661" s="47"/>
      <c r="H661" s="47"/>
      <c r="I661" s="47"/>
      <c r="J661" s="47"/>
      <c r="K661" s="47"/>
      <c r="L661" s="47"/>
      <c r="M661" s="47"/>
      <c r="N661" s="47"/>
    </row>
    <row r="662" spans="1:14" s="46" customFormat="1" x14ac:dyDescent="0.3">
      <c r="A662" s="47"/>
      <c r="B662" s="47"/>
      <c r="C662" s="47"/>
      <c r="D662" s="47"/>
      <c r="E662" s="47"/>
      <c r="F662" s="47"/>
      <c r="G662" s="47"/>
      <c r="H662" s="47"/>
      <c r="I662" s="47"/>
      <c r="J662" s="47"/>
      <c r="K662" s="47"/>
      <c r="L662" s="47"/>
      <c r="M662" s="47"/>
      <c r="N662" s="47"/>
    </row>
    <row r="663" spans="1:14" s="46" customFormat="1" x14ac:dyDescent="0.3">
      <c r="A663" s="47"/>
      <c r="B663" s="47"/>
      <c r="C663" s="47"/>
      <c r="D663" s="47"/>
      <c r="E663" s="47"/>
      <c r="F663" s="47"/>
      <c r="G663" s="47"/>
      <c r="H663" s="47"/>
      <c r="I663" s="47"/>
      <c r="J663" s="47"/>
      <c r="K663" s="47"/>
      <c r="L663" s="47"/>
      <c r="M663" s="47"/>
      <c r="N663" s="47"/>
    </row>
    <row r="664" spans="1:14" s="46" customFormat="1" x14ac:dyDescent="0.3">
      <c r="A664" s="47"/>
      <c r="B664" s="47"/>
      <c r="C664" s="47"/>
      <c r="D664" s="47"/>
      <c r="E664" s="47"/>
      <c r="F664" s="47"/>
      <c r="G664" s="47"/>
      <c r="H664" s="47"/>
      <c r="I664" s="47"/>
      <c r="J664" s="47"/>
      <c r="K664" s="47"/>
      <c r="L664" s="47"/>
      <c r="M664" s="47"/>
      <c r="N664" s="47"/>
    </row>
    <row r="665" spans="1:14" s="46" customFormat="1" x14ac:dyDescent="0.3">
      <c r="A665" s="47"/>
      <c r="B665" s="47"/>
      <c r="C665" s="47"/>
      <c r="D665" s="47"/>
      <c r="E665" s="47"/>
      <c r="F665" s="47"/>
      <c r="G665" s="47"/>
      <c r="H665" s="47"/>
      <c r="I665" s="47"/>
      <c r="J665" s="47"/>
      <c r="K665" s="47"/>
      <c r="L665" s="47"/>
      <c r="M665" s="47"/>
      <c r="N665" s="47"/>
    </row>
    <row r="666" spans="1:14" s="46" customFormat="1" x14ac:dyDescent="0.3">
      <c r="A666" s="47"/>
      <c r="B666" s="47"/>
      <c r="C666" s="47"/>
      <c r="D666" s="47"/>
      <c r="E666" s="47"/>
      <c r="F666" s="47"/>
      <c r="G666" s="47"/>
      <c r="H666" s="47"/>
      <c r="I666" s="47"/>
      <c r="J666" s="47"/>
      <c r="K666" s="47"/>
      <c r="L666" s="47"/>
      <c r="M666" s="47"/>
      <c r="N666" s="47"/>
    </row>
    <row r="667" spans="1:14" s="46" customFormat="1" x14ac:dyDescent="0.3">
      <c r="A667" s="47"/>
      <c r="B667" s="47"/>
      <c r="C667" s="47"/>
      <c r="D667" s="47"/>
      <c r="E667" s="47"/>
      <c r="F667" s="47"/>
      <c r="G667" s="47"/>
      <c r="H667" s="47"/>
      <c r="I667" s="47"/>
      <c r="J667" s="47"/>
      <c r="K667" s="47"/>
      <c r="L667" s="47"/>
      <c r="M667" s="47"/>
      <c r="N667" s="47"/>
    </row>
    <row r="668" spans="1:14" s="46" customFormat="1" x14ac:dyDescent="0.3">
      <c r="A668" s="47"/>
      <c r="B668" s="47"/>
      <c r="C668" s="47"/>
      <c r="D668" s="47"/>
      <c r="E668" s="47"/>
      <c r="F668" s="47"/>
      <c r="G668" s="47"/>
      <c r="H668" s="47"/>
      <c r="I668" s="47"/>
      <c r="J668" s="47"/>
      <c r="K668" s="47"/>
      <c r="L668" s="47"/>
      <c r="M668" s="47"/>
      <c r="N668" s="47"/>
    </row>
    <row r="669" spans="1:14" s="46" customFormat="1" x14ac:dyDescent="0.3">
      <c r="A669" s="47"/>
      <c r="B669" s="47"/>
      <c r="C669" s="47"/>
      <c r="D669" s="47"/>
      <c r="E669" s="47"/>
      <c r="F669" s="47"/>
      <c r="G669" s="47"/>
      <c r="H669" s="47"/>
      <c r="I669" s="47"/>
      <c r="J669" s="47"/>
      <c r="K669" s="47"/>
      <c r="L669" s="47"/>
      <c r="M669" s="47"/>
      <c r="N669" s="47"/>
    </row>
    <row r="670" spans="1:14" s="46" customFormat="1" x14ac:dyDescent="0.3">
      <c r="A670" s="47"/>
      <c r="B670" s="47"/>
      <c r="C670" s="47"/>
      <c r="D670" s="47"/>
      <c r="E670" s="47"/>
      <c r="F670" s="47"/>
      <c r="G670" s="47"/>
      <c r="H670" s="47"/>
      <c r="I670" s="47"/>
      <c r="J670" s="47"/>
      <c r="K670" s="47"/>
      <c r="L670" s="47"/>
      <c r="M670" s="47"/>
      <c r="N670" s="47"/>
    </row>
    <row r="671" spans="1:14" s="46" customFormat="1" x14ac:dyDescent="0.3">
      <c r="A671" s="47"/>
      <c r="B671" s="47"/>
      <c r="C671" s="47"/>
      <c r="D671" s="47"/>
      <c r="E671" s="47"/>
      <c r="F671" s="47"/>
      <c r="G671" s="47"/>
      <c r="H671" s="47"/>
      <c r="I671" s="47"/>
      <c r="J671" s="47"/>
      <c r="K671" s="47"/>
      <c r="L671" s="47"/>
      <c r="M671" s="47"/>
      <c r="N671" s="47"/>
    </row>
    <row r="672" spans="1:14" s="46" customFormat="1" x14ac:dyDescent="0.3">
      <c r="A672" s="47"/>
      <c r="B672" s="47"/>
      <c r="C672" s="47"/>
      <c r="D672" s="47"/>
      <c r="E672" s="47"/>
      <c r="F672" s="47"/>
      <c r="G672" s="47"/>
      <c r="H672" s="47"/>
      <c r="I672" s="47"/>
      <c r="J672" s="47"/>
      <c r="K672" s="47"/>
      <c r="L672" s="47"/>
      <c r="M672" s="47"/>
      <c r="N672" s="47"/>
    </row>
    <row r="673" spans="1:14" s="46" customFormat="1" x14ac:dyDescent="0.3">
      <c r="A673" s="47"/>
      <c r="B673" s="47"/>
      <c r="C673" s="47"/>
      <c r="D673" s="47"/>
      <c r="E673" s="47"/>
      <c r="F673" s="47"/>
      <c r="G673" s="47"/>
      <c r="H673" s="47"/>
      <c r="I673" s="47"/>
      <c r="J673" s="47"/>
      <c r="K673" s="47"/>
      <c r="L673" s="47"/>
      <c r="M673" s="47"/>
      <c r="N673" s="47"/>
    </row>
    <row r="674" spans="1:14" s="46" customFormat="1" x14ac:dyDescent="0.3">
      <c r="A674" s="47"/>
      <c r="B674" s="47"/>
      <c r="C674" s="47"/>
      <c r="D674" s="47"/>
      <c r="E674" s="47"/>
      <c r="F674" s="47"/>
      <c r="G674" s="47"/>
      <c r="H674" s="47"/>
      <c r="I674" s="47"/>
      <c r="J674" s="47"/>
      <c r="K674" s="47"/>
      <c r="L674" s="47"/>
      <c r="M674" s="47"/>
      <c r="N674" s="47"/>
    </row>
    <row r="675" spans="1:14" s="46" customFormat="1" x14ac:dyDescent="0.3">
      <c r="A675" s="47"/>
      <c r="B675" s="47"/>
      <c r="C675" s="47"/>
      <c r="D675" s="47"/>
      <c r="E675" s="47"/>
      <c r="F675" s="47"/>
      <c r="G675" s="47"/>
      <c r="H675" s="47"/>
      <c r="I675" s="47"/>
      <c r="J675" s="47"/>
      <c r="K675" s="47"/>
      <c r="L675" s="47"/>
      <c r="M675" s="47"/>
      <c r="N675" s="47"/>
    </row>
    <row r="676" spans="1:14" s="46" customFormat="1" x14ac:dyDescent="0.3">
      <c r="A676" s="47"/>
      <c r="B676" s="47"/>
      <c r="C676" s="47"/>
      <c r="D676" s="47"/>
      <c r="E676" s="47"/>
      <c r="F676" s="47"/>
      <c r="G676" s="47"/>
      <c r="H676" s="47"/>
      <c r="I676" s="47"/>
      <c r="J676" s="47"/>
      <c r="K676" s="47"/>
      <c r="L676" s="47"/>
      <c r="M676" s="47"/>
      <c r="N676" s="47"/>
    </row>
    <row r="677" spans="1:14" s="46" customFormat="1" x14ac:dyDescent="0.3">
      <c r="A677" s="47"/>
      <c r="B677" s="47"/>
      <c r="C677" s="47"/>
      <c r="D677" s="47"/>
      <c r="E677" s="47"/>
      <c r="F677" s="47"/>
      <c r="G677" s="47"/>
      <c r="H677" s="47"/>
      <c r="I677" s="47"/>
      <c r="J677" s="47"/>
      <c r="K677" s="47"/>
      <c r="L677" s="47"/>
      <c r="M677" s="47"/>
      <c r="N677" s="47"/>
    </row>
    <row r="678" spans="1:14" s="46" customFormat="1" x14ac:dyDescent="0.3">
      <c r="A678" s="47"/>
      <c r="B678" s="47"/>
      <c r="C678" s="47"/>
      <c r="D678" s="47"/>
      <c r="E678" s="47"/>
      <c r="F678" s="47"/>
      <c r="G678" s="47"/>
      <c r="H678" s="47"/>
      <c r="I678" s="47"/>
      <c r="J678" s="47"/>
      <c r="K678" s="47"/>
      <c r="L678" s="47"/>
      <c r="M678" s="47"/>
      <c r="N678" s="47"/>
    </row>
    <row r="679" spans="1:14" s="46" customFormat="1" x14ac:dyDescent="0.3">
      <c r="A679" s="47"/>
      <c r="B679" s="47"/>
      <c r="C679" s="47"/>
      <c r="D679" s="47"/>
      <c r="E679" s="47"/>
      <c r="F679" s="47"/>
      <c r="G679" s="47"/>
      <c r="H679" s="47"/>
      <c r="I679" s="47"/>
      <c r="J679" s="47"/>
      <c r="K679" s="47"/>
      <c r="L679" s="47"/>
      <c r="M679" s="47"/>
      <c r="N679" s="47"/>
    </row>
    <row r="680" spans="1:14" s="46" customFormat="1" x14ac:dyDescent="0.3">
      <c r="A680" s="47"/>
      <c r="B680" s="47"/>
      <c r="C680" s="47"/>
      <c r="D680" s="47"/>
      <c r="E680" s="47"/>
      <c r="F680" s="47"/>
      <c r="G680" s="47"/>
      <c r="H680" s="47"/>
      <c r="I680" s="47"/>
      <c r="J680" s="47"/>
      <c r="K680" s="47"/>
      <c r="L680" s="47"/>
      <c r="M680" s="47"/>
      <c r="N680" s="47"/>
    </row>
    <row r="681" spans="1:14" s="46" customFormat="1" x14ac:dyDescent="0.3">
      <c r="A681" s="47"/>
      <c r="B681" s="47"/>
      <c r="C681" s="47"/>
      <c r="D681" s="47"/>
      <c r="E681" s="47"/>
      <c r="F681" s="47"/>
      <c r="G681" s="47"/>
      <c r="H681" s="47"/>
      <c r="I681" s="47"/>
      <c r="J681" s="47"/>
      <c r="K681" s="47"/>
      <c r="L681" s="47"/>
      <c r="M681" s="47"/>
      <c r="N681" s="47"/>
    </row>
    <row r="682" spans="1:14" s="46" customFormat="1" x14ac:dyDescent="0.3">
      <c r="A682" s="47"/>
      <c r="B682" s="47"/>
      <c r="C682" s="47"/>
      <c r="D682" s="47"/>
      <c r="E682" s="47"/>
      <c r="F682" s="47"/>
      <c r="G682" s="47"/>
      <c r="H682" s="47"/>
      <c r="I682" s="47"/>
      <c r="J682" s="47"/>
      <c r="K682" s="47"/>
      <c r="L682" s="47"/>
      <c r="M682" s="47"/>
      <c r="N682" s="47"/>
    </row>
    <row r="683" spans="1:14" s="46" customFormat="1" x14ac:dyDescent="0.3">
      <c r="A683" s="47"/>
      <c r="B683" s="47"/>
      <c r="C683" s="47"/>
      <c r="D683" s="47"/>
      <c r="E683" s="47"/>
      <c r="F683" s="47"/>
      <c r="G683" s="47"/>
      <c r="H683" s="47"/>
      <c r="I683" s="47"/>
      <c r="J683" s="47"/>
      <c r="K683" s="47"/>
      <c r="L683" s="47"/>
      <c r="M683" s="47"/>
      <c r="N683" s="47"/>
    </row>
    <row r="684" spans="1:14" s="46" customFormat="1" x14ac:dyDescent="0.3">
      <c r="A684" s="47"/>
      <c r="B684" s="47"/>
      <c r="C684" s="47"/>
      <c r="D684" s="47"/>
      <c r="E684" s="47"/>
      <c r="F684" s="47"/>
      <c r="G684" s="47"/>
      <c r="H684" s="47"/>
      <c r="I684" s="47"/>
      <c r="J684" s="47"/>
      <c r="K684" s="47"/>
      <c r="L684" s="47"/>
      <c r="M684" s="47"/>
      <c r="N684" s="47"/>
    </row>
    <row r="685" spans="1:14" s="46" customFormat="1" x14ac:dyDescent="0.3">
      <c r="A685" s="47"/>
      <c r="B685" s="47"/>
      <c r="C685" s="47"/>
      <c r="D685" s="47"/>
      <c r="E685" s="47"/>
      <c r="F685" s="47"/>
      <c r="G685" s="47"/>
      <c r="H685" s="47"/>
      <c r="I685" s="47"/>
      <c r="J685" s="47"/>
      <c r="K685" s="47"/>
      <c r="L685" s="47"/>
      <c r="M685" s="47"/>
      <c r="N685" s="47"/>
    </row>
    <row r="686" spans="1:14" s="46" customFormat="1" x14ac:dyDescent="0.3">
      <c r="A686" s="47"/>
      <c r="B686" s="47"/>
      <c r="C686" s="47"/>
      <c r="D686" s="47"/>
      <c r="E686" s="47"/>
      <c r="F686" s="47"/>
      <c r="G686" s="47"/>
      <c r="H686" s="47"/>
      <c r="I686" s="47"/>
      <c r="J686" s="47"/>
      <c r="K686" s="47"/>
      <c r="L686" s="47"/>
      <c r="M686" s="47"/>
      <c r="N686" s="47"/>
    </row>
    <row r="687" spans="1:14" s="46" customFormat="1" x14ac:dyDescent="0.3">
      <c r="A687" s="47"/>
      <c r="B687" s="47"/>
      <c r="C687" s="47"/>
      <c r="D687" s="47"/>
      <c r="E687" s="47"/>
      <c r="F687" s="47"/>
      <c r="G687" s="47"/>
      <c r="H687" s="47"/>
      <c r="I687" s="47"/>
      <c r="J687" s="47"/>
      <c r="K687" s="47"/>
      <c r="L687" s="47"/>
      <c r="M687" s="47"/>
      <c r="N687" s="47"/>
    </row>
    <row r="688" spans="1:14" s="46" customFormat="1" x14ac:dyDescent="0.3">
      <c r="A688" s="47"/>
      <c r="B688" s="47"/>
      <c r="C688" s="47"/>
      <c r="D688" s="47"/>
      <c r="E688" s="47"/>
      <c r="F688" s="47"/>
      <c r="G688" s="47"/>
      <c r="H688" s="47"/>
      <c r="I688" s="47"/>
      <c r="J688" s="47"/>
      <c r="K688" s="47"/>
      <c r="L688" s="47"/>
      <c r="M688" s="47"/>
      <c r="N688" s="47"/>
    </row>
  </sheetData>
  <mergeCells count="20">
    <mergeCell ref="F6:O6"/>
    <mergeCell ref="A1:O1"/>
    <mergeCell ref="A2:O2"/>
    <mergeCell ref="A3:O3"/>
    <mergeCell ref="A4:O4"/>
    <mergeCell ref="A5:O5"/>
    <mergeCell ref="A16:A17"/>
    <mergeCell ref="B16:B17"/>
    <mergeCell ref="C16:C17"/>
    <mergeCell ref="D16:D17"/>
    <mergeCell ref="E16:E17"/>
    <mergeCell ref="J16:K16"/>
    <mergeCell ref="L16:M16"/>
    <mergeCell ref="N16:N17"/>
    <mergeCell ref="O16:O17"/>
    <mergeCell ref="F7:O7"/>
    <mergeCell ref="F16:F17"/>
    <mergeCell ref="G16:G17"/>
    <mergeCell ref="H16:H17"/>
    <mergeCell ref="I16:I17"/>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19"/>
  <sheetViews>
    <sheetView showGridLines="0" zoomScaleNormal="100" workbookViewId="0">
      <selection activeCell="F7" sqref="F7:K7"/>
    </sheetView>
  </sheetViews>
  <sheetFormatPr baseColWidth="10" defaultColWidth="11.44140625" defaultRowHeight="14.4" x14ac:dyDescent="0.3"/>
  <cols>
    <col min="1" max="1" width="5.5546875" style="2" customWidth="1"/>
    <col min="2" max="2" width="5.33203125" style="2" customWidth="1"/>
    <col min="3" max="4" width="5" style="2" customWidth="1"/>
    <col min="5" max="5" width="5.33203125" style="2" customWidth="1"/>
    <col min="6" max="6" width="57.33203125" style="2" customWidth="1"/>
    <col min="7" max="7" width="15.88671875" style="2" customWidth="1"/>
    <col min="8" max="8" width="14.33203125" style="2" customWidth="1"/>
    <col min="9" max="9" width="14.88671875" style="2" customWidth="1"/>
    <col min="10" max="10" width="15.5546875" style="2" customWidth="1"/>
    <col min="11" max="11" width="11.44140625" style="1"/>
    <col min="12" max="58" width="11.44140625" style="46"/>
    <col min="59" max="16384" width="11.44140625" style="1"/>
  </cols>
  <sheetData>
    <row r="1" spans="1:11" ht="15.75" customHeight="1" x14ac:dyDescent="0.25">
      <c r="A1" s="494">
        <f>+[7]PPNE1!B1</f>
        <v>0</v>
      </c>
      <c r="B1" s="495"/>
      <c r="C1" s="495"/>
      <c r="D1" s="495"/>
      <c r="E1" s="495"/>
      <c r="F1" s="495"/>
      <c r="G1" s="495"/>
      <c r="H1" s="495"/>
      <c r="I1" s="495"/>
      <c r="J1" s="495"/>
      <c r="K1" s="496"/>
    </row>
    <row r="2" spans="1:11" ht="15.75" customHeight="1" x14ac:dyDescent="0.3">
      <c r="A2" s="497" t="s">
        <v>270</v>
      </c>
      <c r="B2" s="477"/>
      <c r="C2" s="477"/>
      <c r="D2" s="477"/>
      <c r="E2" s="477"/>
      <c r="F2" s="477"/>
      <c r="G2" s="477"/>
      <c r="H2" s="477"/>
      <c r="I2" s="477"/>
      <c r="J2" s="477"/>
      <c r="K2" s="498"/>
    </row>
    <row r="3" spans="1:11" ht="15.75" customHeight="1" x14ac:dyDescent="0.3">
      <c r="A3" s="499" t="s">
        <v>271</v>
      </c>
      <c r="B3" s="479"/>
      <c r="C3" s="479"/>
      <c r="D3" s="479"/>
      <c r="E3" s="479"/>
      <c r="F3" s="479"/>
      <c r="G3" s="479"/>
      <c r="H3" s="479"/>
      <c r="I3" s="479"/>
      <c r="J3" s="479"/>
      <c r="K3" s="500"/>
    </row>
    <row r="4" spans="1:11" ht="15.75" customHeight="1" x14ac:dyDescent="0.3">
      <c r="A4" s="480" t="s">
        <v>211</v>
      </c>
      <c r="B4" s="481"/>
      <c r="C4" s="481"/>
      <c r="D4" s="481"/>
      <c r="E4" s="481"/>
      <c r="F4" s="481"/>
      <c r="G4" s="481"/>
      <c r="H4" s="481"/>
      <c r="I4" s="481"/>
      <c r="J4" s="481"/>
      <c r="K4" s="501"/>
    </row>
    <row r="5" spans="1:11" ht="15.75" customHeight="1" x14ac:dyDescent="0.3">
      <c r="A5" s="480">
        <f>+[7]PPNE1!C5</f>
        <v>2024</v>
      </c>
      <c r="B5" s="481"/>
      <c r="C5" s="481"/>
      <c r="D5" s="481"/>
      <c r="E5" s="481"/>
      <c r="F5" s="481"/>
      <c r="G5" s="481"/>
      <c r="H5" s="481"/>
      <c r="I5" s="481"/>
      <c r="J5" s="481"/>
      <c r="K5" s="501"/>
    </row>
    <row r="6" spans="1:11" ht="15.75" customHeight="1" x14ac:dyDescent="0.3">
      <c r="A6" s="15" t="s">
        <v>214</v>
      </c>
      <c r="B6" s="5"/>
      <c r="C6" s="5"/>
      <c r="D6" s="5"/>
      <c r="E6" s="5"/>
      <c r="F6" s="482" t="str">
        <f>+[7]PPNE1!B6</f>
        <v>Metropolitano</v>
      </c>
      <c r="G6" s="482"/>
      <c r="H6" s="482"/>
      <c r="I6" s="482"/>
      <c r="J6" s="482"/>
      <c r="K6" s="493"/>
    </row>
    <row r="7" spans="1:11" ht="15.75" customHeight="1" x14ac:dyDescent="0.3">
      <c r="A7" s="17" t="s">
        <v>213</v>
      </c>
      <c r="B7" s="18"/>
      <c r="C7" s="18"/>
      <c r="D7" s="16"/>
      <c r="E7" s="18"/>
      <c r="F7" s="487" t="s">
        <v>1678</v>
      </c>
      <c r="G7" s="487"/>
      <c r="H7" s="487"/>
      <c r="I7" s="487"/>
      <c r="J7" s="487"/>
      <c r="K7" s="488"/>
    </row>
    <row r="8" spans="1:11" ht="15.75" customHeight="1" x14ac:dyDescent="0.25">
      <c r="A8" s="21" t="s">
        <v>46</v>
      </c>
      <c r="B8" s="22"/>
      <c r="C8" s="22"/>
      <c r="D8" s="22"/>
      <c r="E8" s="22"/>
      <c r="F8" s="22"/>
      <c r="G8" s="22"/>
      <c r="H8" s="22"/>
      <c r="I8" s="22"/>
      <c r="J8" s="22"/>
      <c r="K8" s="23"/>
    </row>
    <row r="9" spans="1:11" ht="13.8" x14ac:dyDescent="0.3">
      <c r="A9" s="34" t="s">
        <v>212</v>
      </c>
      <c r="B9" s="3"/>
      <c r="C9" s="3"/>
      <c r="D9" s="3"/>
      <c r="E9" s="35"/>
      <c r="F9" s="36"/>
      <c r="G9" s="44">
        <v>107040002.09999999</v>
      </c>
      <c r="H9" s="33"/>
      <c r="I9" s="33"/>
      <c r="J9" s="33"/>
      <c r="K9" s="37"/>
    </row>
    <row r="10" spans="1:11" ht="13.8" x14ac:dyDescent="0.3">
      <c r="A10" s="34" t="s">
        <v>41</v>
      </c>
      <c r="B10" s="3"/>
      <c r="C10" s="3"/>
      <c r="D10" s="3"/>
      <c r="E10" s="35"/>
      <c r="F10" s="36"/>
      <c r="G10" s="44">
        <v>143152428.36000001</v>
      </c>
      <c r="H10" s="33"/>
      <c r="I10" s="33"/>
      <c r="J10" s="33"/>
      <c r="K10" s="37"/>
    </row>
    <row r="11" spans="1:11" ht="13.8" x14ac:dyDescent="0.3">
      <c r="A11" s="34" t="s">
        <v>287</v>
      </c>
      <c r="B11" s="3"/>
      <c r="C11" s="3"/>
      <c r="D11" s="3"/>
      <c r="E11" s="35"/>
      <c r="F11" s="36"/>
      <c r="G11" s="44">
        <v>680858376.83000004</v>
      </c>
      <c r="H11" s="33"/>
      <c r="I11" s="33"/>
      <c r="J11" s="33"/>
      <c r="K11" s="37"/>
    </row>
    <row r="12" spans="1:11" ht="13.8" x14ac:dyDescent="0.3">
      <c r="A12" s="34" t="s">
        <v>42</v>
      </c>
      <c r="B12" s="3"/>
      <c r="C12" s="3"/>
      <c r="D12" s="3"/>
      <c r="E12" s="35"/>
      <c r="F12" s="36"/>
      <c r="G12" s="44">
        <v>35000000</v>
      </c>
      <c r="H12" s="33"/>
      <c r="I12" s="33"/>
      <c r="J12" s="33"/>
      <c r="K12" s="37"/>
    </row>
    <row r="13" spans="1:11" ht="13.8" x14ac:dyDescent="0.3">
      <c r="A13" s="316" t="s">
        <v>52</v>
      </c>
      <c r="B13" s="3"/>
      <c r="C13" s="3"/>
      <c r="D13" s="3"/>
      <c r="E13" s="35"/>
      <c r="F13" s="36"/>
      <c r="G13" s="45">
        <f>+[7]PPNE3!F18</f>
        <v>0</v>
      </c>
      <c r="H13" s="33"/>
      <c r="I13" s="33"/>
      <c r="J13" s="33"/>
      <c r="K13" s="37"/>
    </row>
    <row r="14" spans="1:11" thickBot="1" x14ac:dyDescent="0.35">
      <c r="A14" s="26" t="s">
        <v>63</v>
      </c>
      <c r="B14" s="27"/>
      <c r="C14" s="27"/>
      <c r="D14" s="27"/>
      <c r="E14" s="28"/>
      <c r="F14" s="29"/>
      <c r="G14" s="30">
        <f>SUM(G9:G13)</f>
        <v>966050807.29000008</v>
      </c>
      <c r="H14" s="31"/>
      <c r="I14" s="31"/>
      <c r="J14" s="31"/>
      <c r="K14" s="32"/>
    </row>
    <row r="15" spans="1:11" ht="15.75" customHeight="1" thickTop="1" x14ac:dyDescent="0.25">
      <c r="A15" s="24" t="s">
        <v>48</v>
      </c>
      <c r="B15" s="19"/>
      <c r="C15" s="19"/>
      <c r="D15" s="19"/>
      <c r="E15" s="19"/>
      <c r="F15" s="19"/>
      <c r="G15" s="19"/>
      <c r="H15" s="19"/>
      <c r="I15" s="19"/>
      <c r="J15" s="19"/>
      <c r="K15" s="25"/>
    </row>
    <row r="16" spans="1:11" ht="19.5" customHeight="1" x14ac:dyDescent="0.25">
      <c r="A16" s="492" t="s">
        <v>64</v>
      </c>
      <c r="B16" s="492" t="s">
        <v>49</v>
      </c>
      <c r="C16" s="492" t="s">
        <v>4</v>
      </c>
      <c r="D16" s="492" t="s">
        <v>50</v>
      </c>
      <c r="E16" s="492" t="s">
        <v>20</v>
      </c>
      <c r="F16" s="489" t="s">
        <v>54</v>
      </c>
      <c r="G16" s="484" t="s">
        <v>51</v>
      </c>
      <c r="H16" s="484" t="s">
        <v>33</v>
      </c>
      <c r="I16" s="484" t="s">
        <v>288</v>
      </c>
      <c r="J16" s="485" t="s">
        <v>231</v>
      </c>
      <c r="K16" s="485" t="s">
        <v>19</v>
      </c>
    </row>
    <row r="17" spans="1:11" ht="44.25" customHeight="1" x14ac:dyDescent="0.25">
      <c r="A17" s="492"/>
      <c r="B17" s="492"/>
      <c r="C17" s="492"/>
      <c r="D17" s="492"/>
      <c r="E17" s="492"/>
      <c r="F17" s="490"/>
      <c r="G17" s="484"/>
      <c r="H17" s="484"/>
      <c r="I17" s="484"/>
      <c r="J17" s="486"/>
      <c r="K17" s="486"/>
    </row>
    <row r="18" spans="1:11" ht="13.2" x14ac:dyDescent="0.25">
      <c r="A18" s="356">
        <v>2</v>
      </c>
      <c r="B18" s="357"/>
      <c r="C18" s="357"/>
      <c r="D18" s="357"/>
      <c r="E18" s="357"/>
      <c r="F18" s="358" t="s">
        <v>10</v>
      </c>
      <c r="G18" s="359">
        <f>+G19+G67+G170+G254+G270+G323</f>
        <v>112846002.09999999</v>
      </c>
      <c r="H18" s="359">
        <f>+H19+H67+H170+H254+H270+H323</f>
        <v>172346428.36000001</v>
      </c>
      <c r="I18" s="359">
        <f>+I19+I67+I170+I254+I270+I323</f>
        <v>680858376.83000004</v>
      </c>
      <c r="J18" s="359">
        <f>+J19+J67+J170+J254+J270+J323</f>
        <v>966050807.29000008</v>
      </c>
      <c r="K18" s="359">
        <f>+K19+K67+K170+K254+K270+K323</f>
        <v>100</v>
      </c>
    </row>
    <row r="19" spans="1:11" ht="13.2" x14ac:dyDescent="0.25">
      <c r="A19" s="360">
        <v>2</v>
      </c>
      <c r="B19" s="361">
        <v>1</v>
      </c>
      <c r="C19" s="361"/>
      <c r="D19" s="361"/>
      <c r="E19" s="361"/>
      <c r="F19" s="272" t="s">
        <v>232</v>
      </c>
      <c r="G19" s="362">
        <f>+G20+G42+G54+G58</f>
        <v>0</v>
      </c>
      <c r="H19" s="362">
        <f>+H20+H42+H54+H58</f>
        <v>34934202.759999998</v>
      </c>
      <c r="I19" s="362">
        <f>+I20+I42+I54+I58</f>
        <v>680858376.83000004</v>
      </c>
      <c r="J19" s="362">
        <f>+J20+J42+J54+J58</f>
        <v>715792579.59000003</v>
      </c>
      <c r="K19" s="362">
        <f>+K20+K42+K54+K58</f>
        <v>74.094713672251544</v>
      </c>
    </row>
    <row r="20" spans="1:11" ht="13.2" x14ac:dyDescent="0.25">
      <c r="A20" s="363">
        <v>2</v>
      </c>
      <c r="B20" s="364">
        <v>1</v>
      </c>
      <c r="C20" s="364">
        <v>1</v>
      </c>
      <c r="D20" s="364"/>
      <c r="E20" s="364"/>
      <c r="F20" s="273" t="s">
        <v>65</v>
      </c>
      <c r="G20" s="365">
        <f>+G21+G26+G33+G35+G37</f>
        <v>0</v>
      </c>
      <c r="H20" s="365">
        <f>+H21+H26+H33+H35+H37</f>
        <v>18528900</v>
      </c>
      <c r="I20" s="365">
        <f>+I21+I26+I33+I35+I37</f>
        <v>680858376.83000004</v>
      </c>
      <c r="J20" s="365">
        <f>+J21+J26+J33+J35+J37</f>
        <v>699387276.83000004</v>
      </c>
      <c r="K20" s="365">
        <f>+K21+K26+K33+K35+K37</f>
        <v>72.396531481811607</v>
      </c>
    </row>
    <row r="21" spans="1:11" ht="13.2" x14ac:dyDescent="0.25">
      <c r="A21" s="366">
        <v>2</v>
      </c>
      <c r="B21" s="367">
        <v>1</v>
      </c>
      <c r="C21" s="367">
        <v>1</v>
      </c>
      <c r="D21" s="367">
        <v>1</v>
      </c>
      <c r="E21" s="367"/>
      <c r="F21" s="274" t="s">
        <v>66</v>
      </c>
      <c r="G21" s="368">
        <f>SUM(G22:G25)</f>
        <v>0</v>
      </c>
      <c r="H21" s="368">
        <f>SUM(H22:H25)</f>
        <v>17103600</v>
      </c>
      <c r="I21" s="368">
        <f>SUM(I22:I25)</f>
        <v>680858376.83000004</v>
      </c>
      <c r="J21" s="368">
        <f>SUM(J22:J25)</f>
        <v>697961976.83000004</v>
      </c>
      <c r="K21" s="368">
        <f>SUM(K22:K25)</f>
        <v>72.248992657844539</v>
      </c>
    </row>
    <row r="22" spans="1:11" ht="13.2" x14ac:dyDescent="0.25">
      <c r="A22" s="369">
        <v>2</v>
      </c>
      <c r="B22" s="370">
        <v>1</v>
      </c>
      <c r="C22" s="370">
        <v>1</v>
      </c>
      <c r="D22" s="370">
        <v>1</v>
      </c>
      <c r="E22" s="370" t="s">
        <v>202</v>
      </c>
      <c r="F22" s="371" t="s">
        <v>233</v>
      </c>
      <c r="G22" s="372"/>
      <c r="H22" s="335">
        <v>17103600</v>
      </c>
      <c r="I22" s="335">
        <v>680858376.83000004</v>
      </c>
      <c r="J22" s="336">
        <f t="shared" ref="J22:J32" si="0">SUBTOTAL(9,G22:I22)</f>
        <v>697961976.83000004</v>
      </c>
      <c r="K22" s="337">
        <f>IFERROR(J22/$J$18*100,"0.00")</f>
        <v>72.248992657844539</v>
      </c>
    </row>
    <row r="23" spans="1:11" ht="13.2" x14ac:dyDescent="0.25">
      <c r="A23" s="369">
        <v>2</v>
      </c>
      <c r="B23" s="370">
        <v>1</v>
      </c>
      <c r="C23" s="370">
        <v>1</v>
      </c>
      <c r="D23" s="370">
        <v>1</v>
      </c>
      <c r="E23" s="370" t="s">
        <v>203</v>
      </c>
      <c r="F23" s="275" t="s">
        <v>67</v>
      </c>
      <c r="G23" s="372"/>
      <c r="H23" s="335"/>
      <c r="I23" s="335"/>
      <c r="J23" s="336">
        <f t="shared" si="0"/>
        <v>0</v>
      </c>
      <c r="K23" s="337">
        <f t="shared" ref="K23:K34" si="1">IFERROR(J23/$J$18*100,"0.00")</f>
        <v>0</v>
      </c>
    </row>
    <row r="24" spans="1:11" ht="13.2" x14ac:dyDescent="0.25">
      <c r="A24" s="369">
        <v>2</v>
      </c>
      <c r="B24" s="370">
        <v>1</v>
      </c>
      <c r="C24" s="370">
        <v>1</v>
      </c>
      <c r="D24" s="370">
        <v>1</v>
      </c>
      <c r="E24" s="370" t="s">
        <v>208</v>
      </c>
      <c r="F24" s="275" t="s">
        <v>68</v>
      </c>
      <c r="G24" s="372"/>
      <c r="H24" s="335"/>
      <c r="I24" s="335"/>
      <c r="J24" s="336">
        <f t="shared" si="0"/>
        <v>0</v>
      </c>
      <c r="K24" s="337">
        <f t="shared" si="1"/>
        <v>0</v>
      </c>
    </row>
    <row r="25" spans="1:11" ht="13.2" x14ac:dyDescent="0.25">
      <c r="A25" s="369">
        <v>2</v>
      </c>
      <c r="B25" s="370">
        <v>1</v>
      </c>
      <c r="C25" s="370">
        <v>1</v>
      </c>
      <c r="D25" s="370">
        <v>1</v>
      </c>
      <c r="E25" s="370" t="s">
        <v>234</v>
      </c>
      <c r="F25" s="275" t="s">
        <v>235</v>
      </c>
      <c r="G25" s="372"/>
      <c r="H25" s="335"/>
      <c r="I25" s="335"/>
      <c r="J25" s="336">
        <f t="shared" si="0"/>
        <v>0</v>
      </c>
      <c r="K25" s="337">
        <f t="shared" si="1"/>
        <v>0</v>
      </c>
    </row>
    <row r="26" spans="1:11" ht="13.2" x14ac:dyDescent="0.25">
      <c r="A26" s="366">
        <v>2</v>
      </c>
      <c r="B26" s="367">
        <v>1</v>
      </c>
      <c r="C26" s="367">
        <v>1</v>
      </c>
      <c r="D26" s="367">
        <v>2</v>
      </c>
      <c r="E26" s="367"/>
      <c r="F26" s="274" t="s">
        <v>69</v>
      </c>
      <c r="G26" s="368">
        <f>SUM(G27:G32)</f>
        <v>0</v>
      </c>
      <c r="H26" s="368">
        <f>SUM(H27:H32)</f>
        <v>0</v>
      </c>
      <c r="I26" s="368">
        <f>SUM(I27:I32)</f>
        <v>0</v>
      </c>
      <c r="J26" s="368">
        <f>SUM(J27:J32)</f>
        <v>0</v>
      </c>
      <c r="K26" s="343">
        <f>SUM(K27:K32)</f>
        <v>0</v>
      </c>
    </row>
    <row r="27" spans="1:11" ht="13.2" x14ac:dyDescent="0.25">
      <c r="A27" s="369">
        <v>2</v>
      </c>
      <c r="B27" s="370">
        <v>1</v>
      </c>
      <c r="C27" s="370">
        <v>1</v>
      </c>
      <c r="D27" s="370">
        <v>2</v>
      </c>
      <c r="E27" s="370" t="s">
        <v>204</v>
      </c>
      <c r="F27" s="275" t="s">
        <v>34</v>
      </c>
      <c r="G27" s="372"/>
      <c r="H27" s="335"/>
      <c r="I27" s="335"/>
      <c r="J27" s="336">
        <f t="shared" si="0"/>
        <v>0</v>
      </c>
      <c r="K27" s="337">
        <f t="shared" si="1"/>
        <v>0</v>
      </c>
    </row>
    <row r="28" spans="1:11" ht="13.2" x14ac:dyDescent="0.25">
      <c r="A28" s="369">
        <v>2</v>
      </c>
      <c r="B28" s="370">
        <v>1</v>
      </c>
      <c r="C28" s="370">
        <v>1</v>
      </c>
      <c r="D28" s="370">
        <v>2</v>
      </c>
      <c r="E28" s="370" t="s">
        <v>208</v>
      </c>
      <c r="F28" s="275" t="s">
        <v>70</v>
      </c>
      <c r="G28" s="372"/>
      <c r="H28" s="338"/>
      <c r="I28" s="338"/>
      <c r="J28" s="336">
        <f t="shared" si="0"/>
        <v>0</v>
      </c>
      <c r="K28" s="337">
        <f t="shared" si="1"/>
        <v>0</v>
      </c>
    </row>
    <row r="29" spans="1:11" ht="13.2" x14ac:dyDescent="0.25">
      <c r="A29" s="369">
        <v>2</v>
      </c>
      <c r="B29" s="370">
        <v>1</v>
      </c>
      <c r="C29" s="370">
        <v>1</v>
      </c>
      <c r="D29" s="370">
        <v>2</v>
      </c>
      <c r="E29" s="370" t="s">
        <v>234</v>
      </c>
      <c r="F29" s="275" t="s">
        <v>71</v>
      </c>
      <c r="G29" s="372"/>
      <c r="H29" s="335"/>
      <c r="I29" s="335"/>
      <c r="J29" s="336">
        <f t="shared" si="0"/>
        <v>0</v>
      </c>
      <c r="K29" s="337">
        <f t="shared" si="1"/>
        <v>0</v>
      </c>
    </row>
    <row r="30" spans="1:11" ht="13.2" x14ac:dyDescent="0.25">
      <c r="A30" s="373">
        <v>2</v>
      </c>
      <c r="B30" s="374">
        <v>1</v>
      </c>
      <c r="C30" s="374">
        <v>1</v>
      </c>
      <c r="D30" s="374">
        <v>2</v>
      </c>
      <c r="E30" s="374" t="s">
        <v>240</v>
      </c>
      <c r="F30" s="276" t="s">
        <v>1021</v>
      </c>
      <c r="G30" s="372"/>
      <c r="H30" s="335"/>
      <c r="I30" s="335"/>
      <c r="J30" s="336">
        <f>SUBTOTAL(9,G30:I30)</f>
        <v>0</v>
      </c>
      <c r="K30" s="337">
        <f t="shared" si="1"/>
        <v>0</v>
      </c>
    </row>
    <row r="31" spans="1:11" ht="13.2" x14ac:dyDescent="0.25">
      <c r="A31" s="373">
        <v>2</v>
      </c>
      <c r="B31" s="374">
        <v>1</v>
      </c>
      <c r="C31" s="374">
        <v>1</v>
      </c>
      <c r="D31" s="374">
        <v>2</v>
      </c>
      <c r="E31" s="374" t="s">
        <v>241</v>
      </c>
      <c r="F31" s="276" t="s">
        <v>1022</v>
      </c>
      <c r="G31" s="372"/>
      <c r="H31" s="335"/>
      <c r="I31" s="335"/>
      <c r="J31" s="336">
        <f t="shared" si="0"/>
        <v>0</v>
      </c>
      <c r="K31" s="337">
        <f t="shared" si="1"/>
        <v>0</v>
      </c>
    </row>
    <row r="32" spans="1:11" ht="13.2" x14ac:dyDescent="0.25">
      <c r="A32" s="373">
        <v>2</v>
      </c>
      <c r="B32" s="374">
        <v>1</v>
      </c>
      <c r="C32" s="374">
        <v>1</v>
      </c>
      <c r="D32" s="374">
        <v>2</v>
      </c>
      <c r="E32" s="374" t="s">
        <v>1023</v>
      </c>
      <c r="F32" s="276" t="s">
        <v>1024</v>
      </c>
      <c r="G32" s="372"/>
      <c r="H32" s="335"/>
      <c r="I32" s="335"/>
      <c r="J32" s="336">
        <f t="shared" si="0"/>
        <v>0</v>
      </c>
      <c r="K32" s="337">
        <f t="shared" si="1"/>
        <v>0</v>
      </c>
    </row>
    <row r="33" spans="1:11" ht="13.2" x14ac:dyDescent="0.25">
      <c r="A33" s="366">
        <v>2</v>
      </c>
      <c r="B33" s="367">
        <v>1</v>
      </c>
      <c r="C33" s="367">
        <v>1</v>
      </c>
      <c r="D33" s="367">
        <v>3</v>
      </c>
      <c r="E33" s="367"/>
      <c r="F33" s="274" t="s">
        <v>72</v>
      </c>
      <c r="G33" s="368">
        <f>G34</f>
        <v>0</v>
      </c>
      <c r="H33" s="368">
        <f>H34</f>
        <v>0</v>
      </c>
      <c r="I33" s="368">
        <f>I34</f>
        <v>0</v>
      </c>
      <c r="J33" s="368">
        <f>J34</f>
        <v>0</v>
      </c>
      <c r="K33" s="343">
        <f>K34</f>
        <v>0</v>
      </c>
    </row>
    <row r="34" spans="1:11" ht="13.2" x14ac:dyDescent="0.25">
      <c r="A34" s="369">
        <v>2</v>
      </c>
      <c r="B34" s="370">
        <v>1</v>
      </c>
      <c r="C34" s="370">
        <v>1</v>
      </c>
      <c r="D34" s="370">
        <v>3</v>
      </c>
      <c r="E34" s="370" t="s">
        <v>202</v>
      </c>
      <c r="F34" s="275" t="s">
        <v>72</v>
      </c>
      <c r="G34" s="372"/>
      <c r="H34" s="335"/>
      <c r="I34" s="335"/>
      <c r="J34" s="336">
        <f>SUBTOTAL(9,G34:I34)</f>
        <v>0</v>
      </c>
      <c r="K34" s="337">
        <f t="shared" si="1"/>
        <v>0</v>
      </c>
    </row>
    <row r="35" spans="1:11" ht="13.2" x14ac:dyDescent="0.25">
      <c r="A35" s="366">
        <v>2</v>
      </c>
      <c r="B35" s="367">
        <v>1</v>
      </c>
      <c r="C35" s="367">
        <v>1</v>
      </c>
      <c r="D35" s="367">
        <v>4</v>
      </c>
      <c r="E35" s="367"/>
      <c r="F35" s="274" t="s">
        <v>237</v>
      </c>
      <c r="G35" s="368">
        <f>G36</f>
        <v>0</v>
      </c>
      <c r="H35" s="368">
        <f>H36</f>
        <v>1425300</v>
      </c>
      <c r="I35" s="368">
        <f>I36</f>
        <v>0</v>
      </c>
      <c r="J35" s="368">
        <f>J36</f>
        <v>1425300</v>
      </c>
      <c r="K35" s="343">
        <f>K36</f>
        <v>0.14753882396706464</v>
      </c>
    </row>
    <row r="36" spans="1:11" ht="13.2" x14ac:dyDescent="0.25">
      <c r="A36" s="369">
        <v>2</v>
      </c>
      <c r="B36" s="370">
        <v>1</v>
      </c>
      <c r="C36" s="370">
        <v>1</v>
      </c>
      <c r="D36" s="370">
        <v>4</v>
      </c>
      <c r="E36" s="370" t="s">
        <v>202</v>
      </c>
      <c r="F36" s="275" t="s">
        <v>237</v>
      </c>
      <c r="G36" s="372"/>
      <c r="H36" s="372">
        <v>1425300</v>
      </c>
      <c r="I36" s="372"/>
      <c r="J36" s="375">
        <f>SUBTOTAL(9,G36:I36)</f>
        <v>1425300</v>
      </c>
      <c r="K36" s="337">
        <f t="shared" ref="K36:K41" si="2">IFERROR(J36/$J$18*100,"0.00")</f>
        <v>0.14753882396706464</v>
      </c>
    </row>
    <row r="37" spans="1:11" ht="13.2" x14ac:dyDescent="0.25">
      <c r="A37" s="366">
        <v>2</v>
      </c>
      <c r="B37" s="367">
        <v>1</v>
      </c>
      <c r="C37" s="367">
        <v>1</v>
      </c>
      <c r="D37" s="367">
        <v>5</v>
      </c>
      <c r="E37" s="367"/>
      <c r="F37" s="274" t="s">
        <v>238</v>
      </c>
      <c r="G37" s="368">
        <f>SUM(G38:G41)</f>
        <v>0</v>
      </c>
      <c r="H37" s="368">
        <f>SUM(H38:H41)</f>
        <v>0</v>
      </c>
      <c r="I37" s="368">
        <f>SUM(I38:I41)</f>
        <v>0</v>
      </c>
      <c r="J37" s="368">
        <f>SUM(J38:J41)</f>
        <v>0</v>
      </c>
      <c r="K37" s="343">
        <f>SUM(K38:K41)</f>
        <v>0</v>
      </c>
    </row>
    <row r="38" spans="1:11" ht="13.2" x14ac:dyDescent="0.25">
      <c r="A38" s="369">
        <v>2</v>
      </c>
      <c r="B38" s="370">
        <v>1</v>
      </c>
      <c r="C38" s="370">
        <v>1</v>
      </c>
      <c r="D38" s="370">
        <v>5</v>
      </c>
      <c r="E38" s="370" t="s">
        <v>202</v>
      </c>
      <c r="F38" s="277" t="s">
        <v>238</v>
      </c>
      <c r="G38" s="372"/>
      <c r="H38" s="372"/>
      <c r="I38" s="372"/>
      <c r="J38" s="375">
        <f>SUBTOTAL(9,G38:I38)</f>
        <v>0</v>
      </c>
      <c r="K38" s="337">
        <f t="shared" si="2"/>
        <v>0</v>
      </c>
    </row>
    <row r="39" spans="1:11" ht="13.2" x14ac:dyDescent="0.25">
      <c r="A39" s="369">
        <v>2</v>
      </c>
      <c r="B39" s="370">
        <v>1</v>
      </c>
      <c r="C39" s="370">
        <v>1</v>
      </c>
      <c r="D39" s="370">
        <v>5</v>
      </c>
      <c r="E39" s="370" t="s">
        <v>203</v>
      </c>
      <c r="F39" s="275" t="s">
        <v>73</v>
      </c>
      <c r="G39" s="372"/>
      <c r="H39" s="372"/>
      <c r="I39" s="372"/>
      <c r="J39" s="375">
        <f>SUBTOTAL(9,G39:I39)</f>
        <v>0</v>
      </c>
      <c r="K39" s="337">
        <f t="shared" si="2"/>
        <v>0</v>
      </c>
    </row>
    <row r="40" spans="1:11" ht="13.2" x14ac:dyDescent="0.25">
      <c r="A40" s="369">
        <v>2</v>
      </c>
      <c r="B40" s="370">
        <v>1</v>
      </c>
      <c r="C40" s="370">
        <v>1</v>
      </c>
      <c r="D40" s="370">
        <v>5</v>
      </c>
      <c r="E40" s="370" t="s">
        <v>204</v>
      </c>
      <c r="F40" s="275" t="s">
        <v>239</v>
      </c>
      <c r="G40" s="372"/>
      <c r="H40" s="372"/>
      <c r="I40" s="372"/>
      <c r="J40" s="375">
        <f>SUBTOTAL(9,G40:I40)</f>
        <v>0</v>
      </c>
      <c r="K40" s="337">
        <f t="shared" si="2"/>
        <v>0</v>
      </c>
    </row>
    <row r="41" spans="1:11" ht="13.2" x14ac:dyDescent="0.25">
      <c r="A41" s="369">
        <v>2</v>
      </c>
      <c r="B41" s="370">
        <v>1</v>
      </c>
      <c r="C41" s="370">
        <v>1</v>
      </c>
      <c r="D41" s="370">
        <v>5</v>
      </c>
      <c r="E41" s="370" t="s">
        <v>205</v>
      </c>
      <c r="F41" s="275" t="s">
        <v>206</v>
      </c>
      <c r="G41" s="372"/>
      <c r="H41" s="372"/>
      <c r="I41" s="372"/>
      <c r="J41" s="375">
        <f>SUBTOTAL(9,G41:I41)</f>
        <v>0</v>
      </c>
      <c r="K41" s="337">
        <f t="shared" si="2"/>
        <v>0</v>
      </c>
    </row>
    <row r="42" spans="1:11" ht="13.2" x14ac:dyDescent="0.25">
      <c r="A42" s="363">
        <v>2</v>
      </c>
      <c r="B42" s="364">
        <v>1</v>
      </c>
      <c r="C42" s="364">
        <v>2</v>
      </c>
      <c r="D42" s="364"/>
      <c r="E42" s="364"/>
      <c r="F42" s="273" t="s">
        <v>21</v>
      </c>
      <c r="G42" s="365">
        <f>+G43+G45</f>
        <v>0</v>
      </c>
      <c r="H42" s="365">
        <f>+H43+H45</f>
        <v>14315242.84</v>
      </c>
      <c r="I42" s="365">
        <f>+I43+I45</f>
        <v>0</v>
      </c>
      <c r="J42" s="365">
        <f>+J43+J45</f>
        <v>14315242.84</v>
      </c>
      <c r="K42" s="365">
        <f>+K43+K45</f>
        <v>1.4818312589746316</v>
      </c>
    </row>
    <row r="43" spans="1:11" ht="13.2" x14ac:dyDescent="0.25">
      <c r="A43" s="366">
        <v>2</v>
      </c>
      <c r="B43" s="367">
        <v>1</v>
      </c>
      <c r="C43" s="367">
        <v>2</v>
      </c>
      <c r="D43" s="367">
        <v>1</v>
      </c>
      <c r="E43" s="367"/>
      <c r="F43" s="274" t="s">
        <v>74</v>
      </c>
      <c r="G43" s="368">
        <f>G44</f>
        <v>0</v>
      </c>
      <c r="H43" s="368">
        <f>H44</f>
        <v>0</v>
      </c>
      <c r="I43" s="368">
        <f>I44</f>
        <v>0</v>
      </c>
      <c r="J43" s="368">
        <f>J44</f>
        <v>0</v>
      </c>
      <c r="K43" s="343">
        <f>K44</f>
        <v>0</v>
      </c>
    </row>
    <row r="44" spans="1:11" ht="13.2" x14ac:dyDescent="0.25">
      <c r="A44" s="369">
        <v>2</v>
      </c>
      <c r="B44" s="370">
        <v>1</v>
      </c>
      <c r="C44" s="370">
        <v>2</v>
      </c>
      <c r="D44" s="370">
        <v>1</v>
      </c>
      <c r="E44" s="370" t="s">
        <v>202</v>
      </c>
      <c r="F44" s="275" t="s">
        <v>74</v>
      </c>
      <c r="G44" s="372"/>
      <c r="H44" s="335"/>
      <c r="I44" s="335"/>
      <c r="J44" s="336">
        <f>SUBTOTAL(9,G44:I44)</f>
        <v>0</v>
      </c>
      <c r="K44" s="337">
        <f>IFERROR(J44/$J$18*100,"0.00")</f>
        <v>0</v>
      </c>
    </row>
    <row r="45" spans="1:11" ht="13.2" x14ac:dyDescent="0.25">
      <c r="A45" s="366">
        <v>2</v>
      </c>
      <c r="B45" s="367">
        <v>1</v>
      </c>
      <c r="C45" s="367">
        <v>2</v>
      </c>
      <c r="D45" s="367">
        <v>2</v>
      </c>
      <c r="E45" s="367"/>
      <c r="F45" s="274" t="s">
        <v>75</v>
      </c>
      <c r="G45" s="368">
        <f>SUM(G46:G53)</f>
        <v>0</v>
      </c>
      <c r="H45" s="368">
        <f>SUM(H46:H53)</f>
        <v>14315242.84</v>
      </c>
      <c r="I45" s="368">
        <f>SUM(I46:I53)</f>
        <v>0</v>
      </c>
      <c r="J45" s="368">
        <f>SUM(J46:J53)</f>
        <v>14315242.84</v>
      </c>
      <c r="K45" s="343">
        <f>SUM(K46:K53)</f>
        <v>1.4818312589746316</v>
      </c>
    </row>
    <row r="46" spans="1:11" ht="13.2" x14ac:dyDescent="0.25">
      <c r="A46" s="369">
        <v>2</v>
      </c>
      <c r="B46" s="370">
        <v>1</v>
      </c>
      <c r="C46" s="370">
        <v>2</v>
      </c>
      <c r="D46" s="370">
        <v>2</v>
      </c>
      <c r="E46" s="370" t="s">
        <v>204</v>
      </c>
      <c r="F46" s="275" t="s">
        <v>76</v>
      </c>
      <c r="G46" s="372"/>
      <c r="H46" s="372"/>
      <c r="I46" s="372"/>
      <c r="J46" s="375">
        <f t="shared" ref="J46:J53" si="3">SUBTOTAL(9,G46:I46)</f>
        <v>0</v>
      </c>
      <c r="K46" s="337">
        <f t="shared" ref="K46:K52" si="4">IFERROR(J46/$J$18*100,"0.00")</f>
        <v>0</v>
      </c>
    </row>
    <row r="47" spans="1:11" ht="13.2" x14ac:dyDescent="0.25">
      <c r="A47" s="369">
        <v>2</v>
      </c>
      <c r="B47" s="370">
        <v>1</v>
      </c>
      <c r="C47" s="370">
        <v>2</v>
      </c>
      <c r="D47" s="370">
        <v>2</v>
      </c>
      <c r="E47" s="370" t="s">
        <v>205</v>
      </c>
      <c r="F47" s="275" t="s">
        <v>77</v>
      </c>
      <c r="G47" s="372"/>
      <c r="H47" s="372"/>
      <c r="I47" s="372"/>
      <c r="J47" s="375">
        <f t="shared" si="3"/>
        <v>0</v>
      </c>
      <c r="K47" s="337">
        <f>IFERROR(J47/$J$18*100,"0.00")</f>
        <v>0</v>
      </c>
    </row>
    <row r="48" spans="1:11" ht="13.2" x14ac:dyDescent="0.25">
      <c r="A48" s="369">
        <v>2</v>
      </c>
      <c r="B48" s="370">
        <v>1</v>
      </c>
      <c r="C48" s="370">
        <v>2</v>
      </c>
      <c r="D48" s="370">
        <v>2</v>
      </c>
      <c r="E48" s="370" t="s">
        <v>208</v>
      </c>
      <c r="F48" s="275" t="s">
        <v>78</v>
      </c>
      <c r="G48" s="372"/>
      <c r="H48" s="372"/>
      <c r="I48" s="372"/>
      <c r="J48" s="375">
        <f t="shared" si="3"/>
        <v>0</v>
      </c>
      <c r="K48" s="337">
        <f>IFERROR(J48/$J$18*100,"0.00")</f>
        <v>0</v>
      </c>
    </row>
    <row r="49" spans="1:11" ht="13.2" x14ac:dyDescent="0.25">
      <c r="A49" s="369">
        <v>2</v>
      </c>
      <c r="B49" s="370">
        <v>1</v>
      </c>
      <c r="C49" s="370">
        <v>2</v>
      </c>
      <c r="D49" s="370">
        <v>2</v>
      </c>
      <c r="E49" s="370" t="s">
        <v>234</v>
      </c>
      <c r="F49" s="275" t="s">
        <v>1025</v>
      </c>
      <c r="G49" s="372"/>
      <c r="H49" s="372">
        <v>14315242.84</v>
      </c>
      <c r="I49" s="372"/>
      <c r="J49" s="375">
        <f t="shared" si="3"/>
        <v>14315242.84</v>
      </c>
      <c r="K49" s="337">
        <f t="shared" si="4"/>
        <v>1.4818312589746316</v>
      </c>
    </row>
    <row r="50" spans="1:11" ht="13.2" x14ac:dyDescent="0.25">
      <c r="A50" s="369">
        <v>2</v>
      </c>
      <c r="B50" s="370">
        <v>1</v>
      </c>
      <c r="C50" s="370">
        <v>2</v>
      </c>
      <c r="D50" s="370">
        <v>2</v>
      </c>
      <c r="E50" s="370" t="s">
        <v>236</v>
      </c>
      <c r="F50" s="275" t="s">
        <v>79</v>
      </c>
      <c r="G50" s="372"/>
      <c r="H50" s="372"/>
      <c r="I50" s="372"/>
      <c r="J50" s="375">
        <f t="shared" si="3"/>
        <v>0</v>
      </c>
      <c r="K50" s="337">
        <f t="shared" si="4"/>
        <v>0</v>
      </c>
    </row>
    <row r="51" spans="1:11" ht="13.2" x14ac:dyDescent="0.25">
      <c r="A51" s="369">
        <v>2</v>
      </c>
      <c r="B51" s="370">
        <v>1</v>
      </c>
      <c r="C51" s="370">
        <v>2</v>
      </c>
      <c r="D51" s="370">
        <v>2</v>
      </c>
      <c r="E51" s="370" t="s">
        <v>240</v>
      </c>
      <c r="F51" s="275" t="s">
        <v>80</v>
      </c>
      <c r="G51" s="372"/>
      <c r="H51" s="372"/>
      <c r="I51" s="372"/>
      <c r="J51" s="375">
        <f t="shared" si="3"/>
        <v>0</v>
      </c>
      <c r="K51" s="337">
        <f t="shared" si="4"/>
        <v>0</v>
      </c>
    </row>
    <row r="52" spans="1:11" ht="13.2" x14ac:dyDescent="0.25">
      <c r="A52" s="369">
        <v>2</v>
      </c>
      <c r="B52" s="370">
        <v>1</v>
      </c>
      <c r="C52" s="370">
        <v>2</v>
      </c>
      <c r="D52" s="370">
        <v>2</v>
      </c>
      <c r="E52" s="370" t="s">
        <v>241</v>
      </c>
      <c r="F52" s="275" t="s">
        <v>81</v>
      </c>
      <c r="G52" s="372"/>
      <c r="H52" s="372"/>
      <c r="I52" s="372"/>
      <c r="J52" s="375">
        <f t="shared" si="3"/>
        <v>0</v>
      </c>
      <c r="K52" s="337">
        <f t="shared" si="4"/>
        <v>0</v>
      </c>
    </row>
    <row r="53" spans="1:11" ht="13.2" x14ac:dyDescent="0.25">
      <c r="A53" s="369">
        <v>2</v>
      </c>
      <c r="B53" s="370">
        <v>1</v>
      </c>
      <c r="C53" s="370">
        <v>2</v>
      </c>
      <c r="D53" s="370">
        <v>2</v>
      </c>
      <c r="E53" s="370" t="s">
        <v>242</v>
      </c>
      <c r="F53" s="275" t="s">
        <v>1026</v>
      </c>
      <c r="G53" s="372"/>
      <c r="H53" s="372"/>
      <c r="I53" s="372"/>
      <c r="J53" s="375">
        <f t="shared" si="3"/>
        <v>0</v>
      </c>
      <c r="K53" s="337">
        <f>IFERROR(J53/$J$18*100,"0.00")</f>
        <v>0</v>
      </c>
    </row>
    <row r="54" spans="1:11" ht="13.2" x14ac:dyDescent="0.25">
      <c r="A54" s="363">
        <v>2</v>
      </c>
      <c r="B54" s="364">
        <v>1</v>
      </c>
      <c r="C54" s="364">
        <v>3</v>
      </c>
      <c r="D54" s="364"/>
      <c r="E54" s="364"/>
      <c r="F54" s="273" t="s">
        <v>35</v>
      </c>
      <c r="G54" s="365">
        <f>+G55</f>
        <v>0</v>
      </c>
      <c r="H54" s="365">
        <f>+H55</f>
        <v>0</v>
      </c>
      <c r="I54" s="365">
        <f>+I55</f>
        <v>0</v>
      </c>
      <c r="J54" s="365">
        <f>+J55</f>
        <v>0</v>
      </c>
      <c r="K54" s="365">
        <f>+K55</f>
        <v>0</v>
      </c>
    </row>
    <row r="55" spans="1:11" ht="13.2" x14ac:dyDescent="0.25">
      <c r="A55" s="366">
        <v>2</v>
      </c>
      <c r="B55" s="367">
        <v>1</v>
      </c>
      <c r="C55" s="367">
        <v>3</v>
      </c>
      <c r="D55" s="367">
        <v>2</v>
      </c>
      <c r="E55" s="367"/>
      <c r="F55" s="376" t="s">
        <v>82</v>
      </c>
      <c r="G55" s="368">
        <f>SUM(G56:G57)</f>
        <v>0</v>
      </c>
      <c r="H55" s="368">
        <f>SUM(H56:H57)</f>
        <v>0</v>
      </c>
      <c r="I55" s="368">
        <f>SUM(I56:I57)</f>
        <v>0</v>
      </c>
      <c r="J55" s="368">
        <f>SUM(J56:J57)</f>
        <v>0</v>
      </c>
      <c r="K55" s="343">
        <f>SUM(K56:K57)</f>
        <v>0</v>
      </c>
    </row>
    <row r="56" spans="1:11" ht="13.2" x14ac:dyDescent="0.25">
      <c r="A56" s="369">
        <v>2</v>
      </c>
      <c r="B56" s="370">
        <v>1</v>
      </c>
      <c r="C56" s="370">
        <v>3</v>
      </c>
      <c r="D56" s="370">
        <v>2</v>
      </c>
      <c r="E56" s="370" t="s">
        <v>202</v>
      </c>
      <c r="F56" s="275" t="s">
        <v>83</v>
      </c>
      <c r="G56" s="372"/>
      <c r="H56" s="335"/>
      <c r="I56" s="335"/>
      <c r="J56" s="336">
        <f>SUBTOTAL(9,G56:I56)</f>
        <v>0</v>
      </c>
      <c r="K56" s="337">
        <f>IFERROR(J56/$J$18*100,"0.00")</f>
        <v>0</v>
      </c>
    </row>
    <row r="57" spans="1:11" ht="13.2" x14ac:dyDescent="0.25">
      <c r="A57" s="369">
        <v>2</v>
      </c>
      <c r="B57" s="370">
        <v>1</v>
      </c>
      <c r="C57" s="370">
        <v>3</v>
      </c>
      <c r="D57" s="370">
        <v>2</v>
      </c>
      <c r="E57" s="370" t="s">
        <v>203</v>
      </c>
      <c r="F57" s="275" t="s">
        <v>84</v>
      </c>
      <c r="G57" s="372"/>
      <c r="H57" s="335"/>
      <c r="I57" s="335"/>
      <c r="J57" s="336">
        <f>SUBTOTAL(9,G57:I57)</f>
        <v>0</v>
      </c>
      <c r="K57" s="337">
        <f>IFERROR(J57/$J$18*100,"0.00")</f>
        <v>0</v>
      </c>
    </row>
    <row r="58" spans="1:11" ht="13.2" x14ac:dyDescent="0.25">
      <c r="A58" s="363">
        <v>2</v>
      </c>
      <c r="B58" s="364">
        <v>1</v>
      </c>
      <c r="C58" s="364">
        <v>5</v>
      </c>
      <c r="D58" s="364"/>
      <c r="E58" s="364"/>
      <c r="F58" s="273" t="s">
        <v>243</v>
      </c>
      <c r="G58" s="365">
        <f>G59+G61+G63+G65</f>
        <v>0</v>
      </c>
      <c r="H58" s="365">
        <f>H59+H61+H63+H65</f>
        <v>2090059.92</v>
      </c>
      <c r="I58" s="365">
        <f>I59+I61+I63+I65</f>
        <v>0</v>
      </c>
      <c r="J58" s="365">
        <f>J59+J61+J63+J65</f>
        <v>2090059.92</v>
      </c>
      <c r="K58" s="365">
        <f>K59+K61+K63+K65</f>
        <v>0.21635093146530354</v>
      </c>
    </row>
    <row r="59" spans="1:11" ht="13.2" x14ac:dyDescent="0.25">
      <c r="A59" s="366">
        <v>2</v>
      </c>
      <c r="B59" s="367">
        <v>1</v>
      </c>
      <c r="C59" s="367">
        <v>5</v>
      </c>
      <c r="D59" s="367">
        <v>1</v>
      </c>
      <c r="E59" s="367"/>
      <c r="F59" s="274" t="s">
        <v>85</v>
      </c>
      <c r="G59" s="368">
        <f>G60</f>
        <v>0</v>
      </c>
      <c r="H59" s="368">
        <f>H60</f>
        <v>1461930.21</v>
      </c>
      <c r="I59" s="368">
        <f>I60</f>
        <v>0</v>
      </c>
      <c r="J59" s="368">
        <f>J60</f>
        <v>1461930.21</v>
      </c>
      <c r="K59" s="343">
        <f>K60</f>
        <v>0.15133057174301817</v>
      </c>
    </row>
    <row r="60" spans="1:11" ht="13.2" x14ac:dyDescent="0.25">
      <c r="A60" s="369">
        <v>2</v>
      </c>
      <c r="B60" s="370">
        <v>1</v>
      </c>
      <c r="C60" s="370">
        <v>5</v>
      </c>
      <c r="D60" s="370">
        <v>1</v>
      </c>
      <c r="E60" s="370" t="s">
        <v>202</v>
      </c>
      <c r="F60" s="275" t="s">
        <v>85</v>
      </c>
      <c r="G60" s="372"/>
      <c r="H60" s="335">
        <v>1461930.21</v>
      </c>
      <c r="I60" s="335"/>
      <c r="J60" s="336">
        <f>SUBTOTAL(9,G60:I60)</f>
        <v>1461930.21</v>
      </c>
      <c r="K60" s="337">
        <f>IFERROR(J60/$J$18*100,"0.00")</f>
        <v>0.15133057174301817</v>
      </c>
    </row>
    <row r="61" spans="1:11" ht="13.2" x14ac:dyDescent="0.25">
      <c r="A61" s="366">
        <v>2</v>
      </c>
      <c r="B61" s="367">
        <v>1</v>
      </c>
      <c r="C61" s="367">
        <v>5</v>
      </c>
      <c r="D61" s="367">
        <v>2</v>
      </c>
      <c r="E61" s="367"/>
      <c r="F61" s="376" t="s">
        <v>86</v>
      </c>
      <c r="G61" s="368">
        <f>G62</f>
        <v>0</v>
      </c>
      <c r="H61" s="330">
        <f>H62</f>
        <v>0</v>
      </c>
      <c r="I61" s="330">
        <f>I62</f>
        <v>0</v>
      </c>
      <c r="J61" s="330">
        <f>J62</f>
        <v>0</v>
      </c>
      <c r="K61" s="343">
        <f>K62</f>
        <v>0</v>
      </c>
    </row>
    <row r="62" spans="1:11" ht="13.2" x14ac:dyDescent="0.25">
      <c r="A62" s="369">
        <v>2</v>
      </c>
      <c r="B62" s="370">
        <v>1</v>
      </c>
      <c r="C62" s="370">
        <v>5</v>
      </c>
      <c r="D62" s="370">
        <v>2</v>
      </c>
      <c r="E62" s="370" t="s">
        <v>202</v>
      </c>
      <c r="F62" s="275" t="s">
        <v>86</v>
      </c>
      <c r="G62" s="372"/>
      <c r="H62" s="335"/>
      <c r="I62" s="335"/>
      <c r="J62" s="336">
        <f>SUBTOTAL(9,G62:I62)</f>
        <v>0</v>
      </c>
      <c r="K62" s="337">
        <f>IFERROR(J62/$J$18*100,"0.00")</f>
        <v>0</v>
      </c>
    </row>
    <row r="63" spans="1:11" ht="13.2" x14ac:dyDescent="0.25">
      <c r="A63" s="366">
        <v>2</v>
      </c>
      <c r="B63" s="367">
        <v>1</v>
      </c>
      <c r="C63" s="367">
        <v>5</v>
      </c>
      <c r="D63" s="367">
        <v>3</v>
      </c>
      <c r="E63" s="367"/>
      <c r="F63" s="376" t="s">
        <v>87</v>
      </c>
      <c r="G63" s="368">
        <f>G64</f>
        <v>0</v>
      </c>
      <c r="H63" s="368">
        <f>H64</f>
        <v>628129.71</v>
      </c>
      <c r="I63" s="368">
        <f>I64</f>
        <v>0</v>
      </c>
      <c r="J63" s="368">
        <f>J64</f>
        <v>628129.71</v>
      </c>
      <c r="K63" s="343">
        <f>K64</f>
        <v>6.502035972228537E-2</v>
      </c>
    </row>
    <row r="64" spans="1:11" ht="13.2" x14ac:dyDescent="0.25">
      <c r="A64" s="369">
        <v>2</v>
      </c>
      <c r="B64" s="370">
        <v>1</v>
      </c>
      <c r="C64" s="370">
        <v>5</v>
      </c>
      <c r="D64" s="370">
        <v>3</v>
      </c>
      <c r="E64" s="370" t="s">
        <v>202</v>
      </c>
      <c r="F64" s="275" t="s">
        <v>87</v>
      </c>
      <c r="G64" s="372"/>
      <c r="H64" s="372">
        <v>628129.71</v>
      </c>
      <c r="I64" s="372"/>
      <c r="J64" s="375">
        <f>SUBTOTAL(9,G64:I64)</f>
        <v>628129.71</v>
      </c>
      <c r="K64" s="339">
        <f>IFERROR(J64/$J$18*100,"0.00")</f>
        <v>6.502035972228537E-2</v>
      </c>
    </row>
    <row r="65" spans="1:11" ht="13.2" x14ac:dyDescent="0.25">
      <c r="A65" s="366">
        <v>2</v>
      </c>
      <c r="B65" s="367">
        <v>1</v>
      </c>
      <c r="C65" s="367">
        <v>5</v>
      </c>
      <c r="D65" s="367">
        <v>4</v>
      </c>
      <c r="E65" s="367"/>
      <c r="F65" s="376" t="s">
        <v>88</v>
      </c>
      <c r="G65" s="368">
        <f>G66</f>
        <v>0</v>
      </c>
      <c r="H65" s="368">
        <f>H66</f>
        <v>0</v>
      </c>
      <c r="I65" s="368">
        <f>I66</f>
        <v>0</v>
      </c>
      <c r="J65" s="368">
        <f>J66</f>
        <v>0</v>
      </c>
      <c r="K65" s="343">
        <f>K66</f>
        <v>0</v>
      </c>
    </row>
    <row r="66" spans="1:11" ht="13.2" x14ac:dyDescent="0.25">
      <c r="A66" s="369">
        <v>2</v>
      </c>
      <c r="B66" s="370">
        <v>1</v>
      </c>
      <c r="C66" s="370">
        <v>5</v>
      </c>
      <c r="D66" s="370">
        <v>4</v>
      </c>
      <c r="E66" s="370" t="s">
        <v>202</v>
      </c>
      <c r="F66" s="275" t="s">
        <v>88</v>
      </c>
      <c r="G66" s="372"/>
      <c r="H66" s="335"/>
      <c r="I66" s="335"/>
      <c r="J66" s="336">
        <f>SUBTOTAL(9,G66:I66)</f>
        <v>0</v>
      </c>
      <c r="K66" s="339">
        <f t="shared" ref="K66:K129" si="5">IFERROR(J66/$J$18*100,"0.00")</f>
        <v>0</v>
      </c>
    </row>
    <row r="67" spans="1:11" ht="13.2" x14ac:dyDescent="0.25">
      <c r="A67" s="360">
        <v>2</v>
      </c>
      <c r="B67" s="361">
        <v>2</v>
      </c>
      <c r="C67" s="361"/>
      <c r="D67" s="361"/>
      <c r="E67" s="361"/>
      <c r="F67" s="272" t="s">
        <v>244</v>
      </c>
      <c r="G67" s="362">
        <f>+G68+G82+G87+G92+G99+G116+G125+G143</f>
        <v>17700800</v>
      </c>
      <c r="H67" s="362">
        <f>+H68+H82+H87+H92+H99+H116+H125+H143</f>
        <v>30686180</v>
      </c>
      <c r="I67" s="362">
        <f>+I68+I82+I87+I92+I99+I116+I125+I143</f>
        <v>0</v>
      </c>
      <c r="J67" s="362">
        <f>+J68+J82+J87+J92+J99+J116+J125+J143</f>
        <v>48386980</v>
      </c>
      <c r="K67" s="362">
        <f>+K68+K82+K87+K92+K99+K116+K125+K143</f>
        <v>5.0087407033732383</v>
      </c>
    </row>
    <row r="68" spans="1:11" ht="13.2" x14ac:dyDescent="0.25">
      <c r="A68" s="363">
        <v>2</v>
      </c>
      <c r="B68" s="364">
        <v>2</v>
      </c>
      <c r="C68" s="364">
        <v>1</v>
      </c>
      <c r="D68" s="364"/>
      <c r="E68" s="364"/>
      <c r="F68" s="273" t="s">
        <v>22</v>
      </c>
      <c r="G68" s="365">
        <f>+G69+G71+G73+G75+G78+G80</f>
        <v>5044800</v>
      </c>
      <c r="H68" s="365">
        <f>+H69+H71+H73+H75+H78+H80</f>
        <v>2800000</v>
      </c>
      <c r="I68" s="365">
        <f>+I69+I71+I73+I75+I78+I80</f>
        <v>0</v>
      </c>
      <c r="J68" s="365">
        <f>+J69+J71+J73+J75+J78+J80</f>
        <v>7844800</v>
      </c>
      <c r="K68" s="365">
        <f>+K69+K71+K73+K75+K78+K80</f>
        <v>0.8120483871864369</v>
      </c>
    </row>
    <row r="69" spans="1:11" ht="13.2" x14ac:dyDescent="0.25">
      <c r="A69" s="366">
        <v>2</v>
      </c>
      <c r="B69" s="367">
        <v>2</v>
      </c>
      <c r="C69" s="367">
        <v>1</v>
      </c>
      <c r="D69" s="367">
        <v>2</v>
      </c>
      <c r="E69" s="367"/>
      <c r="F69" s="274" t="s">
        <v>89</v>
      </c>
      <c r="G69" s="368">
        <f>G70</f>
        <v>0</v>
      </c>
      <c r="H69" s="368">
        <f>H70</f>
        <v>0</v>
      </c>
      <c r="I69" s="368">
        <f>I70</f>
        <v>0</v>
      </c>
      <c r="J69" s="368">
        <f>J70</f>
        <v>0</v>
      </c>
      <c r="K69" s="343">
        <f>K70</f>
        <v>0</v>
      </c>
    </row>
    <row r="70" spans="1:11" ht="13.2" x14ac:dyDescent="0.25">
      <c r="A70" s="369">
        <v>2</v>
      </c>
      <c r="B70" s="370">
        <v>2</v>
      </c>
      <c r="C70" s="370">
        <v>1</v>
      </c>
      <c r="D70" s="370">
        <v>2</v>
      </c>
      <c r="E70" s="370" t="s">
        <v>202</v>
      </c>
      <c r="F70" s="275" t="s">
        <v>89</v>
      </c>
      <c r="G70" s="372"/>
      <c r="H70" s="372"/>
      <c r="I70" s="372"/>
      <c r="J70" s="375">
        <f>SUBTOTAL(9,G70:I70)</f>
        <v>0</v>
      </c>
      <c r="K70" s="339">
        <f t="shared" si="5"/>
        <v>0</v>
      </c>
    </row>
    <row r="71" spans="1:11" ht="13.2" x14ac:dyDescent="0.25">
      <c r="A71" s="366">
        <v>2</v>
      </c>
      <c r="B71" s="367">
        <v>2</v>
      </c>
      <c r="C71" s="367">
        <v>1</v>
      </c>
      <c r="D71" s="367">
        <v>3</v>
      </c>
      <c r="E71" s="367"/>
      <c r="F71" s="274" t="s">
        <v>90</v>
      </c>
      <c r="G71" s="368">
        <f>G72</f>
        <v>0</v>
      </c>
      <c r="H71" s="368">
        <f>H72</f>
        <v>1600000</v>
      </c>
      <c r="I71" s="368">
        <f>I72</f>
        <v>0</v>
      </c>
      <c r="J71" s="368">
        <f>J72</f>
        <v>1600000</v>
      </c>
      <c r="K71" s="343">
        <f>K72</f>
        <v>0.16562275896113338</v>
      </c>
    </row>
    <row r="72" spans="1:11" ht="13.2" x14ac:dyDescent="0.25">
      <c r="A72" s="369">
        <v>2</v>
      </c>
      <c r="B72" s="370">
        <v>2</v>
      </c>
      <c r="C72" s="370">
        <v>1</v>
      </c>
      <c r="D72" s="370">
        <v>3</v>
      </c>
      <c r="E72" s="370" t="s">
        <v>202</v>
      </c>
      <c r="F72" s="275" t="s">
        <v>90</v>
      </c>
      <c r="G72" s="372"/>
      <c r="H72" s="335">
        <v>1600000</v>
      </c>
      <c r="I72" s="335"/>
      <c r="J72" s="336">
        <f>SUBTOTAL(9,G72:I72)</f>
        <v>1600000</v>
      </c>
      <c r="K72" s="339">
        <f t="shared" si="5"/>
        <v>0.16562275896113338</v>
      </c>
    </row>
    <row r="73" spans="1:11" ht="13.2" x14ac:dyDescent="0.25">
      <c r="A73" s="366">
        <v>2</v>
      </c>
      <c r="B73" s="367">
        <v>2</v>
      </c>
      <c r="C73" s="367">
        <v>1</v>
      </c>
      <c r="D73" s="367">
        <v>5</v>
      </c>
      <c r="E73" s="367"/>
      <c r="F73" s="274" t="s">
        <v>91</v>
      </c>
      <c r="G73" s="368">
        <f>G74</f>
        <v>0</v>
      </c>
      <c r="H73" s="368">
        <f>H74</f>
        <v>1200000</v>
      </c>
      <c r="I73" s="368">
        <f>I74</f>
        <v>0</v>
      </c>
      <c r="J73" s="368">
        <f>J74</f>
        <v>1200000</v>
      </c>
      <c r="K73" s="343">
        <f>K74</f>
        <v>0.12421706922085003</v>
      </c>
    </row>
    <row r="74" spans="1:11" ht="13.2" x14ac:dyDescent="0.25">
      <c r="A74" s="369">
        <v>2</v>
      </c>
      <c r="B74" s="370">
        <v>2</v>
      </c>
      <c r="C74" s="370">
        <v>1</v>
      </c>
      <c r="D74" s="370">
        <v>5</v>
      </c>
      <c r="E74" s="370" t="s">
        <v>202</v>
      </c>
      <c r="F74" s="275" t="s">
        <v>91</v>
      </c>
      <c r="G74" s="372"/>
      <c r="H74" s="335">
        <v>1200000</v>
      </c>
      <c r="I74" s="335"/>
      <c r="J74" s="336">
        <f>SUBTOTAL(9,G74:I74)</f>
        <v>1200000</v>
      </c>
      <c r="K74" s="339">
        <f t="shared" si="5"/>
        <v>0.12421706922085003</v>
      </c>
    </row>
    <row r="75" spans="1:11" ht="13.2" x14ac:dyDescent="0.25">
      <c r="A75" s="366">
        <v>2</v>
      </c>
      <c r="B75" s="367">
        <v>2</v>
      </c>
      <c r="C75" s="367">
        <v>1</v>
      </c>
      <c r="D75" s="367">
        <v>6</v>
      </c>
      <c r="E75" s="367"/>
      <c r="F75" s="274" t="s">
        <v>23</v>
      </c>
      <c r="G75" s="368">
        <f>G76+G77</f>
        <v>0</v>
      </c>
      <c r="H75" s="368">
        <f>H76+H77</f>
        <v>0</v>
      </c>
      <c r="I75" s="368">
        <f>I76+I77</f>
        <v>0</v>
      </c>
      <c r="J75" s="368">
        <f>J76+J77</f>
        <v>0</v>
      </c>
      <c r="K75" s="343">
        <f>K76+K77</f>
        <v>0</v>
      </c>
    </row>
    <row r="76" spans="1:11" ht="13.2" x14ac:dyDescent="0.25">
      <c r="A76" s="369">
        <v>2</v>
      </c>
      <c r="B76" s="370">
        <v>2</v>
      </c>
      <c r="C76" s="370">
        <v>1</v>
      </c>
      <c r="D76" s="370">
        <v>6</v>
      </c>
      <c r="E76" s="370" t="s">
        <v>202</v>
      </c>
      <c r="F76" s="275" t="s">
        <v>92</v>
      </c>
      <c r="G76" s="377"/>
      <c r="H76" s="335"/>
      <c r="I76" s="335"/>
      <c r="J76" s="336">
        <f>SUBTOTAL(9,G76:I76)</f>
        <v>0</v>
      </c>
      <c r="K76" s="339">
        <f t="shared" si="5"/>
        <v>0</v>
      </c>
    </row>
    <row r="77" spans="1:11" ht="13.2" x14ac:dyDescent="0.25">
      <c r="A77" s="369">
        <v>2</v>
      </c>
      <c r="B77" s="370">
        <v>2</v>
      </c>
      <c r="C77" s="370">
        <v>1</v>
      </c>
      <c r="D77" s="370">
        <v>6</v>
      </c>
      <c r="E77" s="370" t="s">
        <v>203</v>
      </c>
      <c r="F77" s="275" t="s">
        <v>93</v>
      </c>
      <c r="G77" s="377"/>
      <c r="H77" s="335"/>
      <c r="I77" s="335"/>
      <c r="J77" s="336">
        <f>SUBTOTAL(9,G77:I77)</f>
        <v>0</v>
      </c>
      <c r="K77" s="339">
        <f t="shared" si="5"/>
        <v>0</v>
      </c>
    </row>
    <row r="78" spans="1:11" ht="13.2" x14ac:dyDescent="0.25">
      <c r="A78" s="366">
        <v>2</v>
      </c>
      <c r="B78" s="367">
        <v>2</v>
      </c>
      <c r="C78" s="367">
        <v>1</v>
      </c>
      <c r="D78" s="367">
        <v>7</v>
      </c>
      <c r="E78" s="367"/>
      <c r="F78" s="274" t="s">
        <v>24</v>
      </c>
      <c r="G78" s="368">
        <f>G79</f>
        <v>748800</v>
      </c>
      <c r="H78" s="368">
        <f>H79</f>
        <v>0</v>
      </c>
      <c r="I78" s="368">
        <f>I79</f>
        <v>0</v>
      </c>
      <c r="J78" s="368">
        <f>J79</f>
        <v>748800</v>
      </c>
      <c r="K78" s="343">
        <f>K79</f>
        <v>7.7511451193810421E-2</v>
      </c>
    </row>
    <row r="79" spans="1:11" ht="13.2" x14ac:dyDescent="0.25">
      <c r="A79" s="369">
        <v>2</v>
      </c>
      <c r="B79" s="370">
        <v>2</v>
      </c>
      <c r="C79" s="370">
        <v>1</v>
      </c>
      <c r="D79" s="370">
        <v>7</v>
      </c>
      <c r="E79" s="370" t="s">
        <v>202</v>
      </c>
      <c r="F79" s="275" t="s">
        <v>24</v>
      </c>
      <c r="G79" s="372">
        <v>748800</v>
      </c>
      <c r="H79" s="338"/>
      <c r="I79" s="338"/>
      <c r="J79" s="338">
        <f>SUBTOTAL(9,G79:I79)</f>
        <v>748800</v>
      </c>
      <c r="K79" s="339">
        <f t="shared" si="5"/>
        <v>7.7511451193810421E-2</v>
      </c>
    </row>
    <row r="80" spans="1:11" ht="13.2" x14ac:dyDescent="0.25">
      <c r="A80" s="366">
        <v>2</v>
      </c>
      <c r="B80" s="367">
        <v>2</v>
      </c>
      <c r="C80" s="367">
        <v>1</v>
      </c>
      <c r="D80" s="367">
        <v>8</v>
      </c>
      <c r="E80" s="367"/>
      <c r="F80" s="274" t="s">
        <v>94</v>
      </c>
      <c r="G80" s="368">
        <f>G81</f>
        <v>4296000</v>
      </c>
      <c r="H80" s="368">
        <f>H81</f>
        <v>0</v>
      </c>
      <c r="I80" s="368">
        <f>I81</f>
        <v>0</v>
      </c>
      <c r="J80" s="368">
        <f>J81</f>
        <v>4296000</v>
      </c>
      <c r="K80" s="343">
        <f>K81</f>
        <v>0.44469710781064309</v>
      </c>
    </row>
    <row r="81" spans="1:11" ht="13.2" x14ac:dyDescent="0.25">
      <c r="A81" s="369">
        <v>2</v>
      </c>
      <c r="B81" s="370">
        <v>2</v>
      </c>
      <c r="C81" s="370">
        <v>1</v>
      </c>
      <c r="D81" s="370">
        <v>8</v>
      </c>
      <c r="E81" s="370" t="s">
        <v>202</v>
      </c>
      <c r="F81" s="275" t="s">
        <v>94</v>
      </c>
      <c r="G81" s="372">
        <v>4296000</v>
      </c>
      <c r="H81" s="330"/>
      <c r="I81" s="330"/>
      <c r="J81" s="338">
        <f>SUBTOTAL(9,G81:I81)</f>
        <v>4296000</v>
      </c>
      <c r="K81" s="339">
        <f t="shared" si="5"/>
        <v>0.44469710781064309</v>
      </c>
    </row>
    <row r="82" spans="1:11" ht="13.2" x14ac:dyDescent="0.25">
      <c r="A82" s="363">
        <v>2</v>
      </c>
      <c r="B82" s="364">
        <v>2</v>
      </c>
      <c r="C82" s="364">
        <v>2</v>
      </c>
      <c r="D82" s="364"/>
      <c r="E82" s="364"/>
      <c r="F82" s="273" t="s">
        <v>245</v>
      </c>
      <c r="G82" s="365">
        <f>+G83+G85</f>
        <v>2500000</v>
      </c>
      <c r="H82" s="365">
        <f>+H83+H85</f>
        <v>3577180</v>
      </c>
      <c r="I82" s="365">
        <f>+I83+I85</f>
        <v>0</v>
      </c>
      <c r="J82" s="365">
        <f>+J83+J85</f>
        <v>6077180</v>
      </c>
      <c r="K82" s="365">
        <f>+K83+K85</f>
        <v>0.62907457393963784</v>
      </c>
    </row>
    <row r="83" spans="1:11" ht="13.2" x14ac:dyDescent="0.25">
      <c r="A83" s="366">
        <v>2</v>
      </c>
      <c r="B83" s="367">
        <v>2</v>
      </c>
      <c r="C83" s="367">
        <v>2</v>
      </c>
      <c r="D83" s="367">
        <v>1</v>
      </c>
      <c r="E83" s="367"/>
      <c r="F83" s="274" t="s">
        <v>95</v>
      </c>
      <c r="G83" s="368">
        <f>G84</f>
        <v>0</v>
      </c>
      <c r="H83" s="368">
        <f>H84</f>
        <v>0</v>
      </c>
      <c r="I83" s="368">
        <f>I84</f>
        <v>0</v>
      </c>
      <c r="J83" s="368">
        <f>J84</f>
        <v>0</v>
      </c>
      <c r="K83" s="343">
        <f>K84</f>
        <v>0</v>
      </c>
    </row>
    <row r="84" spans="1:11" ht="13.2" x14ac:dyDescent="0.25">
      <c r="A84" s="369">
        <v>2</v>
      </c>
      <c r="B84" s="370">
        <v>2</v>
      </c>
      <c r="C84" s="370">
        <v>2</v>
      </c>
      <c r="D84" s="370">
        <v>1</v>
      </c>
      <c r="E84" s="370" t="s">
        <v>202</v>
      </c>
      <c r="F84" s="275" t="s">
        <v>95</v>
      </c>
      <c r="G84" s="372"/>
      <c r="H84" s="335"/>
      <c r="I84" s="335"/>
      <c r="J84" s="336">
        <f>SUBTOTAL(9,G84:I84)</f>
        <v>0</v>
      </c>
      <c r="K84" s="339">
        <f t="shared" si="5"/>
        <v>0</v>
      </c>
    </row>
    <row r="85" spans="1:11" ht="13.2" x14ac:dyDescent="0.25">
      <c r="A85" s="366">
        <v>2</v>
      </c>
      <c r="B85" s="367">
        <v>2</v>
      </c>
      <c r="C85" s="367">
        <v>2</v>
      </c>
      <c r="D85" s="367">
        <v>2</v>
      </c>
      <c r="E85" s="367"/>
      <c r="F85" s="274" t="s">
        <v>96</v>
      </c>
      <c r="G85" s="368">
        <f>G86</f>
        <v>2500000</v>
      </c>
      <c r="H85" s="330">
        <f>H86</f>
        <v>3577180</v>
      </c>
      <c r="I85" s="330">
        <f>I86</f>
        <v>0</v>
      </c>
      <c r="J85" s="330">
        <f>J86</f>
        <v>6077180</v>
      </c>
      <c r="K85" s="343">
        <f>K86</f>
        <v>0.62907457393963784</v>
      </c>
    </row>
    <row r="86" spans="1:11" ht="13.2" x14ac:dyDescent="0.25">
      <c r="A86" s="369">
        <v>2</v>
      </c>
      <c r="B86" s="370">
        <v>2</v>
      </c>
      <c r="C86" s="370">
        <v>2</v>
      </c>
      <c r="D86" s="370">
        <v>2</v>
      </c>
      <c r="E86" s="370" t="s">
        <v>202</v>
      </c>
      <c r="F86" s="275" t="s">
        <v>96</v>
      </c>
      <c r="G86" s="372">
        <v>2500000</v>
      </c>
      <c r="H86" s="335">
        <v>3577180</v>
      </c>
      <c r="I86" s="335"/>
      <c r="J86" s="336">
        <f>SUBTOTAL(9,G86:I86)</f>
        <v>6077180</v>
      </c>
      <c r="K86" s="339">
        <f t="shared" si="5"/>
        <v>0.62907457393963784</v>
      </c>
    </row>
    <row r="87" spans="1:11" ht="13.2" x14ac:dyDescent="0.25">
      <c r="A87" s="363">
        <v>2</v>
      </c>
      <c r="B87" s="364">
        <v>2</v>
      </c>
      <c r="C87" s="364">
        <v>3</v>
      </c>
      <c r="D87" s="364"/>
      <c r="E87" s="364"/>
      <c r="F87" s="273" t="s">
        <v>25</v>
      </c>
      <c r="G87" s="365">
        <f>+G88+G90</f>
        <v>0</v>
      </c>
      <c r="H87" s="365">
        <f>+H88+H90</f>
        <v>0</v>
      </c>
      <c r="I87" s="365">
        <f>+I88+I90</f>
        <v>0</v>
      </c>
      <c r="J87" s="365">
        <f>+J88+J90</f>
        <v>0</v>
      </c>
      <c r="K87" s="365">
        <f>+K88+K90</f>
        <v>0</v>
      </c>
    </row>
    <row r="88" spans="1:11" ht="13.2" x14ac:dyDescent="0.25">
      <c r="A88" s="366">
        <v>2</v>
      </c>
      <c r="B88" s="367">
        <v>2</v>
      </c>
      <c r="C88" s="367">
        <v>3</v>
      </c>
      <c r="D88" s="367">
        <v>1</v>
      </c>
      <c r="E88" s="367"/>
      <c r="F88" s="274" t="s">
        <v>97</v>
      </c>
      <c r="G88" s="368">
        <f>G89</f>
        <v>0</v>
      </c>
      <c r="H88" s="368">
        <f>H89</f>
        <v>0</v>
      </c>
      <c r="I88" s="368">
        <f>I89</f>
        <v>0</v>
      </c>
      <c r="J88" s="368">
        <f>J89</f>
        <v>0</v>
      </c>
      <c r="K88" s="343">
        <f>K89</f>
        <v>0</v>
      </c>
    </row>
    <row r="89" spans="1:11" ht="13.2" x14ac:dyDescent="0.25">
      <c r="A89" s="369">
        <v>2</v>
      </c>
      <c r="B89" s="370">
        <v>2</v>
      </c>
      <c r="C89" s="370">
        <v>3</v>
      </c>
      <c r="D89" s="370">
        <v>1</v>
      </c>
      <c r="E89" s="370" t="s">
        <v>202</v>
      </c>
      <c r="F89" s="275" t="s">
        <v>97</v>
      </c>
      <c r="G89" s="372"/>
      <c r="H89" s="372"/>
      <c r="I89" s="372"/>
      <c r="J89" s="375">
        <f>SUBTOTAL(9,G89:I89)</f>
        <v>0</v>
      </c>
      <c r="K89" s="339">
        <f t="shared" si="5"/>
        <v>0</v>
      </c>
    </row>
    <row r="90" spans="1:11" ht="13.2" x14ac:dyDescent="0.25">
      <c r="A90" s="366">
        <v>2</v>
      </c>
      <c r="B90" s="367">
        <v>2</v>
      </c>
      <c r="C90" s="367">
        <v>3</v>
      </c>
      <c r="D90" s="367">
        <v>2</v>
      </c>
      <c r="E90" s="367"/>
      <c r="F90" s="274" t="s">
        <v>98</v>
      </c>
      <c r="G90" s="368">
        <f>G91</f>
        <v>0</v>
      </c>
      <c r="H90" s="368">
        <f>H91</f>
        <v>0</v>
      </c>
      <c r="I90" s="368">
        <f>I91</f>
        <v>0</v>
      </c>
      <c r="J90" s="368">
        <f>J91</f>
        <v>0</v>
      </c>
      <c r="K90" s="343">
        <f>K91</f>
        <v>0</v>
      </c>
    </row>
    <row r="91" spans="1:11" ht="13.2" x14ac:dyDescent="0.25">
      <c r="A91" s="369">
        <v>2</v>
      </c>
      <c r="B91" s="370">
        <v>2</v>
      </c>
      <c r="C91" s="370">
        <v>3</v>
      </c>
      <c r="D91" s="370">
        <v>2</v>
      </c>
      <c r="E91" s="370" t="s">
        <v>202</v>
      </c>
      <c r="F91" s="275" t="s">
        <v>98</v>
      </c>
      <c r="G91" s="372"/>
      <c r="H91" s="372"/>
      <c r="I91" s="372"/>
      <c r="J91" s="375">
        <f>SUBTOTAL(9,G91:I91)</f>
        <v>0</v>
      </c>
      <c r="K91" s="339">
        <f t="shared" si="5"/>
        <v>0</v>
      </c>
    </row>
    <row r="92" spans="1:11" ht="13.2" x14ac:dyDescent="0.25">
      <c r="A92" s="363">
        <v>2</v>
      </c>
      <c r="B92" s="364">
        <v>2</v>
      </c>
      <c r="C92" s="364">
        <v>4</v>
      </c>
      <c r="D92" s="364"/>
      <c r="E92" s="364"/>
      <c r="F92" s="273" t="s">
        <v>99</v>
      </c>
      <c r="G92" s="365">
        <f>+G93+G95+G97</f>
        <v>0</v>
      </c>
      <c r="H92" s="365">
        <f>+H93+H95+H97</f>
        <v>960000</v>
      </c>
      <c r="I92" s="365">
        <f>+I93+I95+I97</f>
        <v>0</v>
      </c>
      <c r="J92" s="365">
        <f>+J93+J95+J97</f>
        <v>960000</v>
      </c>
      <c r="K92" s="365">
        <f>+K93+K95+K97</f>
        <v>9.9373655376680026E-2</v>
      </c>
    </row>
    <row r="93" spans="1:11" ht="13.2" x14ac:dyDescent="0.25">
      <c r="A93" s="366">
        <v>2</v>
      </c>
      <c r="B93" s="367">
        <v>2</v>
      </c>
      <c r="C93" s="367">
        <v>4</v>
      </c>
      <c r="D93" s="367">
        <v>1</v>
      </c>
      <c r="E93" s="367"/>
      <c r="F93" s="376" t="s">
        <v>1027</v>
      </c>
      <c r="G93" s="368">
        <f>G94</f>
        <v>0</v>
      </c>
      <c r="H93" s="368">
        <f>H94</f>
        <v>360000</v>
      </c>
      <c r="I93" s="368">
        <f>I94</f>
        <v>0</v>
      </c>
      <c r="J93" s="368">
        <f>J94</f>
        <v>360000</v>
      </c>
      <c r="K93" s="343">
        <f>K94</f>
        <v>3.726512076625501E-2</v>
      </c>
    </row>
    <row r="94" spans="1:11" ht="13.2" x14ac:dyDescent="0.25">
      <c r="A94" s="369">
        <v>2</v>
      </c>
      <c r="B94" s="370">
        <v>2</v>
      </c>
      <c r="C94" s="370">
        <v>4</v>
      </c>
      <c r="D94" s="370">
        <v>1</v>
      </c>
      <c r="E94" s="370" t="s">
        <v>202</v>
      </c>
      <c r="F94" s="371" t="s">
        <v>1027</v>
      </c>
      <c r="G94" s="372"/>
      <c r="H94" s="335">
        <v>360000</v>
      </c>
      <c r="I94" s="335"/>
      <c r="J94" s="336">
        <f>SUBTOTAL(9,G94:I94)</f>
        <v>360000</v>
      </c>
      <c r="K94" s="339">
        <f t="shared" si="5"/>
        <v>3.726512076625501E-2</v>
      </c>
    </row>
    <row r="95" spans="1:11" ht="13.2" x14ac:dyDescent="0.25">
      <c r="A95" s="366">
        <v>2</v>
      </c>
      <c r="B95" s="367">
        <v>2</v>
      </c>
      <c r="C95" s="367">
        <v>4</v>
      </c>
      <c r="D95" s="367">
        <v>2</v>
      </c>
      <c r="E95" s="367"/>
      <c r="F95" s="376" t="s">
        <v>26</v>
      </c>
      <c r="G95" s="368">
        <f>G96</f>
        <v>0</v>
      </c>
      <c r="H95" s="368">
        <f>H96</f>
        <v>600000</v>
      </c>
      <c r="I95" s="368">
        <f>I96</f>
        <v>0</v>
      </c>
      <c r="J95" s="368">
        <f>J96</f>
        <v>600000</v>
      </c>
      <c r="K95" s="343">
        <f>K96</f>
        <v>6.2108534610425016E-2</v>
      </c>
    </row>
    <row r="96" spans="1:11" ht="13.2" x14ac:dyDescent="0.25">
      <c r="A96" s="369">
        <v>2</v>
      </c>
      <c r="B96" s="370">
        <v>2</v>
      </c>
      <c r="C96" s="370">
        <v>4</v>
      </c>
      <c r="D96" s="370">
        <v>2</v>
      </c>
      <c r="E96" s="370" t="s">
        <v>202</v>
      </c>
      <c r="F96" s="275" t="s">
        <v>26</v>
      </c>
      <c r="G96" s="372"/>
      <c r="H96" s="335">
        <v>600000</v>
      </c>
      <c r="I96" s="335"/>
      <c r="J96" s="336">
        <f>SUBTOTAL(9,G96:I96)</f>
        <v>600000</v>
      </c>
      <c r="K96" s="339">
        <f t="shared" si="5"/>
        <v>6.2108534610425016E-2</v>
      </c>
    </row>
    <row r="97" spans="1:11" ht="13.2" x14ac:dyDescent="0.25">
      <c r="A97" s="366">
        <v>2</v>
      </c>
      <c r="B97" s="367">
        <v>2</v>
      </c>
      <c r="C97" s="367">
        <v>4</v>
      </c>
      <c r="D97" s="367">
        <v>4</v>
      </c>
      <c r="E97" s="367"/>
      <c r="F97" s="376" t="s">
        <v>100</v>
      </c>
      <c r="G97" s="368">
        <f>G98</f>
        <v>0</v>
      </c>
      <c r="H97" s="368">
        <f>H98</f>
        <v>0</v>
      </c>
      <c r="I97" s="368">
        <f>I98</f>
        <v>0</v>
      </c>
      <c r="J97" s="368">
        <f>J98</f>
        <v>0</v>
      </c>
      <c r="K97" s="343">
        <f>K98</f>
        <v>0</v>
      </c>
    </row>
    <row r="98" spans="1:11" ht="13.2" x14ac:dyDescent="0.25">
      <c r="A98" s="369">
        <v>2</v>
      </c>
      <c r="B98" s="370">
        <v>2</v>
      </c>
      <c r="C98" s="370">
        <v>4</v>
      </c>
      <c r="D98" s="370">
        <v>4</v>
      </c>
      <c r="E98" s="370" t="s">
        <v>202</v>
      </c>
      <c r="F98" s="275" t="s">
        <v>100</v>
      </c>
      <c r="G98" s="372"/>
      <c r="H98" s="335"/>
      <c r="I98" s="335"/>
      <c r="J98" s="336">
        <f>SUBTOTAL(9,G98:I98)</f>
        <v>0</v>
      </c>
      <c r="K98" s="343">
        <f t="shared" si="5"/>
        <v>0</v>
      </c>
    </row>
    <row r="99" spans="1:11" ht="13.2" x14ac:dyDescent="0.25">
      <c r="A99" s="363">
        <v>2</v>
      </c>
      <c r="B99" s="364">
        <v>2</v>
      </c>
      <c r="C99" s="364">
        <v>5</v>
      </c>
      <c r="D99" s="364"/>
      <c r="E99" s="364"/>
      <c r="F99" s="273" t="s">
        <v>101</v>
      </c>
      <c r="G99" s="365">
        <f>+G100+G102+G104+G110+G112+G114</f>
        <v>0</v>
      </c>
      <c r="H99" s="365">
        <f>+H100+H102+H104+H110+H112+H114</f>
        <v>963000</v>
      </c>
      <c r="I99" s="365">
        <f>+I100+I102+I104+I110+I112+I114</f>
        <v>0</v>
      </c>
      <c r="J99" s="365">
        <f>+J100+J102+J104+J110+J112+J114</f>
        <v>963000</v>
      </c>
      <c r="K99" s="365">
        <f>+K100+K102+K104+K110+K112</f>
        <v>9.9684198049732164E-2</v>
      </c>
    </row>
    <row r="100" spans="1:11" ht="13.2" x14ac:dyDescent="0.25">
      <c r="A100" s="366">
        <v>2</v>
      </c>
      <c r="B100" s="367">
        <v>2</v>
      </c>
      <c r="C100" s="367">
        <v>5</v>
      </c>
      <c r="D100" s="367">
        <v>1</v>
      </c>
      <c r="E100" s="367"/>
      <c r="F100" s="376" t="s">
        <v>102</v>
      </c>
      <c r="G100" s="368">
        <f>G101</f>
        <v>0</v>
      </c>
      <c r="H100" s="368">
        <f>H101</f>
        <v>0</v>
      </c>
      <c r="I100" s="368">
        <f>I101</f>
        <v>0</v>
      </c>
      <c r="J100" s="368">
        <f>J101</f>
        <v>0</v>
      </c>
      <c r="K100" s="343">
        <f>K101</f>
        <v>0</v>
      </c>
    </row>
    <row r="101" spans="1:11" ht="13.2" x14ac:dyDescent="0.25">
      <c r="A101" s="369">
        <v>2</v>
      </c>
      <c r="B101" s="370">
        <v>2</v>
      </c>
      <c r="C101" s="370">
        <v>5</v>
      </c>
      <c r="D101" s="370">
        <v>1</v>
      </c>
      <c r="E101" s="370" t="s">
        <v>202</v>
      </c>
      <c r="F101" s="275" t="s">
        <v>102</v>
      </c>
      <c r="G101" s="372"/>
      <c r="H101" s="349"/>
      <c r="I101" s="349"/>
      <c r="J101" s="336">
        <f>SUBTOTAL(9,G101:I101)</f>
        <v>0</v>
      </c>
      <c r="K101" s="339">
        <f t="shared" si="5"/>
        <v>0</v>
      </c>
    </row>
    <row r="102" spans="1:11" ht="13.2" x14ac:dyDescent="0.25">
      <c r="A102" s="366">
        <v>2</v>
      </c>
      <c r="B102" s="367">
        <v>2</v>
      </c>
      <c r="C102" s="367">
        <v>5</v>
      </c>
      <c r="D102" s="367">
        <v>2</v>
      </c>
      <c r="E102" s="367"/>
      <c r="F102" s="274" t="s">
        <v>1028</v>
      </c>
      <c r="G102" s="368">
        <f>G103</f>
        <v>0</v>
      </c>
      <c r="H102" s="368">
        <f>H103</f>
        <v>0</v>
      </c>
      <c r="I102" s="368">
        <f>I103</f>
        <v>0</v>
      </c>
      <c r="J102" s="368">
        <f>J103</f>
        <v>0</v>
      </c>
      <c r="K102" s="343">
        <f>K103</f>
        <v>0</v>
      </c>
    </row>
    <row r="103" spans="1:11" ht="13.2" x14ac:dyDescent="0.25">
      <c r="A103" s="369">
        <v>2</v>
      </c>
      <c r="B103" s="370">
        <v>2</v>
      </c>
      <c r="C103" s="370">
        <v>5</v>
      </c>
      <c r="D103" s="370">
        <v>2</v>
      </c>
      <c r="E103" s="370" t="s">
        <v>202</v>
      </c>
      <c r="F103" s="275" t="s">
        <v>1028</v>
      </c>
      <c r="G103" s="372"/>
      <c r="H103" s="335"/>
      <c r="I103" s="335"/>
      <c r="J103" s="336">
        <f>SUBTOTAL(9,G103:I103)</f>
        <v>0</v>
      </c>
      <c r="K103" s="339">
        <f t="shared" si="5"/>
        <v>0</v>
      </c>
    </row>
    <row r="104" spans="1:11" ht="13.2" x14ac:dyDescent="0.25">
      <c r="A104" s="366">
        <v>2</v>
      </c>
      <c r="B104" s="367">
        <v>2</v>
      </c>
      <c r="C104" s="367">
        <v>5</v>
      </c>
      <c r="D104" s="367">
        <v>3</v>
      </c>
      <c r="E104" s="367"/>
      <c r="F104" s="274" t="s">
        <v>1029</v>
      </c>
      <c r="G104" s="368">
        <f>SUM(G105:G109)</f>
        <v>0</v>
      </c>
      <c r="H104" s="368">
        <f>SUM(H105:H109)</f>
        <v>963000</v>
      </c>
      <c r="I104" s="368">
        <f>SUM(I105:I109)</f>
        <v>0</v>
      </c>
      <c r="J104" s="368">
        <f>SUM(J105:J109)</f>
        <v>963000</v>
      </c>
      <c r="K104" s="343">
        <f>SUM(K105:K109)</f>
        <v>9.9684198049732164E-2</v>
      </c>
    </row>
    <row r="105" spans="1:11" ht="13.2" x14ac:dyDescent="0.25">
      <c r="A105" s="369">
        <v>2</v>
      </c>
      <c r="B105" s="370">
        <v>2</v>
      </c>
      <c r="C105" s="370">
        <v>5</v>
      </c>
      <c r="D105" s="370">
        <v>3</v>
      </c>
      <c r="E105" s="370" t="s">
        <v>202</v>
      </c>
      <c r="F105" s="275" t="s">
        <v>103</v>
      </c>
      <c r="G105" s="372"/>
      <c r="H105" s="372"/>
      <c r="I105" s="372"/>
      <c r="J105" s="375">
        <f>SUBTOTAL(9,G105:I105)</f>
        <v>0</v>
      </c>
      <c r="K105" s="339">
        <f t="shared" si="5"/>
        <v>0</v>
      </c>
    </row>
    <row r="106" spans="1:11" ht="13.2" x14ac:dyDescent="0.25">
      <c r="A106" s="369">
        <v>2</v>
      </c>
      <c r="B106" s="370">
        <v>2</v>
      </c>
      <c r="C106" s="370">
        <v>5</v>
      </c>
      <c r="D106" s="370">
        <v>3</v>
      </c>
      <c r="E106" s="370" t="s">
        <v>203</v>
      </c>
      <c r="F106" s="275" t="s">
        <v>104</v>
      </c>
      <c r="G106" s="372"/>
      <c r="H106" s="372">
        <v>200000</v>
      </c>
      <c r="I106" s="372"/>
      <c r="J106" s="375">
        <f t="shared" ref="J106:J111" si="6">SUBTOTAL(9,G106:I106)</f>
        <v>200000</v>
      </c>
      <c r="K106" s="339">
        <f t="shared" si="5"/>
        <v>2.0702844870141672E-2</v>
      </c>
    </row>
    <row r="107" spans="1:11" ht="13.2" x14ac:dyDescent="0.25">
      <c r="A107" s="369">
        <v>2</v>
      </c>
      <c r="B107" s="370">
        <v>2</v>
      </c>
      <c r="C107" s="370">
        <v>5</v>
      </c>
      <c r="D107" s="370">
        <v>3</v>
      </c>
      <c r="E107" s="370" t="s">
        <v>204</v>
      </c>
      <c r="F107" s="275" t="s">
        <v>105</v>
      </c>
      <c r="G107" s="372"/>
      <c r="H107" s="372"/>
      <c r="I107" s="372"/>
      <c r="J107" s="375">
        <f t="shared" si="6"/>
        <v>0</v>
      </c>
      <c r="K107" s="339">
        <f t="shared" si="5"/>
        <v>0</v>
      </c>
    </row>
    <row r="108" spans="1:11" ht="13.2" x14ac:dyDescent="0.25">
      <c r="A108" s="369">
        <v>2</v>
      </c>
      <c r="B108" s="370">
        <v>2</v>
      </c>
      <c r="C108" s="370">
        <v>5</v>
      </c>
      <c r="D108" s="370">
        <v>3</v>
      </c>
      <c r="E108" s="370" t="s">
        <v>205</v>
      </c>
      <c r="F108" s="275" t="s">
        <v>106</v>
      </c>
      <c r="G108" s="372"/>
      <c r="H108" s="372"/>
      <c r="I108" s="372"/>
      <c r="J108" s="375">
        <f t="shared" si="6"/>
        <v>0</v>
      </c>
      <c r="K108" s="339">
        <f t="shared" si="5"/>
        <v>0</v>
      </c>
    </row>
    <row r="109" spans="1:11" ht="13.2" x14ac:dyDescent="0.25">
      <c r="A109" s="369">
        <v>2</v>
      </c>
      <c r="B109" s="370">
        <v>2</v>
      </c>
      <c r="C109" s="370">
        <v>5</v>
      </c>
      <c r="D109" s="370">
        <v>3</v>
      </c>
      <c r="E109" s="370" t="s">
        <v>208</v>
      </c>
      <c r="F109" s="275" t="s">
        <v>107</v>
      </c>
      <c r="G109" s="372"/>
      <c r="H109" s="372">
        <v>763000</v>
      </c>
      <c r="I109" s="372"/>
      <c r="J109" s="375">
        <f t="shared" si="6"/>
        <v>763000</v>
      </c>
      <c r="K109" s="339">
        <f t="shared" si="5"/>
        <v>7.8981353179590486E-2</v>
      </c>
    </row>
    <row r="110" spans="1:11" ht="13.2" x14ac:dyDescent="0.25">
      <c r="A110" s="366">
        <v>2</v>
      </c>
      <c r="B110" s="367">
        <v>2</v>
      </c>
      <c r="C110" s="367">
        <v>5</v>
      </c>
      <c r="D110" s="367">
        <v>4</v>
      </c>
      <c r="E110" s="367"/>
      <c r="F110" s="376" t="s">
        <v>108</v>
      </c>
      <c r="G110" s="368">
        <f>G111</f>
        <v>0</v>
      </c>
      <c r="H110" s="368">
        <f>H111</f>
        <v>0</v>
      </c>
      <c r="I110" s="368">
        <f>I111</f>
        <v>0</v>
      </c>
      <c r="J110" s="368">
        <f>J111</f>
        <v>0</v>
      </c>
      <c r="K110" s="343">
        <f>K111</f>
        <v>0</v>
      </c>
    </row>
    <row r="111" spans="1:11" ht="13.2" x14ac:dyDescent="0.25">
      <c r="A111" s="369">
        <v>2</v>
      </c>
      <c r="B111" s="370">
        <v>2</v>
      </c>
      <c r="C111" s="370">
        <v>5</v>
      </c>
      <c r="D111" s="370">
        <v>4</v>
      </c>
      <c r="E111" s="370" t="s">
        <v>202</v>
      </c>
      <c r="F111" s="275" t="s">
        <v>108</v>
      </c>
      <c r="G111" s="372"/>
      <c r="H111" s="372"/>
      <c r="I111" s="372"/>
      <c r="J111" s="375">
        <f t="shared" si="6"/>
        <v>0</v>
      </c>
      <c r="K111" s="339">
        <f t="shared" si="5"/>
        <v>0</v>
      </c>
    </row>
    <row r="112" spans="1:11" ht="13.2" x14ac:dyDescent="0.25">
      <c r="A112" s="366">
        <v>2</v>
      </c>
      <c r="B112" s="367">
        <v>2</v>
      </c>
      <c r="C112" s="367">
        <v>5</v>
      </c>
      <c r="D112" s="367">
        <v>8</v>
      </c>
      <c r="E112" s="367"/>
      <c r="F112" s="274" t="s">
        <v>109</v>
      </c>
      <c r="G112" s="368">
        <f>G113</f>
        <v>0</v>
      </c>
      <c r="H112" s="330">
        <f>H113</f>
        <v>0</v>
      </c>
      <c r="I112" s="330">
        <f>I113</f>
        <v>0</v>
      </c>
      <c r="J112" s="330">
        <f>J113</f>
        <v>0</v>
      </c>
      <c r="K112" s="339">
        <f t="shared" si="5"/>
        <v>0</v>
      </c>
    </row>
    <row r="113" spans="1:11" ht="13.2" x14ac:dyDescent="0.25">
      <c r="A113" s="369">
        <v>2</v>
      </c>
      <c r="B113" s="370">
        <v>2</v>
      </c>
      <c r="C113" s="370">
        <v>5</v>
      </c>
      <c r="D113" s="370">
        <v>8</v>
      </c>
      <c r="E113" s="370" t="s">
        <v>202</v>
      </c>
      <c r="F113" s="275" t="s">
        <v>109</v>
      </c>
      <c r="G113" s="372"/>
      <c r="H113" s="335"/>
      <c r="I113" s="335"/>
      <c r="J113" s="336">
        <f>SUBTOTAL(9,G113:I113)</f>
        <v>0</v>
      </c>
      <c r="K113" s="339">
        <f t="shared" si="5"/>
        <v>0</v>
      </c>
    </row>
    <row r="114" spans="1:11" ht="13.2" x14ac:dyDescent="0.25">
      <c r="A114" s="366">
        <v>2</v>
      </c>
      <c r="B114" s="367">
        <v>2</v>
      </c>
      <c r="C114" s="367">
        <v>5</v>
      </c>
      <c r="D114" s="367">
        <v>9</v>
      </c>
      <c r="E114" s="367"/>
      <c r="F114" s="274" t="s">
        <v>1073</v>
      </c>
      <c r="G114" s="378">
        <f>+G115</f>
        <v>0</v>
      </c>
      <c r="H114" s="378">
        <f>+H115</f>
        <v>0</v>
      </c>
      <c r="I114" s="378">
        <f>+I115</f>
        <v>0</v>
      </c>
      <c r="J114" s="378">
        <f>+J115</f>
        <v>0</v>
      </c>
      <c r="K114" s="343">
        <f>+K115</f>
        <v>0</v>
      </c>
    </row>
    <row r="115" spans="1:11" ht="13.2" x14ac:dyDescent="0.25">
      <c r="A115" s="369">
        <v>2</v>
      </c>
      <c r="B115" s="370">
        <v>2</v>
      </c>
      <c r="C115" s="370">
        <v>5</v>
      </c>
      <c r="D115" s="370">
        <v>9</v>
      </c>
      <c r="E115" s="370" t="s">
        <v>202</v>
      </c>
      <c r="F115" s="275" t="s">
        <v>1031</v>
      </c>
      <c r="G115" s="372"/>
      <c r="H115" s="335"/>
      <c r="I115" s="335"/>
      <c r="J115" s="336">
        <f>SUBTOTAL(9,G115:I115)</f>
        <v>0</v>
      </c>
      <c r="K115" s="339">
        <f t="shared" si="5"/>
        <v>0</v>
      </c>
    </row>
    <row r="116" spans="1:11" ht="13.2" x14ac:dyDescent="0.25">
      <c r="A116" s="363">
        <v>2</v>
      </c>
      <c r="B116" s="364">
        <v>2</v>
      </c>
      <c r="C116" s="364">
        <v>6</v>
      </c>
      <c r="D116" s="364"/>
      <c r="E116" s="364"/>
      <c r="F116" s="273" t="s">
        <v>110</v>
      </c>
      <c r="G116" s="365">
        <f>+G117+G119+G121+G123</f>
        <v>0</v>
      </c>
      <c r="H116" s="327">
        <f>+H117+H119+H121+H123</f>
        <v>1900000</v>
      </c>
      <c r="I116" s="327">
        <f>+I117+I119+I121+I123</f>
        <v>0</v>
      </c>
      <c r="J116" s="327">
        <f>+J117+J119+J121+J123</f>
        <v>1900000</v>
      </c>
      <c r="K116" s="327">
        <f>+K117+K119+K121+K123</f>
        <v>0.19667702626634589</v>
      </c>
    </row>
    <row r="117" spans="1:11" ht="13.2" x14ac:dyDescent="0.25">
      <c r="A117" s="366">
        <v>2</v>
      </c>
      <c r="B117" s="367">
        <v>2</v>
      </c>
      <c r="C117" s="367">
        <v>6</v>
      </c>
      <c r="D117" s="367">
        <v>1</v>
      </c>
      <c r="E117" s="367"/>
      <c r="F117" s="376" t="s">
        <v>246</v>
      </c>
      <c r="G117" s="368">
        <f>G118</f>
        <v>0</v>
      </c>
      <c r="H117" s="368">
        <f>H118</f>
        <v>900000</v>
      </c>
      <c r="I117" s="368">
        <f>I118</f>
        <v>0</v>
      </c>
      <c r="J117" s="368">
        <f>J118</f>
        <v>900000</v>
      </c>
      <c r="K117" s="343">
        <f>K118</f>
        <v>9.3162801915637528E-2</v>
      </c>
    </row>
    <row r="118" spans="1:11" ht="13.2" x14ac:dyDescent="0.25">
      <c r="A118" s="369">
        <v>2</v>
      </c>
      <c r="B118" s="370">
        <v>2</v>
      </c>
      <c r="C118" s="370">
        <v>6</v>
      </c>
      <c r="D118" s="370">
        <v>1</v>
      </c>
      <c r="E118" s="370" t="s">
        <v>202</v>
      </c>
      <c r="F118" s="275" t="s">
        <v>246</v>
      </c>
      <c r="G118" s="372"/>
      <c r="H118" s="335">
        <v>900000</v>
      </c>
      <c r="I118" s="335"/>
      <c r="J118" s="336">
        <f>SUBTOTAL(9,G118:I118)</f>
        <v>900000</v>
      </c>
      <c r="K118" s="339">
        <f t="shared" si="5"/>
        <v>9.3162801915637528E-2</v>
      </c>
    </row>
    <row r="119" spans="1:11" ht="13.2" x14ac:dyDescent="0.25">
      <c r="A119" s="366">
        <v>2</v>
      </c>
      <c r="B119" s="367">
        <v>2</v>
      </c>
      <c r="C119" s="367">
        <v>6</v>
      </c>
      <c r="D119" s="367">
        <v>2</v>
      </c>
      <c r="E119" s="367"/>
      <c r="F119" s="376" t="s">
        <v>111</v>
      </c>
      <c r="G119" s="368">
        <f>G120</f>
        <v>0</v>
      </c>
      <c r="H119" s="368">
        <f>H120</f>
        <v>0</v>
      </c>
      <c r="I119" s="368">
        <f>I120</f>
        <v>0</v>
      </c>
      <c r="J119" s="368">
        <f>J120</f>
        <v>0</v>
      </c>
      <c r="K119" s="343">
        <f>K120</f>
        <v>0</v>
      </c>
    </row>
    <row r="120" spans="1:11" ht="13.2" x14ac:dyDescent="0.25">
      <c r="A120" s="369">
        <v>2</v>
      </c>
      <c r="B120" s="370">
        <v>2</v>
      </c>
      <c r="C120" s="370">
        <v>6</v>
      </c>
      <c r="D120" s="370">
        <v>2</v>
      </c>
      <c r="E120" s="370" t="s">
        <v>202</v>
      </c>
      <c r="F120" s="275" t="s">
        <v>111</v>
      </c>
      <c r="G120" s="372"/>
      <c r="H120" s="335"/>
      <c r="I120" s="335"/>
      <c r="J120" s="336">
        <f>SUBTOTAL(9,G120:I120)</f>
        <v>0</v>
      </c>
      <c r="K120" s="339">
        <f t="shared" si="5"/>
        <v>0</v>
      </c>
    </row>
    <row r="121" spans="1:11" ht="13.2" x14ac:dyDescent="0.25">
      <c r="A121" s="366">
        <v>2</v>
      </c>
      <c r="B121" s="367">
        <v>2</v>
      </c>
      <c r="C121" s="367">
        <v>6</v>
      </c>
      <c r="D121" s="367">
        <v>3</v>
      </c>
      <c r="E121" s="367"/>
      <c r="F121" s="376" t="s">
        <v>112</v>
      </c>
      <c r="G121" s="368">
        <f>G122</f>
        <v>0</v>
      </c>
      <c r="H121" s="368">
        <f>H122</f>
        <v>1000000</v>
      </c>
      <c r="I121" s="368">
        <f>I122</f>
        <v>0</v>
      </c>
      <c r="J121" s="368">
        <f>J122</f>
        <v>1000000</v>
      </c>
      <c r="K121" s="343">
        <f>K122</f>
        <v>0.10351422435070837</v>
      </c>
    </row>
    <row r="122" spans="1:11" ht="13.2" x14ac:dyDescent="0.25">
      <c r="A122" s="369">
        <v>2</v>
      </c>
      <c r="B122" s="370">
        <v>2</v>
      </c>
      <c r="C122" s="370">
        <v>6</v>
      </c>
      <c r="D122" s="370">
        <v>3</v>
      </c>
      <c r="E122" s="370" t="s">
        <v>202</v>
      </c>
      <c r="F122" s="275" t="s">
        <v>112</v>
      </c>
      <c r="G122" s="372"/>
      <c r="H122" s="335">
        <v>1000000</v>
      </c>
      <c r="I122" s="335"/>
      <c r="J122" s="336">
        <f>SUBTOTAL(9,G122:I122)</f>
        <v>1000000</v>
      </c>
      <c r="K122" s="339">
        <f t="shared" si="5"/>
        <v>0.10351422435070837</v>
      </c>
    </row>
    <row r="123" spans="1:11" ht="13.2" x14ac:dyDescent="0.25">
      <c r="A123" s="366">
        <v>2</v>
      </c>
      <c r="B123" s="367">
        <v>2</v>
      </c>
      <c r="C123" s="367">
        <v>6</v>
      </c>
      <c r="D123" s="367">
        <v>9</v>
      </c>
      <c r="E123" s="367"/>
      <c r="F123" s="274" t="s">
        <v>207</v>
      </c>
      <c r="G123" s="378">
        <f>+G124</f>
        <v>0</v>
      </c>
      <c r="H123" s="378">
        <f>+H124</f>
        <v>0</v>
      </c>
      <c r="I123" s="378">
        <f>+I124</f>
        <v>0</v>
      </c>
      <c r="J123" s="378">
        <f>+J124</f>
        <v>0</v>
      </c>
      <c r="K123" s="343">
        <f>+K124</f>
        <v>0</v>
      </c>
    </row>
    <row r="124" spans="1:11" ht="13.2" x14ac:dyDescent="0.25">
      <c r="A124" s="369">
        <v>2</v>
      </c>
      <c r="B124" s="370">
        <v>2</v>
      </c>
      <c r="C124" s="370">
        <v>6</v>
      </c>
      <c r="D124" s="370">
        <v>9</v>
      </c>
      <c r="E124" s="370" t="s">
        <v>202</v>
      </c>
      <c r="F124" s="275" t="s">
        <v>207</v>
      </c>
      <c r="G124" s="372"/>
      <c r="H124" s="335"/>
      <c r="I124" s="335"/>
      <c r="J124" s="336">
        <f>SUBTOTAL(9,G124:I124)</f>
        <v>0</v>
      </c>
      <c r="K124" s="339">
        <f t="shared" si="5"/>
        <v>0</v>
      </c>
    </row>
    <row r="125" spans="1:11" ht="13.2" x14ac:dyDescent="0.25">
      <c r="A125" s="363">
        <v>2</v>
      </c>
      <c r="B125" s="364">
        <v>2</v>
      </c>
      <c r="C125" s="364">
        <v>7</v>
      </c>
      <c r="D125" s="364"/>
      <c r="E125" s="364"/>
      <c r="F125" s="273" t="s">
        <v>113</v>
      </c>
      <c r="G125" s="365">
        <f>+G126+G131+G141</f>
        <v>3500000</v>
      </c>
      <c r="H125" s="365">
        <f>+H126+H131+H141</f>
        <v>8100000</v>
      </c>
      <c r="I125" s="365">
        <f>+I126+I131+I141</f>
        <v>0</v>
      </c>
      <c r="J125" s="365">
        <f>+J126+J131+J141</f>
        <v>11600000</v>
      </c>
      <c r="K125" s="365">
        <f>+K126+K131+K141</f>
        <v>1.200765002468217</v>
      </c>
    </row>
    <row r="126" spans="1:11" ht="13.2" x14ac:dyDescent="0.25">
      <c r="A126" s="366">
        <v>2</v>
      </c>
      <c r="B126" s="367">
        <v>2</v>
      </c>
      <c r="C126" s="367">
        <v>7</v>
      </c>
      <c r="D126" s="367">
        <v>1</v>
      </c>
      <c r="E126" s="367"/>
      <c r="F126" s="274" t="s">
        <v>1032</v>
      </c>
      <c r="G126" s="368">
        <f>SUM(G127:G130)</f>
        <v>0</v>
      </c>
      <c r="H126" s="368">
        <f>SUM(H127:H130)</f>
        <v>4500000</v>
      </c>
      <c r="I126" s="368">
        <f>SUM(I127:I130)</f>
        <v>0</v>
      </c>
      <c r="J126" s="368">
        <f>SUM(J127:J130)</f>
        <v>4500000</v>
      </c>
      <c r="K126" s="343">
        <f>SUM(K127:K130)</f>
        <v>0.46581400957818764</v>
      </c>
    </row>
    <row r="127" spans="1:11" ht="13.2" x14ac:dyDescent="0.25">
      <c r="A127" s="369">
        <v>2</v>
      </c>
      <c r="B127" s="370">
        <v>2</v>
      </c>
      <c r="C127" s="370">
        <v>7</v>
      </c>
      <c r="D127" s="370">
        <v>1</v>
      </c>
      <c r="E127" s="370" t="s">
        <v>202</v>
      </c>
      <c r="F127" s="275" t="s">
        <v>1033</v>
      </c>
      <c r="G127" s="372"/>
      <c r="H127" s="372">
        <v>2200000</v>
      </c>
      <c r="I127" s="372"/>
      <c r="J127" s="336">
        <f>SUBTOTAL(9,G127:I127)</f>
        <v>2200000</v>
      </c>
      <c r="K127" s="339">
        <f t="shared" si="5"/>
        <v>0.22773129357155841</v>
      </c>
    </row>
    <row r="128" spans="1:11" ht="13.2" x14ac:dyDescent="0.25">
      <c r="A128" s="369">
        <v>2</v>
      </c>
      <c r="B128" s="370">
        <v>2</v>
      </c>
      <c r="C128" s="370">
        <v>7</v>
      </c>
      <c r="D128" s="370">
        <v>1</v>
      </c>
      <c r="E128" s="370" t="s">
        <v>234</v>
      </c>
      <c r="F128" s="275" t="s">
        <v>1034</v>
      </c>
      <c r="G128" s="372"/>
      <c r="H128" s="372">
        <v>1500000</v>
      </c>
      <c r="I128" s="372"/>
      <c r="J128" s="336">
        <f>SUBTOTAL(9,G128:I128)</f>
        <v>1500000</v>
      </c>
      <c r="K128" s="339">
        <f t="shared" si="5"/>
        <v>0.15527133652606254</v>
      </c>
    </row>
    <row r="129" spans="1:11" ht="13.2" x14ac:dyDescent="0.25">
      <c r="A129" s="369">
        <v>2</v>
      </c>
      <c r="B129" s="370">
        <v>2</v>
      </c>
      <c r="C129" s="370">
        <v>7</v>
      </c>
      <c r="D129" s="370">
        <v>1</v>
      </c>
      <c r="E129" s="370" t="s">
        <v>236</v>
      </c>
      <c r="F129" s="275" t="s">
        <v>1035</v>
      </c>
      <c r="G129" s="372"/>
      <c r="H129" s="372">
        <v>800000</v>
      </c>
      <c r="I129" s="372"/>
      <c r="J129" s="336">
        <f>SUBTOTAL(9,G129:I129)</f>
        <v>800000</v>
      </c>
      <c r="K129" s="339">
        <f t="shared" si="5"/>
        <v>8.2811379480566688E-2</v>
      </c>
    </row>
    <row r="130" spans="1:11" ht="13.2" x14ac:dyDescent="0.25">
      <c r="A130" s="369">
        <v>2</v>
      </c>
      <c r="B130" s="370">
        <v>2</v>
      </c>
      <c r="C130" s="370">
        <v>7</v>
      </c>
      <c r="D130" s="370">
        <v>1</v>
      </c>
      <c r="E130" s="370" t="s">
        <v>1036</v>
      </c>
      <c r="F130" s="275" t="s">
        <v>1037</v>
      </c>
      <c r="G130" s="372"/>
      <c r="H130" s="372"/>
      <c r="I130" s="372"/>
      <c r="J130" s="336">
        <f>SUBTOTAL(9,G130:I130)</f>
        <v>0</v>
      </c>
      <c r="K130" s="339">
        <f t="shared" ref="K130:K192" si="7">IFERROR(J130/$J$18*100,"0.00")</f>
        <v>0</v>
      </c>
    </row>
    <row r="131" spans="1:11" ht="13.2" x14ac:dyDescent="0.25">
      <c r="A131" s="366">
        <v>2</v>
      </c>
      <c r="B131" s="367">
        <v>2</v>
      </c>
      <c r="C131" s="367">
        <v>7</v>
      </c>
      <c r="D131" s="367">
        <v>2</v>
      </c>
      <c r="E131" s="367"/>
      <c r="F131" s="376" t="s">
        <v>247</v>
      </c>
      <c r="G131" s="368">
        <f>SUM(G132:G140)</f>
        <v>3500000</v>
      </c>
      <c r="H131" s="368">
        <f>SUM(H132:H140)</f>
        <v>3600000</v>
      </c>
      <c r="I131" s="368">
        <f>SUM(I132:I140)</f>
        <v>0</v>
      </c>
      <c r="J131" s="368">
        <f>SUM(J132:J140)</f>
        <v>7100000</v>
      </c>
      <c r="K131" s="343">
        <f>SUM(K132:K140)</f>
        <v>0.73495099289002941</v>
      </c>
    </row>
    <row r="132" spans="1:11" ht="13.2" x14ac:dyDescent="0.25">
      <c r="A132" s="369">
        <v>2</v>
      </c>
      <c r="B132" s="370">
        <v>2</v>
      </c>
      <c r="C132" s="370">
        <v>7</v>
      </c>
      <c r="D132" s="370">
        <v>2</v>
      </c>
      <c r="E132" s="370" t="s">
        <v>202</v>
      </c>
      <c r="F132" s="275" t="s">
        <v>1038</v>
      </c>
      <c r="G132" s="372"/>
      <c r="H132" s="372">
        <v>800000</v>
      </c>
      <c r="I132" s="372"/>
      <c r="J132" s="336">
        <f t="shared" ref="J132:J140" si="8">SUBTOTAL(9,G132:I132)</f>
        <v>800000</v>
      </c>
      <c r="K132" s="339">
        <f t="shared" si="7"/>
        <v>8.2811379480566688E-2</v>
      </c>
    </row>
    <row r="133" spans="1:11" ht="13.2" x14ac:dyDescent="0.25">
      <c r="A133" s="369">
        <v>2</v>
      </c>
      <c r="B133" s="370">
        <v>2</v>
      </c>
      <c r="C133" s="370">
        <v>7</v>
      </c>
      <c r="D133" s="370">
        <v>2</v>
      </c>
      <c r="E133" s="370" t="s">
        <v>203</v>
      </c>
      <c r="F133" s="275" t="s">
        <v>1039</v>
      </c>
      <c r="G133" s="372"/>
      <c r="H133" s="372"/>
      <c r="I133" s="372"/>
      <c r="J133" s="336">
        <f t="shared" si="8"/>
        <v>0</v>
      </c>
      <c r="K133" s="339">
        <f t="shared" si="7"/>
        <v>0</v>
      </c>
    </row>
    <row r="134" spans="1:11" ht="13.2" x14ac:dyDescent="0.25">
      <c r="A134" s="369">
        <v>2</v>
      </c>
      <c r="B134" s="370">
        <v>2</v>
      </c>
      <c r="C134" s="370">
        <v>7</v>
      </c>
      <c r="D134" s="370">
        <v>2</v>
      </c>
      <c r="E134" s="370" t="s">
        <v>204</v>
      </c>
      <c r="F134" s="275" t="s">
        <v>1040</v>
      </c>
      <c r="G134" s="372"/>
      <c r="H134" s="372"/>
      <c r="I134" s="372"/>
      <c r="J134" s="336">
        <f t="shared" si="8"/>
        <v>0</v>
      </c>
      <c r="K134" s="339">
        <f t="shared" si="7"/>
        <v>0</v>
      </c>
    </row>
    <row r="135" spans="1:11" ht="13.2" x14ac:dyDescent="0.25">
      <c r="A135" s="369">
        <v>2</v>
      </c>
      <c r="B135" s="370">
        <v>2</v>
      </c>
      <c r="C135" s="370">
        <v>7</v>
      </c>
      <c r="D135" s="370">
        <v>2</v>
      </c>
      <c r="E135" s="370" t="s">
        <v>205</v>
      </c>
      <c r="F135" s="275" t="s">
        <v>1041</v>
      </c>
      <c r="G135" s="372">
        <v>3500000</v>
      </c>
      <c r="H135" s="372">
        <v>2500000</v>
      </c>
      <c r="I135" s="372"/>
      <c r="J135" s="336">
        <f t="shared" si="8"/>
        <v>6000000</v>
      </c>
      <c r="K135" s="339">
        <f t="shared" si="7"/>
        <v>0.62108534610425015</v>
      </c>
    </row>
    <row r="136" spans="1:11" ht="13.2" x14ac:dyDescent="0.25">
      <c r="A136" s="369">
        <v>2</v>
      </c>
      <c r="B136" s="370">
        <v>2</v>
      </c>
      <c r="C136" s="370">
        <v>7</v>
      </c>
      <c r="D136" s="370">
        <v>2</v>
      </c>
      <c r="E136" s="370" t="s">
        <v>208</v>
      </c>
      <c r="F136" s="275" t="s">
        <v>209</v>
      </c>
      <c r="G136" s="372"/>
      <c r="H136" s="372">
        <v>150000</v>
      </c>
      <c r="I136" s="372"/>
      <c r="J136" s="336">
        <f t="shared" si="8"/>
        <v>150000</v>
      </c>
      <c r="K136" s="339">
        <f t="shared" si="7"/>
        <v>1.5527133652606254E-2</v>
      </c>
    </row>
    <row r="137" spans="1:11" ht="13.2" x14ac:dyDescent="0.25">
      <c r="A137" s="369">
        <v>2</v>
      </c>
      <c r="B137" s="370">
        <v>2</v>
      </c>
      <c r="C137" s="370">
        <v>7</v>
      </c>
      <c r="D137" s="370">
        <v>2</v>
      </c>
      <c r="E137" s="370" t="s">
        <v>234</v>
      </c>
      <c r="F137" s="371" t="s">
        <v>116</v>
      </c>
      <c r="G137" s="372"/>
      <c r="H137" s="372">
        <v>150000</v>
      </c>
      <c r="I137" s="372"/>
      <c r="J137" s="336">
        <f t="shared" si="8"/>
        <v>150000</v>
      </c>
      <c r="K137" s="339">
        <f t="shared" si="7"/>
        <v>1.5527133652606254E-2</v>
      </c>
    </row>
    <row r="138" spans="1:11" ht="13.2" x14ac:dyDescent="0.25">
      <c r="A138" s="369">
        <v>2</v>
      </c>
      <c r="B138" s="370">
        <v>2</v>
      </c>
      <c r="C138" s="370">
        <v>7</v>
      </c>
      <c r="D138" s="370">
        <v>2</v>
      </c>
      <c r="E138" s="370" t="s">
        <v>236</v>
      </c>
      <c r="F138" s="371" t="s">
        <v>1042</v>
      </c>
      <c r="G138" s="372"/>
      <c r="H138" s="372"/>
      <c r="I138" s="372"/>
      <c r="J138" s="336">
        <f t="shared" si="8"/>
        <v>0</v>
      </c>
      <c r="K138" s="339">
        <f t="shared" si="7"/>
        <v>0</v>
      </c>
    </row>
    <row r="139" spans="1:11" ht="13.2" x14ac:dyDescent="0.25">
      <c r="A139" s="369">
        <v>2</v>
      </c>
      <c r="B139" s="370">
        <v>2</v>
      </c>
      <c r="C139" s="370">
        <v>7</v>
      </c>
      <c r="D139" s="370">
        <v>2</v>
      </c>
      <c r="E139" s="370" t="s">
        <v>240</v>
      </c>
      <c r="F139" s="371" t="s">
        <v>1074</v>
      </c>
      <c r="G139" s="372"/>
      <c r="H139" s="372"/>
      <c r="I139" s="372"/>
      <c r="J139" s="336">
        <f t="shared" si="8"/>
        <v>0</v>
      </c>
      <c r="K139" s="339">
        <f t="shared" si="7"/>
        <v>0</v>
      </c>
    </row>
    <row r="140" spans="1:11" ht="20.399999999999999" x14ac:dyDescent="0.25">
      <c r="A140" s="369">
        <v>2</v>
      </c>
      <c r="B140" s="370">
        <v>2</v>
      </c>
      <c r="C140" s="370">
        <v>7</v>
      </c>
      <c r="D140" s="370">
        <v>2</v>
      </c>
      <c r="E140" s="370" t="s">
        <v>1036</v>
      </c>
      <c r="F140" s="371" t="s">
        <v>1075</v>
      </c>
      <c r="G140" s="372"/>
      <c r="H140" s="372"/>
      <c r="I140" s="372"/>
      <c r="J140" s="336">
        <f t="shared" si="8"/>
        <v>0</v>
      </c>
      <c r="K140" s="339">
        <f t="shared" si="7"/>
        <v>0</v>
      </c>
    </row>
    <row r="141" spans="1:11" ht="13.2" x14ac:dyDescent="0.25">
      <c r="A141" s="366">
        <v>2</v>
      </c>
      <c r="B141" s="367">
        <v>2</v>
      </c>
      <c r="C141" s="367">
        <v>7</v>
      </c>
      <c r="D141" s="367">
        <v>3</v>
      </c>
      <c r="E141" s="367"/>
      <c r="F141" s="376" t="s">
        <v>117</v>
      </c>
      <c r="G141" s="368">
        <f>G142</f>
        <v>0</v>
      </c>
      <c r="H141" s="368">
        <f>H142</f>
        <v>0</v>
      </c>
      <c r="I141" s="368">
        <f>I142</f>
        <v>0</v>
      </c>
      <c r="J141" s="368">
        <f>J142</f>
        <v>0</v>
      </c>
      <c r="K141" s="343">
        <f>K142</f>
        <v>0</v>
      </c>
    </row>
    <row r="142" spans="1:11" ht="13.2" x14ac:dyDescent="0.25">
      <c r="A142" s="369">
        <v>2</v>
      </c>
      <c r="B142" s="370">
        <v>2</v>
      </c>
      <c r="C142" s="370">
        <v>7</v>
      </c>
      <c r="D142" s="370">
        <v>3</v>
      </c>
      <c r="E142" s="370" t="s">
        <v>202</v>
      </c>
      <c r="F142" s="371" t="s">
        <v>117</v>
      </c>
      <c r="G142" s="372"/>
      <c r="H142" s="372"/>
      <c r="I142" s="372"/>
      <c r="J142" s="336">
        <f>SUBTOTAL(9,G142:I142)</f>
        <v>0</v>
      </c>
      <c r="K142" s="339">
        <f t="shared" si="7"/>
        <v>0</v>
      </c>
    </row>
    <row r="143" spans="1:11" ht="13.2" x14ac:dyDescent="0.25">
      <c r="A143" s="363">
        <v>2</v>
      </c>
      <c r="B143" s="364">
        <v>2</v>
      </c>
      <c r="C143" s="364">
        <v>8</v>
      </c>
      <c r="D143" s="364"/>
      <c r="E143" s="364"/>
      <c r="F143" s="273" t="s">
        <v>248</v>
      </c>
      <c r="G143" s="365">
        <f>+G144+G146+G148+G150+G154+G157+G164+G167</f>
        <v>6656000</v>
      </c>
      <c r="H143" s="365">
        <f>+H144+H146+H148+H150+H154+H157+H164+H167</f>
        <v>12386000</v>
      </c>
      <c r="I143" s="365">
        <f>+I144+I146+I148+I150+I154+I157+I164+I167</f>
        <v>0</v>
      </c>
      <c r="J143" s="365">
        <f>+J144+J146+J148+J150+J154+J157+J164+J167</f>
        <v>19042000</v>
      </c>
      <c r="K143" s="365">
        <f>+K144+K146+K148+K150+K154+K157+K164</f>
        <v>1.9711178600861885</v>
      </c>
    </row>
    <row r="144" spans="1:11" ht="13.2" x14ac:dyDescent="0.25">
      <c r="A144" s="366">
        <v>2</v>
      </c>
      <c r="B144" s="367">
        <v>2</v>
      </c>
      <c r="C144" s="367">
        <v>8</v>
      </c>
      <c r="D144" s="367">
        <v>1</v>
      </c>
      <c r="E144" s="367"/>
      <c r="F144" s="376" t="s">
        <v>1045</v>
      </c>
      <c r="G144" s="368">
        <f>G145</f>
        <v>0</v>
      </c>
      <c r="H144" s="368">
        <f>H145</f>
        <v>90000</v>
      </c>
      <c r="I144" s="368">
        <f>I145</f>
        <v>0</v>
      </c>
      <c r="J144" s="368">
        <f>J145</f>
        <v>90000</v>
      </c>
      <c r="K144" s="343">
        <f>K145</f>
        <v>9.3162801915637524E-3</v>
      </c>
    </row>
    <row r="145" spans="1:11" ht="13.2" x14ac:dyDescent="0.25">
      <c r="A145" s="369">
        <v>2</v>
      </c>
      <c r="B145" s="370">
        <v>2</v>
      </c>
      <c r="C145" s="370">
        <v>8</v>
      </c>
      <c r="D145" s="370">
        <v>1</v>
      </c>
      <c r="E145" s="370" t="s">
        <v>202</v>
      </c>
      <c r="F145" s="371" t="s">
        <v>1045</v>
      </c>
      <c r="G145" s="372"/>
      <c r="H145" s="335">
        <v>90000</v>
      </c>
      <c r="I145" s="335"/>
      <c r="J145" s="336">
        <f>SUBTOTAL(9,G145:I145)</f>
        <v>90000</v>
      </c>
      <c r="K145" s="339">
        <f t="shared" si="7"/>
        <v>9.3162801915637524E-3</v>
      </c>
    </row>
    <row r="146" spans="1:11" ht="13.2" x14ac:dyDescent="0.25">
      <c r="A146" s="366">
        <v>2</v>
      </c>
      <c r="B146" s="367">
        <v>2</v>
      </c>
      <c r="C146" s="367">
        <v>8</v>
      </c>
      <c r="D146" s="367">
        <v>2</v>
      </c>
      <c r="E146" s="367"/>
      <c r="F146" s="376" t="s">
        <v>1046</v>
      </c>
      <c r="G146" s="368">
        <f>G147</f>
        <v>176000</v>
      </c>
      <c r="H146" s="368">
        <f>H147</f>
        <v>176000</v>
      </c>
      <c r="I146" s="368">
        <f>I147</f>
        <v>0</v>
      </c>
      <c r="J146" s="368">
        <f>J147</f>
        <v>352000</v>
      </c>
      <c r="K146" s="343">
        <f>K147</f>
        <v>3.6437006971449346E-2</v>
      </c>
    </row>
    <row r="147" spans="1:11" ht="13.2" x14ac:dyDescent="0.25">
      <c r="A147" s="369">
        <v>2</v>
      </c>
      <c r="B147" s="370">
        <v>2</v>
      </c>
      <c r="C147" s="370">
        <v>8</v>
      </c>
      <c r="D147" s="370">
        <v>2</v>
      </c>
      <c r="E147" s="370" t="s">
        <v>202</v>
      </c>
      <c r="F147" s="371" t="s">
        <v>1047</v>
      </c>
      <c r="G147" s="372">
        <v>176000</v>
      </c>
      <c r="H147" s="372">
        <v>176000</v>
      </c>
      <c r="I147" s="372"/>
      <c r="J147" s="375">
        <f>SUBTOTAL(9,G147:I147)</f>
        <v>352000</v>
      </c>
      <c r="K147" s="339">
        <f t="shared" si="7"/>
        <v>3.6437006971449346E-2</v>
      </c>
    </row>
    <row r="148" spans="1:11" ht="13.2" x14ac:dyDescent="0.25">
      <c r="A148" s="366">
        <v>2</v>
      </c>
      <c r="B148" s="367">
        <v>2</v>
      </c>
      <c r="C148" s="367">
        <v>8</v>
      </c>
      <c r="D148" s="367">
        <v>4</v>
      </c>
      <c r="E148" s="367"/>
      <c r="F148" s="376" t="s">
        <v>118</v>
      </c>
      <c r="G148" s="368">
        <f>G149</f>
        <v>0</v>
      </c>
      <c r="H148" s="368">
        <f>H149</f>
        <v>0</v>
      </c>
      <c r="I148" s="368">
        <f>I149</f>
        <v>0</v>
      </c>
      <c r="J148" s="368">
        <f>J149</f>
        <v>0</v>
      </c>
      <c r="K148" s="343">
        <f>K149</f>
        <v>0</v>
      </c>
    </row>
    <row r="149" spans="1:11" ht="13.2" x14ac:dyDescent="0.25">
      <c r="A149" s="369">
        <v>2</v>
      </c>
      <c r="B149" s="370">
        <v>2</v>
      </c>
      <c r="C149" s="370">
        <v>8</v>
      </c>
      <c r="D149" s="367">
        <v>4</v>
      </c>
      <c r="E149" s="370" t="s">
        <v>202</v>
      </c>
      <c r="F149" s="371" t="s">
        <v>118</v>
      </c>
      <c r="G149" s="372"/>
      <c r="H149" s="372"/>
      <c r="I149" s="372"/>
      <c r="J149" s="375">
        <f>SUBTOTAL(9,G149:I149)</f>
        <v>0</v>
      </c>
      <c r="K149" s="339">
        <f t="shared" si="7"/>
        <v>0</v>
      </c>
    </row>
    <row r="150" spans="1:11" ht="13.2" x14ac:dyDescent="0.25">
      <c r="A150" s="366">
        <v>2</v>
      </c>
      <c r="B150" s="367">
        <v>2</v>
      </c>
      <c r="C150" s="367">
        <v>8</v>
      </c>
      <c r="D150" s="367">
        <v>4</v>
      </c>
      <c r="E150" s="367"/>
      <c r="F150" s="376" t="s">
        <v>119</v>
      </c>
      <c r="G150" s="368">
        <f>SUM(G151:G153)</f>
        <v>6480000</v>
      </c>
      <c r="H150" s="368">
        <f>SUM(H151:H153)</f>
        <v>6620000</v>
      </c>
      <c r="I150" s="368">
        <f>SUM(I151:I153)</f>
        <v>0</v>
      </c>
      <c r="J150" s="368">
        <f>SUM(J151:J153)</f>
        <v>13100000</v>
      </c>
      <c r="K150" s="343">
        <f>SUM(K151:K153)</f>
        <v>1.3560363389942796</v>
      </c>
    </row>
    <row r="151" spans="1:11" ht="13.2" x14ac:dyDescent="0.25">
      <c r="A151" s="369">
        <v>2</v>
      </c>
      <c r="B151" s="370">
        <v>2</v>
      </c>
      <c r="C151" s="370">
        <v>8</v>
      </c>
      <c r="D151" s="367">
        <v>4</v>
      </c>
      <c r="E151" s="370" t="s">
        <v>202</v>
      </c>
      <c r="F151" s="371" t="s">
        <v>120</v>
      </c>
      <c r="G151" s="372">
        <v>6480000</v>
      </c>
      <c r="H151" s="372">
        <v>120000</v>
      </c>
      <c r="I151" s="372"/>
      <c r="J151" s="375">
        <f>SUBTOTAL(9,G151:I151)</f>
        <v>6600000</v>
      </c>
      <c r="K151" s="339">
        <f t="shared" si="7"/>
        <v>0.68319388071467524</v>
      </c>
    </row>
    <row r="152" spans="1:11" ht="13.2" x14ac:dyDescent="0.25">
      <c r="A152" s="369">
        <v>2</v>
      </c>
      <c r="B152" s="370">
        <v>2</v>
      </c>
      <c r="C152" s="370">
        <v>8</v>
      </c>
      <c r="D152" s="367">
        <v>4</v>
      </c>
      <c r="E152" s="370" t="s">
        <v>203</v>
      </c>
      <c r="F152" s="371" t="s">
        <v>121</v>
      </c>
      <c r="G152" s="372"/>
      <c r="H152" s="335">
        <v>1000000</v>
      </c>
      <c r="I152" s="335"/>
      <c r="J152" s="375">
        <f t="shared" ref="J152:J165" si="9">SUBTOTAL(9,G152:I152)</f>
        <v>1000000</v>
      </c>
      <c r="K152" s="339">
        <f t="shared" si="7"/>
        <v>0.10351422435070837</v>
      </c>
    </row>
    <row r="153" spans="1:11" ht="13.2" x14ac:dyDescent="0.25">
      <c r="A153" s="369">
        <v>2</v>
      </c>
      <c r="B153" s="370">
        <v>2</v>
      </c>
      <c r="C153" s="370">
        <v>8</v>
      </c>
      <c r="D153" s="367">
        <v>4</v>
      </c>
      <c r="E153" s="370" t="s">
        <v>204</v>
      </c>
      <c r="F153" s="371" t="s">
        <v>210</v>
      </c>
      <c r="G153" s="372"/>
      <c r="H153" s="372">
        <v>5500000</v>
      </c>
      <c r="I153" s="372"/>
      <c r="J153" s="375">
        <f>SUBTOTAL(9,G153:I153)</f>
        <v>5500000</v>
      </c>
      <c r="K153" s="339">
        <f>IFERROR(J153/$J$18*100,"0.00")</f>
        <v>0.56932823392889598</v>
      </c>
    </row>
    <row r="154" spans="1:11" ht="13.2" x14ac:dyDescent="0.25">
      <c r="A154" s="366">
        <v>2</v>
      </c>
      <c r="B154" s="367">
        <v>2</v>
      </c>
      <c r="C154" s="367">
        <v>8</v>
      </c>
      <c r="D154" s="367">
        <v>4</v>
      </c>
      <c r="E154" s="367"/>
      <c r="F154" s="376" t="s">
        <v>1048</v>
      </c>
      <c r="G154" s="368">
        <f>SUM(G155:G156)</f>
        <v>0</v>
      </c>
      <c r="H154" s="368">
        <f>SUM(H155:H156)</f>
        <v>2800000</v>
      </c>
      <c r="I154" s="368">
        <f>SUM(I155:I156)</f>
        <v>0</v>
      </c>
      <c r="J154" s="378">
        <f>SUBTOTAL(9,G154:I154)</f>
        <v>2800000</v>
      </c>
      <c r="K154" s="343">
        <f t="shared" si="7"/>
        <v>0.28983982818198345</v>
      </c>
    </row>
    <row r="155" spans="1:11" ht="13.2" x14ac:dyDescent="0.25">
      <c r="A155" s="369">
        <v>2</v>
      </c>
      <c r="B155" s="370">
        <v>2</v>
      </c>
      <c r="C155" s="370">
        <v>8</v>
      </c>
      <c r="D155" s="367">
        <v>4</v>
      </c>
      <c r="E155" s="370" t="s">
        <v>202</v>
      </c>
      <c r="F155" s="371" t="s">
        <v>453</v>
      </c>
      <c r="G155" s="372"/>
      <c r="H155" s="372">
        <v>1800000</v>
      </c>
      <c r="I155" s="372"/>
      <c r="J155" s="375">
        <f t="shared" si="9"/>
        <v>1800000</v>
      </c>
      <c r="K155" s="339">
        <f t="shared" si="7"/>
        <v>0.18632560383127506</v>
      </c>
    </row>
    <row r="156" spans="1:11" ht="13.2" x14ac:dyDescent="0.25">
      <c r="A156" s="369">
        <v>2</v>
      </c>
      <c r="B156" s="370">
        <v>2</v>
      </c>
      <c r="C156" s="370">
        <v>8</v>
      </c>
      <c r="D156" s="367">
        <v>4</v>
      </c>
      <c r="E156" s="370" t="s">
        <v>203</v>
      </c>
      <c r="F156" s="371" t="s">
        <v>122</v>
      </c>
      <c r="G156" s="372"/>
      <c r="H156" s="335">
        <v>1000000</v>
      </c>
      <c r="I156" s="335"/>
      <c r="J156" s="375">
        <f t="shared" si="9"/>
        <v>1000000</v>
      </c>
      <c r="K156" s="339">
        <f t="shared" si="7"/>
        <v>0.10351422435070837</v>
      </c>
    </row>
    <row r="157" spans="1:11" ht="13.2" x14ac:dyDescent="0.25">
      <c r="A157" s="366">
        <v>2</v>
      </c>
      <c r="B157" s="367">
        <v>2</v>
      </c>
      <c r="C157" s="367">
        <v>8</v>
      </c>
      <c r="D157" s="367">
        <v>4</v>
      </c>
      <c r="E157" s="367"/>
      <c r="F157" s="376" t="s">
        <v>123</v>
      </c>
      <c r="G157" s="368">
        <f>SUM(G158:G163)</f>
        <v>0</v>
      </c>
      <c r="H157" s="368">
        <f>SUM(H158:H163)</f>
        <v>2700000</v>
      </c>
      <c r="I157" s="368">
        <f>SUM(I158:I163)</f>
        <v>0</v>
      </c>
      <c r="J157" s="368">
        <f>SUM(J158:J163)</f>
        <v>2700000</v>
      </c>
      <c r="K157" s="343">
        <f t="shared" si="7"/>
        <v>0.27948840574691258</v>
      </c>
    </row>
    <row r="158" spans="1:11" ht="13.2" x14ac:dyDescent="0.25">
      <c r="A158" s="369">
        <v>2</v>
      </c>
      <c r="B158" s="370">
        <v>2</v>
      </c>
      <c r="C158" s="370">
        <v>8</v>
      </c>
      <c r="D158" s="367">
        <v>4</v>
      </c>
      <c r="E158" s="370" t="s">
        <v>202</v>
      </c>
      <c r="F158" s="371" t="s">
        <v>123</v>
      </c>
      <c r="G158" s="372"/>
      <c r="H158" s="372">
        <v>1500000</v>
      </c>
      <c r="I158" s="372"/>
      <c r="J158" s="375">
        <f>SUBTOTAL(9,G158:I158)</f>
        <v>1500000</v>
      </c>
      <c r="K158" s="339">
        <f t="shared" si="7"/>
        <v>0.15527133652606254</v>
      </c>
    </row>
    <row r="159" spans="1:11" ht="13.2" x14ac:dyDescent="0.25">
      <c r="A159" s="369">
        <v>2</v>
      </c>
      <c r="B159" s="370">
        <v>2</v>
      </c>
      <c r="C159" s="370">
        <v>8</v>
      </c>
      <c r="D159" s="367">
        <v>4</v>
      </c>
      <c r="E159" s="370" t="s">
        <v>203</v>
      </c>
      <c r="F159" s="371" t="s">
        <v>124</v>
      </c>
      <c r="G159" s="372"/>
      <c r="H159" s="372"/>
      <c r="I159" s="372"/>
      <c r="J159" s="375">
        <f t="shared" si="9"/>
        <v>0</v>
      </c>
      <c r="K159" s="339">
        <f t="shared" si="7"/>
        <v>0</v>
      </c>
    </row>
    <row r="160" spans="1:11" ht="13.2" x14ac:dyDescent="0.25">
      <c r="A160" s="369">
        <v>2</v>
      </c>
      <c r="B160" s="370">
        <v>2</v>
      </c>
      <c r="C160" s="370">
        <v>8</v>
      </c>
      <c r="D160" s="367">
        <v>4</v>
      </c>
      <c r="E160" s="370" t="s">
        <v>204</v>
      </c>
      <c r="F160" s="371" t="s">
        <v>125</v>
      </c>
      <c r="G160" s="372"/>
      <c r="H160" s="372"/>
      <c r="I160" s="372"/>
      <c r="J160" s="375">
        <f t="shared" si="9"/>
        <v>0</v>
      </c>
      <c r="K160" s="339">
        <f t="shared" si="7"/>
        <v>0</v>
      </c>
    </row>
    <row r="161" spans="1:11" ht="13.2" x14ac:dyDescent="0.25">
      <c r="A161" s="369">
        <v>2</v>
      </c>
      <c r="B161" s="370">
        <v>2</v>
      </c>
      <c r="C161" s="370">
        <v>8</v>
      </c>
      <c r="D161" s="367">
        <v>4</v>
      </c>
      <c r="E161" s="370" t="s">
        <v>205</v>
      </c>
      <c r="F161" s="371" t="s">
        <v>126</v>
      </c>
      <c r="G161" s="372"/>
      <c r="H161" s="372">
        <v>1200000</v>
      </c>
      <c r="I161" s="372"/>
      <c r="J161" s="375">
        <f t="shared" si="9"/>
        <v>1200000</v>
      </c>
      <c r="K161" s="339">
        <f t="shared" si="7"/>
        <v>0.12421706922085003</v>
      </c>
    </row>
    <row r="162" spans="1:11" ht="13.2" x14ac:dyDescent="0.25">
      <c r="A162" s="369">
        <v>2</v>
      </c>
      <c r="B162" s="370">
        <v>2</v>
      </c>
      <c r="C162" s="370">
        <v>8</v>
      </c>
      <c r="D162" s="367">
        <v>4</v>
      </c>
      <c r="E162" s="370" t="s">
        <v>208</v>
      </c>
      <c r="F162" s="371" t="s">
        <v>127</v>
      </c>
      <c r="G162" s="372"/>
      <c r="H162" s="372"/>
      <c r="I162" s="372"/>
      <c r="J162" s="375">
        <f t="shared" si="9"/>
        <v>0</v>
      </c>
      <c r="K162" s="339">
        <f t="shared" si="7"/>
        <v>0</v>
      </c>
    </row>
    <row r="163" spans="1:11" ht="13.2" x14ac:dyDescent="0.25">
      <c r="A163" s="369">
        <v>2</v>
      </c>
      <c r="B163" s="370">
        <v>2</v>
      </c>
      <c r="C163" s="370">
        <v>8</v>
      </c>
      <c r="D163" s="367">
        <v>4</v>
      </c>
      <c r="E163" s="370" t="s">
        <v>234</v>
      </c>
      <c r="F163" s="371" t="s">
        <v>128</v>
      </c>
      <c r="G163" s="372"/>
      <c r="H163" s="372"/>
      <c r="I163" s="372"/>
      <c r="J163" s="375">
        <f t="shared" si="9"/>
        <v>0</v>
      </c>
      <c r="K163" s="339">
        <f t="shared" si="7"/>
        <v>0</v>
      </c>
    </row>
    <row r="164" spans="1:11" ht="13.2" x14ac:dyDescent="0.25">
      <c r="A164" s="366">
        <v>2</v>
      </c>
      <c r="B164" s="367">
        <v>2</v>
      </c>
      <c r="C164" s="367">
        <v>8</v>
      </c>
      <c r="D164" s="367">
        <v>4</v>
      </c>
      <c r="E164" s="367"/>
      <c r="F164" s="376" t="s">
        <v>129</v>
      </c>
      <c r="G164" s="368">
        <f>SUM(G165:G166)</f>
        <v>0</v>
      </c>
      <c r="H164" s="368">
        <f>SUM(H165:H166)</f>
        <v>0</v>
      </c>
      <c r="I164" s="368">
        <f>SUM(I165:I166)</f>
        <v>0</v>
      </c>
      <c r="J164" s="368">
        <f>SUM(J165:J166)</f>
        <v>0</v>
      </c>
      <c r="K164" s="343">
        <f>SUM(K165:K166)</f>
        <v>0</v>
      </c>
    </row>
    <row r="165" spans="1:11" ht="13.2" x14ac:dyDescent="0.25">
      <c r="A165" s="369">
        <v>2</v>
      </c>
      <c r="B165" s="370">
        <v>2</v>
      </c>
      <c r="C165" s="370">
        <v>8</v>
      </c>
      <c r="D165" s="367">
        <v>4</v>
      </c>
      <c r="E165" s="370" t="s">
        <v>202</v>
      </c>
      <c r="F165" s="371" t="s">
        <v>130</v>
      </c>
      <c r="G165" s="372"/>
      <c r="H165" s="372"/>
      <c r="I165" s="372"/>
      <c r="J165" s="375">
        <f t="shared" si="9"/>
        <v>0</v>
      </c>
      <c r="K165" s="339">
        <f t="shared" si="7"/>
        <v>0</v>
      </c>
    </row>
    <row r="166" spans="1:11" ht="13.2" x14ac:dyDescent="0.25">
      <c r="A166" s="369">
        <v>2</v>
      </c>
      <c r="B166" s="370">
        <v>2</v>
      </c>
      <c r="C166" s="370">
        <v>8</v>
      </c>
      <c r="D166" s="367">
        <v>4</v>
      </c>
      <c r="E166" s="370" t="s">
        <v>203</v>
      </c>
      <c r="F166" s="371" t="s">
        <v>131</v>
      </c>
      <c r="G166" s="372"/>
      <c r="H166" s="372"/>
      <c r="I166" s="372"/>
      <c r="J166" s="338">
        <f>SUBTOTAL(9,G166:I166)</f>
        <v>0</v>
      </c>
      <c r="K166" s="339">
        <f t="shared" si="7"/>
        <v>0</v>
      </c>
    </row>
    <row r="167" spans="1:11" ht="13.2" x14ac:dyDescent="0.25">
      <c r="A167" s="366">
        <v>2</v>
      </c>
      <c r="B167" s="367">
        <v>2</v>
      </c>
      <c r="C167" s="367">
        <v>9</v>
      </c>
      <c r="D167" s="367">
        <v>4</v>
      </c>
      <c r="E167" s="370"/>
      <c r="F167" s="376" t="s">
        <v>1049</v>
      </c>
      <c r="G167" s="368">
        <f>+G168+G169</f>
        <v>0</v>
      </c>
      <c r="H167" s="368">
        <f>+H168+H169</f>
        <v>0</v>
      </c>
      <c r="I167" s="368">
        <f>+I168+I169</f>
        <v>0</v>
      </c>
      <c r="J167" s="342">
        <f>SUBTOTAL(9,G167:I167)</f>
        <v>0</v>
      </c>
      <c r="K167" s="343">
        <f>SUBTOTAL(9,H167:J167)</f>
        <v>0</v>
      </c>
    </row>
    <row r="168" spans="1:11" ht="13.2" x14ac:dyDescent="0.25">
      <c r="A168" s="369">
        <v>2</v>
      </c>
      <c r="B168" s="370">
        <v>2</v>
      </c>
      <c r="C168" s="370">
        <v>9</v>
      </c>
      <c r="D168" s="367">
        <v>4</v>
      </c>
      <c r="E168" s="370" t="s">
        <v>1009</v>
      </c>
      <c r="F168" s="371" t="s">
        <v>1049</v>
      </c>
      <c r="G168" s="379"/>
      <c r="H168" s="335"/>
      <c r="I168" s="335"/>
      <c r="J168" s="336">
        <f>SUBTOTAL(9,G168:I168)</f>
        <v>0</v>
      </c>
      <c r="K168" s="339">
        <f t="shared" si="7"/>
        <v>0</v>
      </c>
    </row>
    <row r="169" spans="1:11" ht="13.2" x14ac:dyDescent="0.25">
      <c r="A169" s="369">
        <v>2</v>
      </c>
      <c r="B169" s="370">
        <v>2</v>
      </c>
      <c r="C169" s="370">
        <v>9</v>
      </c>
      <c r="D169" s="367">
        <v>4</v>
      </c>
      <c r="E169" s="370" t="s">
        <v>204</v>
      </c>
      <c r="F169" s="371" t="s">
        <v>1051</v>
      </c>
      <c r="G169" s="372"/>
      <c r="H169" s="335"/>
      <c r="I169" s="335"/>
      <c r="J169" s="336">
        <f>SUBTOTAL(9,G169:I169)</f>
        <v>0</v>
      </c>
      <c r="K169" s="339">
        <f t="shared" si="7"/>
        <v>0</v>
      </c>
    </row>
    <row r="170" spans="1:11" ht="13.2" x14ac:dyDescent="0.25">
      <c r="A170" s="360">
        <v>2</v>
      </c>
      <c r="B170" s="361">
        <v>3</v>
      </c>
      <c r="C170" s="361"/>
      <c r="D170" s="361"/>
      <c r="E170" s="361"/>
      <c r="F170" s="272" t="s">
        <v>27</v>
      </c>
      <c r="G170" s="362">
        <f>+G171+G179+G188+G197+G200+G209+G224+G237</f>
        <v>95145202.099999994</v>
      </c>
      <c r="H170" s="362">
        <f>+H171+H179+H188+H197+H200+H209+H224+H237</f>
        <v>79620321.390000001</v>
      </c>
      <c r="I170" s="362">
        <f>+I171+I179+I188+I197+I200+I209+I224+I237</f>
        <v>0</v>
      </c>
      <c r="J170" s="362">
        <f>+J171+J179+J188+J197+J200+J209+J224+J237</f>
        <v>174765523.49000001</v>
      </c>
      <c r="K170" s="362">
        <f>+K171+K179+K188+K197+K200+K209+K224+K237</f>
        <v>18.090717607312854</v>
      </c>
    </row>
    <row r="171" spans="1:11" ht="13.2" x14ac:dyDescent="0.25">
      <c r="A171" s="363">
        <v>2</v>
      </c>
      <c r="B171" s="364">
        <v>3</v>
      </c>
      <c r="C171" s="364">
        <v>1</v>
      </c>
      <c r="D171" s="364"/>
      <c r="E171" s="364"/>
      <c r="F171" s="273" t="s">
        <v>28</v>
      </c>
      <c r="G171" s="365">
        <f>+G172+G174+G177</f>
        <v>12765148.960000001</v>
      </c>
      <c r="H171" s="365">
        <f>+H172+H174+H177</f>
        <v>18348316.989999998</v>
      </c>
      <c r="I171" s="365">
        <f>+I172+I174+I177</f>
        <v>0</v>
      </c>
      <c r="J171" s="365">
        <f>+J172+J174+J177</f>
        <v>31113465.949999999</v>
      </c>
      <c r="K171" s="365">
        <f>+K172+K174+K177</f>
        <v>3.2206862946764252</v>
      </c>
    </row>
    <row r="172" spans="1:11" ht="13.2" x14ac:dyDescent="0.25">
      <c r="A172" s="366">
        <v>2</v>
      </c>
      <c r="B172" s="367">
        <v>3</v>
      </c>
      <c r="C172" s="367">
        <v>1</v>
      </c>
      <c r="D172" s="367">
        <v>1</v>
      </c>
      <c r="E172" s="367"/>
      <c r="F172" s="376" t="s">
        <v>133</v>
      </c>
      <c r="G172" s="368">
        <f>+G173</f>
        <v>12765148.960000001</v>
      </c>
      <c r="H172" s="368">
        <f>+H173</f>
        <v>18348316.989999998</v>
      </c>
      <c r="I172" s="368">
        <f>+I173</f>
        <v>0</v>
      </c>
      <c r="J172" s="368">
        <f>+J173</f>
        <v>31113465.949999999</v>
      </c>
      <c r="K172" s="343">
        <f>+K173</f>
        <v>3.2206862946764252</v>
      </c>
    </row>
    <row r="173" spans="1:11" ht="13.2" x14ac:dyDescent="0.25">
      <c r="A173" s="369">
        <v>2</v>
      </c>
      <c r="B173" s="370">
        <v>3</v>
      </c>
      <c r="C173" s="370">
        <v>1</v>
      </c>
      <c r="D173" s="370">
        <v>1</v>
      </c>
      <c r="E173" s="370" t="s">
        <v>202</v>
      </c>
      <c r="F173" s="371" t="s">
        <v>133</v>
      </c>
      <c r="G173" s="372">
        <v>12765148.960000001</v>
      </c>
      <c r="H173" s="335">
        <v>18348316.989999998</v>
      </c>
      <c r="I173" s="335"/>
      <c r="J173" s="336">
        <f>SUBTOTAL(9,G173:I173)</f>
        <v>31113465.949999999</v>
      </c>
      <c r="K173" s="339">
        <f t="shared" si="7"/>
        <v>3.2206862946764252</v>
      </c>
    </row>
    <row r="174" spans="1:11" ht="13.2" x14ac:dyDescent="0.25">
      <c r="A174" s="366">
        <v>2</v>
      </c>
      <c r="B174" s="367">
        <v>3</v>
      </c>
      <c r="C174" s="367">
        <v>1</v>
      </c>
      <c r="D174" s="367">
        <v>3</v>
      </c>
      <c r="E174" s="367"/>
      <c r="F174" s="376" t="s">
        <v>134</v>
      </c>
      <c r="G174" s="368">
        <f>SUM(G175:G176)</f>
        <v>0</v>
      </c>
      <c r="H174" s="368">
        <f>SUM(H175:H176)</f>
        <v>0</v>
      </c>
      <c r="I174" s="368">
        <f>SUM(I175:I176)</f>
        <v>0</v>
      </c>
      <c r="J174" s="368">
        <f>SUM(J175:J176)</f>
        <v>0</v>
      </c>
      <c r="K174" s="343">
        <f>SUM(K175:K176)</f>
        <v>0</v>
      </c>
    </row>
    <row r="175" spans="1:11" ht="13.2" x14ac:dyDescent="0.25">
      <c r="A175" s="369">
        <v>2</v>
      </c>
      <c r="B175" s="370">
        <v>3</v>
      </c>
      <c r="C175" s="370">
        <v>1</v>
      </c>
      <c r="D175" s="370">
        <v>3</v>
      </c>
      <c r="E175" s="370" t="s">
        <v>203</v>
      </c>
      <c r="F175" s="371" t="s">
        <v>135</v>
      </c>
      <c r="G175" s="372"/>
      <c r="H175" s="335"/>
      <c r="I175" s="335"/>
      <c r="J175" s="336">
        <f t="shared" ref="J175:J181" si="10">SUBTOTAL(9,G175:I175)</f>
        <v>0</v>
      </c>
      <c r="K175" s="339">
        <f t="shared" si="7"/>
        <v>0</v>
      </c>
    </row>
    <row r="176" spans="1:11" ht="13.2" x14ac:dyDescent="0.25">
      <c r="A176" s="369">
        <v>2</v>
      </c>
      <c r="B176" s="370">
        <v>3</v>
      </c>
      <c r="C176" s="370">
        <v>1</v>
      </c>
      <c r="D176" s="370">
        <v>3</v>
      </c>
      <c r="E176" s="370" t="s">
        <v>204</v>
      </c>
      <c r="F176" s="371" t="s">
        <v>136</v>
      </c>
      <c r="G176" s="377"/>
      <c r="H176" s="335"/>
      <c r="I176" s="335"/>
      <c r="J176" s="336">
        <f t="shared" si="10"/>
        <v>0</v>
      </c>
      <c r="K176" s="339">
        <f t="shared" si="7"/>
        <v>0</v>
      </c>
    </row>
    <row r="177" spans="1:11" ht="13.2" x14ac:dyDescent="0.25">
      <c r="A177" s="366">
        <v>2</v>
      </c>
      <c r="B177" s="367">
        <v>3</v>
      </c>
      <c r="C177" s="367">
        <v>1</v>
      </c>
      <c r="D177" s="367">
        <v>4</v>
      </c>
      <c r="E177" s="367"/>
      <c r="F177" s="376" t="s">
        <v>137</v>
      </c>
      <c r="G177" s="378">
        <f>+G178</f>
        <v>0</v>
      </c>
      <c r="H177" s="378">
        <f>+H178</f>
        <v>0</v>
      </c>
      <c r="I177" s="378">
        <f>+I178</f>
        <v>0</v>
      </c>
      <c r="J177" s="378">
        <f>+J178</f>
        <v>0</v>
      </c>
      <c r="K177" s="343">
        <f>+K178</f>
        <v>0</v>
      </c>
    </row>
    <row r="178" spans="1:11" ht="13.2" x14ac:dyDescent="0.25">
      <c r="A178" s="369">
        <v>2</v>
      </c>
      <c r="B178" s="370">
        <v>3</v>
      </c>
      <c r="C178" s="370">
        <v>1</v>
      </c>
      <c r="D178" s="370">
        <v>4</v>
      </c>
      <c r="E178" s="370" t="s">
        <v>202</v>
      </c>
      <c r="F178" s="371" t="s">
        <v>137</v>
      </c>
      <c r="G178" s="377"/>
      <c r="H178" s="335"/>
      <c r="I178" s="335"/>
      <c r="J178" s="336">
        <f t="shared" si="10"/>
        <v>0</v>
      </c>
      <c r="K178" s="339">
        <f t="shared" si="7"/>
        <v>0</v>
      </c>
    </row>
    <row r="179" spans="1:11" ht="13.2" x14ac:dyDescent="0.25">
      <c r="A179" s="363">
        <v>2</v>
      </c>
      <c r="B179" s="364">
        <v>3</v>
      </c>
      <c r="C179" s="364">
        <v>2</v>
      </c>
      <c r="D179" s="364"/>
      <c r="E179" s="364"/>
      <c r="F179" s="273" t="s">
        <v>29</v>
      </c>
      <c r="G179" s="365">
        <f>+G180+G182+G184+G186</f>
        <v>0</v>
      </c>
      <c r="H179" s="365">
        <f>+H180+H182+H184+H186</f>
        <v>1820000</v>
      </c>
      <c r="I179" s="365">
        <f>+I180+I182+I184+I186</f>
        <v>0</v>
      </c>
      <c r="J179" s="365">
        <f>+J180+J182+J184+J186</f>
        <v>1820000</v>
      </c>
      <c r="K179" s="365">
        <f>+K180+K182+K184+K186</f>
        <v>0.18839588831828921</v>
      </c>
    </row>
    <row r="180" spans="1:11" ht="13.2" x14ac:dyDescent="0.25">
      <c r="A180" s="366">
        <v>2</v>
      </c>
      <c r="B180" s="367">
        <v>3</v>
      </c>
      <c r="C180" s="367">
        <v>2</v>
      </c>
      <c r="D180" s="367">
        <v>1</v>
      </c>
      <c r="E180" s="367"/>
      <c r="F180" s="376" t="s">
        <v>1052</v>
      </c>
      <c r="G180" s="378">
        <f>+G181</f>
        <v>0</v>
      </c>
      <c r="H180" s="378">
        <f>+H181</f>
        <v>20000</v>
      </c>
      <c r="I180" s="378">
        <f>+I181</f>
        <v>0</v>
      </c>
      <c r="J180" s="378">
        <f>+J181</f>
        <v>20000</v>
      </c>
      <c r="K180" s="343">
        <f>+K181</f>
        <v>2.0702844870141676E-3</v>
      </c>
    </row>
    <row r="181" spans="1:11" ht="13.2" x14ac:dyDescent="0.25">
      <c r="A181" s="369">
        <v>2</v>
      </c>
      <c r="B181" s="370">
        <v>3</v>
      </c>
      <c r="C181" s="370">
        <v>2</v>
      </c>
      <c r="D181" s="370">
        <v>1</v>
      </c>
      <c r="E181" s="370" t="s">
        <v>202</v>
      </c>
      <c r="F181" s="371" t="s">
        <v>1052</v>
      </c>
      <c r="G181" s="377"/>
      <c r="H181" s="372">
        <v>20000</v>
      </c>
      <c r="I181" s="377"/>
      <c r="J181" s="338">
        <f t="shared" si="10"/>
        <v>20000</v>
      </c>
      <c r="K181" s="339">
        <f t="shared" si="7"/>
        <v>2.0702844870141676E-3</v>
      </c>
    </row>
    <row r="182" spans="1:11" ht="13.2" x14ac:dyDescent="0.25">
      <c r="A182" s="366">
        <v>2</v>
      </c>
      <c r="B182" s="367">
        <v>3</v>
      </c>
      <c r="C182" s="367">
        <v>2</v>
      </c>
      <c r="D182" s="367">
        <v>2</v>
      </c>
      <c r="E182" s="367"/>
      <c r="F182" s="376" t="s">
        <v>138</v>
      </c>
      <c r="G182" s="378">
        <f>+G183</f>
        <v>0</v>
      </c>
      <c r="H182" s="378">
        <f>+H183</f>
        <v>1800000</v>
      </c>
      <c r="I182" s="378">
        <f>+I183</f>
        <v>0</v>
      </c>
      <c r="J182" s="378">
        <f>+J183</f>
        <v>1800000</v>
      </c>
      <c r="K182" s="343">
        <f>+K183</f>
        <v>0.18632560383127506</v>
      </c>
    </row>
    <row r="183" spans="1:11" ht="13.2" x14ac:dyDescent="0.25">
      <c r="A183" s="369">
        <v>2</v>
      </c>
      <c r="B183" s="370">
        <v>3</v>
      </c>
      <c r="C183" s="370">
        <v>2</v>
      </c>
      <c r="D183" s="370">
        <v>2</v>
      </c>
      <c r="E183" s="370" t="s">
        <v>202</v>
      </c>
      <c r="F183" s="371" t="s">
        <v>138</v>
      </c>
      <c r="G183" s="377"/>
      <c r="H183" s="377">
        <v>1800000</v>
      </c>
      <c r="I183" s="377"/>
      <c r="J183" s="336">
        <f>SUBTOTAL(9,G183:I183)</f>
        <v>1800000</v>
      </c>
      <c r="K183" s="339">
        <f t="shared" si="7"/>
        <v>0.18632560383127506</v>
      </c>
    </row>
    <row r="184" spans="1:11" ht="13.2" x14ac:dyDescent="0.25">
      <c r="A184" s="366">
        <v>2</v>
      </c>
      <c r="B184" s="367">
        <v>3</v>
      </c>
      <c r="C184" s="367">
        <v>2</v>
      </c>
      <c r="D184" s="367">
        <v>3</v>
      </c>
      <c r="E184" s="367"/>
      <c r="F184" s="376" t="s">
        <v>139</v>
      </c>
      <c r="G184" s="378">
        <f>+G185</f>
        <v>0</v>
      </c>
      <c r="H184" s="378">
        <f>+H185</f>
        <v>0</v>
      </c>
      <c r="I184" s="378">
        <f>+I185</f>
        <v>0</v>
      </c>
      <c r="J184" s="378">
        <f>+J185</f>
        <v>0</v>
      </c>
      <c r="K184" s="343">
        <f>+K185</f>
        <v>0</v>
      </c>
    </row>
    <row r="185" spans="1:11" ht="13.2" x14ac:dyDescent="0.25">
      <c r="A185" s="369">
        <v>2</v>
      </c>
      <c r="B185" s="370">
        <v>3</v>
      </c>
      <c r="C185" s="370">
        <v>2</v>
      </c>
      <c r="D185" s="370">
        <v>3</v>
      </c>
      <c r="E185" s="370" t="s">
        <v>202</v>
      </c>
      <c r="F185" s="371" t="s">
        <v>139</v>
      </c>
      <c r="G185" s="377"/>
      <c r="H185" s="335"/>
      <c r="I185" s="335"/>
      <c r="J185" s="336">
        <f>SUBTOTAL(9,G185:I185)</f>
        <v>0</v>
      </c>
      <c r="K185" s="339">
        <f t="shared" si="7"/>
        <v>0</v>
      </c>
    </row>
    <row r="186" spans="1:11" ht="13.2" x14ac:dyDescent="0.25">
      <c r="A186" s="366">
        <v>2</v>
      </c>
      <c r="B186" s="367">
        <v>3</v>
      </c>
      <c r="C186" s="367">
        <v>2</v>
      </c>
      <c r="D186" s="367">
        <v>4</v>
      </c>
      <c r="E186" s="367"/>
      <c r="F186" s="376" t="s">
        <v>30</v>
      </c>
      <c r="G186" s="378">
        <f>+G187</f>
        <v>0</v>
      </c>
      <c r="H186" s="378">
        <f>+H187</f>
        <v>0</v>
      </c>
      <c r="I186" s="378">
        <f>+I187</f>
        <v>0</v>
      </c>
      <c r="J186" s="378">
        <f>+J187</f>
        <v>0</v>
      </c>
      <c r="K186" s="343">
        <f>+K187</f>
        <v>0</v>
      </c>
    </row>
    <row r="187" spans="1:11" ht="13.2" x14ac:dyDescent="0.25">
      <c r="A187" s="369">
        <v>2</v>
      </c>
      <c r="B187" s="370">
        <v>3</v>
      </c>
      <c r="C187" s="370">
        <v>2</v>
      </c>
      <c r="D187" s="370">
        <v>4</v>
      </c>
      <c r="E187" s="370" t="s">
        <v>202</v>
      </c>
      <c r="F187" s="371" t="s">
        <v>30</v>
      </c>
      <c r="G187" s="377"/>
      <c r="H187" s="335"/>
      <c r="I187" s="335"/>
      <c r="J187" s="336">
        <f>SUBTOTAL(9,G187:I187)</f>
        <v>0</v>
      </c>
      <c r="K187" s="339">
        <f t="shared" si="7"/>
        <v>0</v>
      </c>
    </row>
    <row r="188" spans="1:11" ht="13.2" x14ac:dyDescent="0.25">
      <c r="A188" s="363">
        <v>2</v>
      </c>
      <c r="B188" s="364">
        <v>3</v>
      </c>
      <c r="C188" s="364">
        <v>3</v>
      </c>
      <c r="D188" s="364"/>
      <c r="E188" s="364"/>
      <c r="F188" s="273" t="s">
        <v>250</v>
      </c>
      <c r="G188" s="365">
        <f>+G189+G191+G193+G195</f>
        <v>3522000</v>
      </c>
      <c r="H188" s="365">
        <f>+H189+H191+H193+H195</f>
        <v>1500000</v>
      </c>
      <c r="I188" s="365">
        <f>+I189+I191+I193+I195</f>
        <v>0</v>
      </c>
      <c r="J188" s="365">
        <f>+J189+J191+J193+J195</f>
        <v>5022000</v>
      </c>
      <c r="K188" s="365">
        <f>+K189+K191+K193+K195</f>
        <v>0.51984843468925745</v>
      </c>
    </row>
    <row r="189" spans="1:11" ht="13.2" x14ac:dyDescent="0.25">
      <c r="A189" s="366">
        <v>2</v>
      </c>
      <c r="B189" s="367">
        <v>3</v>
      </c>
      <c r="C189" s="367">
        <v>3</v>
      </c>
      <c r="D189" s="367">
        <v>1</v>
      </c>
      <c r="E189" s="367"/>
      <c r="F189" s="376" t="s">
        <v>140</v>
      </c>
      <c r="G189" s="368">
        <f>G190</f>
        <v>3522000</v>
      </c>
      <c r="H189" s="368">
        <f>H190</f>
        <v>1150000</v>
      </c>
      <c r="I189" s="368">
        <f>I190</f>
        <v>0</v>
      </c>
      <c r="J189" s="368">
        <f>J190</f>
        <v>4672000</v>
      </c>
      <c r="K189" s="343">
        <f>K190</f>
        <v>0.4836184561665095</v>
      </c>
    </row>
    <row r="190" spans="1:11" ht="13.2" x14ac:dyDescent="0.25">
      <c r="A190" s="369">
        <v>2</v>
      </c>
      <c r="B190" s="370">
        <v>3</v>
      </c>
      <c r="C190" s="370">
        <v>3</v>
      </c>
      <c r="D190" s="370">
        <v>1</v>
      </c>
      <c r="E190" s="370" t="s">
        <v>202</v>
      </c>
      <c r="F190" s="371" t="s">
        <v>140</v>
      </c>
      <c r="G190" s="372">
        <v>3522000</v>
      </c>
      <c r="H190" s="372">
        <v>1150000</v>
      </c>
      <c r="I190" s="372"/>
      <c r="J190" s="338">
        <f>SUBTOTAL(9,G190:I190)</f>
        <v>4672000</v>
      </c>
      <c r="K190" s="339">
        <f t="shared" si="7"/>
        <v>0.4836184561665095</v>
      </c>
    </row>
    <row r="191" spans="1:11" ht="13.2" x14ac:dyDescent="0.25">
      <c r="A191" s="366">
        <v>2</v>
      </c>
      <c r="B191" s="367">
        <v>3</v>
      </c>
      <c r="C191" s="367">
        <v>3</v>
      </c>
      <c r="D191" s="367">
        <v>2</v>
      </c>
      <c r="E191" s="367"/>
      <c r="F191" s="376" t="s">
        <v>141</v>
      </c>
      <c r="G191" s="378">
        <f>+G192</f>
        <v>0</v>
      </c>
      <c r="H191" s="378">
        <f>+H192</f>
        <v>0</v>
      </c>
      <c r="I191" s="378">
        <f>+I192</f>
        <v>0</v>
      </c>
      <c r="J191" s="378">
        <f>+J192</f>
        <v>0</v>
      </c>
      <c r="K191" s="343">
        <f>+K192</f>
        <v>0</v>
      </c>
    </row>
    <row r="192" spans="1:11" ht="13.2" x14ac:dyDescent="0.25">
      <c r="A192" s="369">
        <v>2</v>
      </c>
      <c r="B192" s="370">
        <v>3</v>
      </c>
      <c r="C192" s="370">
        <v>3</v>
      </c>
      <c r="D192" s="370">
        <v>2</v>
      </c>
      <c r="E192" s="370" t="s">
        <v>202</v>
      </c>
      <c r="F192" s="371" t="s">
        <v>141</v>
      </c>
      <c r="G192" s="372"/>
      <c r="H192" s="372"/>
      <c r="I192" s="372"/>
      <c r="J192" s="338">
        <f>SUBTOTAL(9,G192:I192)</f>
        <v>0</v>
      </c>
      <c r="K192" s="339">
        <f t="shared" si="7"/>
        <v>0</v>
      </c>
    </row>
    <row r="193" spans="1:11" ht="13.2" x14ac:dyDescent="0.25">
      <c r="A193" s="366">
        <v>2</v>
      </c>
      <c r="B193" s="367">
        <v>3</v>
      </c>
      <c r="C193" s="367">
        <v>3</v>
      </c>
      <c r="D193" s="367">
        <v>3</v>
      </c>
      <c r="E193" s="367"/>
      <c r="F193" s="376" t="s">
        <v>142</v>
      </c>
      <c r="G193" s="378">
        <f>+G194</f>
        <v>0</v>
      </c>
      <c r="H193" s="378">
        <f>+H194</f>
        <v>350000</v>
      </c>
      <c r="I193" s="378">
        <f>+I194</f>
        <v>0</v>
      </c>
      <c r="J193" s="378">
        <f>+J194</f>
        <v>350000</v>
      </c>
      <c r="K193" s="343">
        <f>IFERROR(J193/$J$18*100,"0.00")</f>
        <v>3.6229978522747931E-2</v>
      </c>
    </row>
    <row r="194" spans="1:11" ht="13.2" x14ac:dyDescent="0.25">
      <c r="A194" s="369">
        <v>2</v>
      </c>
      <c r="B194" s="370">
        <v>3</v>
      </c>
      <c r="C194" s="370">
        <v>3</v>
      </c>
      <c r="D194" s="370">
        <v>3</v>
      </c>
      <c r="E194" s="370" t="s">
        <v>202</v>
      </c>
      <c r="F194" s="371" t="s">
        <v>142</v>
      </c>
      <c r="G194" s="372"/>
      <c r="H194" s="335">
        <v>350000</v>
      </c>
      <c r="I194" s="335"/>
      <c r="J194" s="338">
        <f>SUBTOTAL(9,G194:I194)</f>
        <v>350000</v>
      </c>
      <c r="K194" s="339">
        <f t="shared" ref="K194:K257" si="11">IFERROR(J194/$J$18*100,"0.00")</f>
        <v>3.6229978522747931E-2</v>
      </c>
    </row>
    <row r="195" spans="1:11" ht="13.2" x14ac:dyDescent="0.25">
      <c r="A195" s="366">
        <v>2</v>
      </c>
      <c r="B195" s="367">
        <v>3</v>
      </c>
      <c r="C195" s="367">
        <v>3</v>
      </c>
      <c r="D195" s="367">
        <v>4</v>
      </c>
      <c r="E195" s="367"/>
      <c r="F195" s="376" t="s">
        <v>143</v>
      </c>
      <c r="G195" s="378">
        <f>+G196</f>
        <v>0</v>
      </c>
      <c r="H195" s="378">
        <f>+H196</f>
        <v>0</v>
      </c>
      <c r="I195" s="378">
        <f>+I196</f>
        <v>0</v>
      </c>
      <c r="J195" s="378">
        <f>+J196</f>
        <v>0</v>
      </c>
      <c r="K195" s="343">
        <f>+K196</f>
        <v>0</v>
      </c>
    </row>
    <row r="196" spans="1:11" ht="13.2" x14ac:dyDescent="0.25">
      <c r="A196" s="369">
        <v>2</v>
      </c>
      <c r="B196" s="370">
        <v>3</v>
      </c>
      <c r="C196" s="370">
        <v>3</v>
      </c>
      <c r="D196" s="370">
        <v>4</v>
      </c>
      <c r="E196" s="370" t="s">
        <v>202</v>
      </c>
      <c r="F196" s="371" t="s">
        <v>143</v>
      </c>
      <c r="G196" s="377"/>
      <c r="H196" s="377"/>
      <c r="I196" s="377"/>
      <c r="J196" s="338">
        <f>SUBTOTAL(9,G196:I196)</f>
        <v>0</v>
      </c>
      <c r="K196" s="339">
        <f t="shared" si="11"/>
        <v>0</v>
      </c>
    </row>
    <row r="197" spans="1:11" ht="13.2" x14ac:dyDescent="0.25">
      <c r="A197" s="363">
        <v>2</v>
      </c>
      <c r="B197" s="364">
        <v>3</v>
      </c>
      <c r="C197" s="364">
        <v>4</v>
      </c>
      <c r="D197" s="364"/>
      <c r="E197" s="364"/>
      <c r="F197" s="273" t="s">
        <v>251</v>
      </c>
      <c r="G197" s="365">
        <f t="shared" ref="G197:K198" si="12">+G198</f>
        <v>18000000</v>
      </c>
      <c r="H197" s="365">
        <f t="shared" si="12"/>
        <v>21439277.68</v>
      </c>
      <c r="I197" s="365">
        <f t="shared" si="12"/>
        <v>0</v>
      </c>
      <c r="J197" s="365">
        <f t="shared" si="12"/>
        <v>39439277.68</v>
      </c>
      <c r="K197" s="380">
        <f t="shared" si="12"/>
        <v>4.0825262379974046</v>
      </c>
    </row>
    <row r="198" spans="1:11" ht="13.2" x14ac:dyDescent="0.25">
      <c r="A198" s="366">
        <v>2</v>
      </c>
      <c r="B198" s="367">
        <v>3</v>
      </c>
      <c r="C198" s="367">
        <v>4</v>
      </c>
      <c r="D198" s="367">
        <v>1</v>
      </c>
      <c r="E198" s="367"/>
      <c r="F198" s="376" t="s">
        <v>144</v>
      </c>
      <c r="G198" s="378">
        <f t="shared" si="12"/>
        <v>18000000</v>
      </c>
      <c r="H198" s="378">
        <f t="shared" si="12"/>
        <v>21439277.68</v>
      </c>
      <c r="I198" s="378">
        <f t="shared" si="12"/>
        <v>0</v>
      </c>
      <c r="J198" s="378">
        <f t="shared" si="12"/>
        <v>39439277.68</v>
      </c>
      <c r="K198" s="343">
        <f t="shared" si="12"/>
        <v>4.0825262379974046</v>
      </c>
    </row>
    <row r="199" spans="1:11" ht="13.2" x14ac:dyDescent="0.25">
      <c r="A199" s="369">
        <v>2</v>
      </c>
      <c r="B199" s="370">
        <v>3</v>
      </c>
      <c r="C199" s="370">
        <v>4</v>
      </c>
      <c r="D199" s="370">
        <v>1</v>
      </c>
      <c r="E199" s="370" t="s">
        <v>202</v>
      </c>
      <c r="F199" s="371" t="s">
        <v>144</v>
      </c>
      <c r="G199" s="372">
        <v>18000000</v>
      </c>
      <c r="H199" s="335">
        <v>21439277.68</v>
      </c>
      <c r="I199" s="335"/>
      <c r="J199" s="338">
        <f>SUBTOTAL(9,G199:I199)</f>
        <v>39439277.68</v>
      </c>
      <c r="K199" s="339">
        <f t="shared" si="11"/>
        <v>4.0825262379974046</v>
      </c>
    </row>
    <row r="200" spans="1:11" ht="13.2" x14ac:dyDescent="0.25">
      <c r="A200" s="363">
        <v>2</v>
      </c>
      <c r="B200" s="364">
        <v>3</v>
      </c>
      <c r="C200" s="364">
        <v>5</v>
      </c>
      <c r="D200" s="364"/>
      <c r="E200" s="364"/>
      <c r="F200" s="273" t="s">
        <v>146</v>
      </c>
      <c r="G200" s="365">
        <f>+G201+G203+G205+G207</f>
        <v>5232933.12</v>
      </c>
      <c r="H200" s="365">
        <f>+H201+H203+H205+H207</f>
        <v>5637000</v>
      </c>
      <c r="I200" s="365">
        <f>+I201+I203+I205+I207</f>
        <v>0</v>
      </c>
      <c r="J200" s="365">
        <f>+J201+J203+J205+J207</f>
        <v>10869933.120000001</v>
      </c>
      <c r="K200" s="365">
        <f>+K201+K203+K205+K207</f>
        <v>1.1251926956608755</v>
      </c>
    </row>
    <row r="201" spans="1:11" ht="13.2" x14ac:dyDescent="0.25">
      <c r="A201" s="366">
        <v>2</v>
      </c>
      <c r="B201" s="367">
        <v>3</v>
      </c>
      <c r="C201" s="367">
        <v>5</v>
      </c>
      <c r="D201" s="367">
        <v>2</v>
      </c>
      <c r="E201" s="367"/>
      <c r="F201" s="376" t="s">
        <v>1053</v>
      </c>
      <c r="G201" s="378">
        <f>+G202</f>
        <v>0</v>
      </c>
      <c r="H201" s="378">
        <f>+H202</f>
        <v>0</v>
      </c>
      <c r="I201" s="378">
        <f>+I202</f>
        <v>0</v>
      </c>
      <c r="J201" s="378">
        <f>+J202</f>
        <v>0</v>
      </c>
      <c r="K201" s="343">
        <f>+K202</f>
        <v>0</v>
      </c>
    </row>
    <row r="202" spans="1:11" ht="13.2" x14ac:dyDescent="0.25">
      <c r="A202" s="369">
        <v>2</v>
      </c>
      <c r="B202" s="370">
        <v>3</v>
      </c>
      <c r="C202" s="370">
        <v>5</v>
      </c>
      <c r="D202" s="370">
        <v>2</v>
      </c>
      <c r="E202" s="370" t="s">
        <v>202</v>
      </c>
      <c r="F202" s="371" t="s">
        <v>1053</v>
      </c>
      <c r="G202" s="377"/>
      <c r="H202" s="335"/>
      <c r="I202" s="335"/>
      <c r="J202" s="338">
        <f>SUBTOTAL(9,G202:I202)</f>
        <v>0</v>
      </c>
      <c r="K202" s="339">
        <f t="shared" si="11"/>
        <v>0</v>
      </c>
    </row>
    <row r="203" spans="1:11" ht="13.2" x14ac:dyDescent="0.25">
      <c r="A203" s="366">
        <v>2</v>
      </c>
      <c r="B203" s="367">
        <v>3</v>
      </c>
      <c r="C203" s="367">
        <v>5</v>
      </c>
      <c r="D203" s="367">
        <v>3</v>
      </c>
      <c r="E203" s="367"/>
      <c r="F203" s="376" t="s">
        <v>145</v>
      </c>
      <c r="G203" s="378">
        <f>+G204</f>
        <v>0</v>
      </c>
      <c r="H203" s="378">
        <f>+H204</f>
        <v>0</v>
      </c>
      <c r="I203" s="378">
        <f>+I204</f>
        <v>0</v>
      </c>
      <c r="J203" s="378">
        <f>+J204</f>
        <v>0</v>
      </c>
      <c r="K203" s="343">
        <f>+K204</f>
        <v>0</v>
      </c>
    </row>
    <row r="204" spans="1:11" ht="13.2" x14ac:dyDescent="0.25">
      <c r="A204" s="369">
        <v>2</v>
      </c>
      <c r="B204" s="370">
        <v>3</v>
      </c>
      <c r="C204" s="370">
        <v>5</v>
      </c>
      <c r="D204" s="370">
        <v>3</v>
      </c>
      <c r="E204" s="370" t="s">
        <v>202</v>
      </c>
      <c r="F204" s="371" t="s">
        <v>145</v>
      </c>
      <c r="G204" s="372"/>
      <c r="H204" s="335"/>
      <c r="I204" s="335"/>
      <c r="J204" s="336">
        <f>SUBTOTAL(9,G204:I204)</f>
        <v>0</v>
      </c>
      <c r="K204" s="339">
        <f t="shared" si="11"/>
        <v>0</v>
      </c>
    </row>
    <row r="205" spans="1:11" ht="13.2" x14ac:dyDescent="0.25">
      <c r="A205" s="366">
        <v>2</v>
      </c>
      <c r="B205" s="367">
        <v>3</v>
      </c>
      <c r="C205" s="367">
        <v>5</v>
      </c>
      <c r="D205" s="367">
        <v>4</v>
      </c>
      <c r="E205" s="367"/>
      <c r="F205" s="376" t="s">
        <v>1054</v>
      </c>
      <c r="G205" s="378">
        <f>+G206</f>
        <v>0</v>
      </c>
      <c r="H205" s="378">
        <f>+H206</f>
        <v>0</v>
      </c>
      <c r="I205" s="378">
        <f>+I206</f>
        <v>0</v>
      </c>
      <c r="J205" s="378">
        <f>+J206</f>
        <v>0</v>
      </c>
      <c r="K205" s="343">
        <f>+K206</f>
        <v>0</v>
      </c>
    </row>
    <row r="206" spans="1:11" ht="13.2" x14ac:dyDescent="0.25">
      <c r="A206" s="369">
        <v>2</v>
      </c>
      <c r="B206" s="370">
        <v>3</v>
      </c>
      <c r="C206" s="370">
        <v>5</v>
      </c>
      <c r="D206" s="370">
        <v>4</v>
      </c>
      <c r="E206" s="370" t="s">
        <v>202</v>
      </c>
      <c r="F206" s="371" t="s">
        <v>1054</v>
      </c>
      <c r="G206" s="377"/>
      <c r="H206" s="335"/>
      <c r="I206" s="335"/>
      <c r="J206" s="336">
        <f>SUBTOTAL(9,G206:I206)</f>
        <v>0</v>
      </c>
      <c r="K206" s="339">
        <f t="shared" si="11"/>
        <v>0</v>
      </c>
    </row>
    <row r="207" spans="1:11" ht="13.2" x14ac:dyDescent="0.25">
      <c r="A207" s="366">
        <v>2</v>
      </c>
      <c r="B207" s="367">
        <v>3</v>
      </c>
      <c r="C207" s="367">
        <v>5</v>
      </c>
      <c r="D207" s="367">
        <v>5</v>
      </c>
      <c r="E207" s="367"/>
      <c r="F207" s="376" t="s">
        <v>252</v>
      </c>
      <c r="G207" s="378">
        <f>+G208</f>
        <v>5232933.12</v>
      </c>
      <c r="H207" s="378">
        <f>+H208</f>
        <v>5637000</v>
      </c>
      <c r="I207" s="378">
        <f>+I208</f>
        <v>0</v>
      </c>
      <c r="J207" s="378">
        <f>+J208</f>
        <v>10869933.120000001</v>
      </c>
      <c r="K207" s="343">
        <f>+K208</f>
        <v>1.1251926956608755</v>
      </c>
    </row>
    <row r="208" spans="1:11" ht="13.2" x14ac:dyDescent="0.25">
      <c r="A208" s="369">
        <v>2</v>
      </c>
      <c r="B208" s="370">
        <v>3</v>
      </c>
      <c r="C208" s="370">
        <v>5</v>
      </c>
      <c r="D208" s="370">
        <v>5</v>
      </c>
      <c r="E208" s="370" t="s">
        <v>202</v>
      </c>
      <c r="F208" s="371" t="s">
        <v>147</v>
      </c>
      <c r="G208" s="372">
        <v>5232933.12</v>
      </c>
      <c r="H208" s="330">
        <v>5637000</v>
      </c>
      <c r="I208" s="330"/>
      <c r="J208" s="338">
        <f>SUBTOTAL(9,G208:I208)</f>
        <v>10869933.120000001</v>
      </c>
      <c r="K208" s="339">
        <f>IFERROR(J208/$J$18*100,"0.00")</f>
        <v>1.1251926956608755</v>
      </c>
    </row>
    <row r="209" spans="1:11" ht="13.2" x14ac:dyDescent="0.25">
      <c r="A209" s="363">
        <v>2</v>
      </c>
      <c r="B209" s="364">
        <v>3</v>
      </c>
      <c r="C209" s="364">
        <v>6</v>
      </c>
      <c r="D209" s="364"/>
      <c r="E209" s="364"/>
      <c r="F209" s="273" t="s">
        <v>148</v>
      </c>
      <c r="G209" s="365">
        <f>+G210+G214+G218+G222</f>
        <v>0</v>
      </c>
      <c r="H209" s="365">
        <f>+H210+H214+H218+H222</f>
        <v>1750000</v>
      </c>
      <c r="I209" s="365">
        <f>+I210+I214+I218+I222</f>
        <v>0</v>
      </c>
      <c r="J209" s="365">
        <f>+J210+J214+J218+J222</f>
        <v>1750000</v>
      </c>
      <c r="K209" s="365">
        <f>+K210+K214+K218+K222</f>
        <v>0.18114989261373965</v>
      </c>
    </row>
    <row r="210" spans="1:11" ht="13.2" x14ac:dyDescent="0.25">
      <c r="A210" s="366">
        <v>2</v>
      </c>
      <c r="B210" s="367">
        <v>3</v>
      </c>
      <c r="C210" s="367">
        <v>6</v>
      </c>
      <c r="D210" s="367">
        <v>1</v>
      </c>
      <c r="E210" s="367"/>
      <c r="F210" s="376" t="s">
        <v>149</v>
      </c>
      <c r="G210" s="378">
        <f>+G211+G212+G213</f>
        <v>0</v>
      </c>
      <c r="H210" s="378">
        <f>+H211+H212+H213</f>
        <v>850000</v>
      </c>
      <c r="I210" s="378">
        <f>+I211+I212+I213</f>
        <v>0</v>
      </c>
      <c r="J210" s="378">
        <f>+J211+J212+J213</f>
        <v>850000</v>
      </c>
      <c r="K210" s="343">
        <f>+K211+K212+K213</f>
        <v>8.7987090698102122E-2</v>
      </c>
    </row>
    <row r="211" spans="1:11" ht="13.2" x14ac:dyDescent="0.25">
      <c r="A211" s="369">
        <v>2</v>
      </c>
      <c r="B211" s="370">
        <v>3</v>
      </c>
      <c r="C211" s="370">
        <v>6</v>
      </c>
      <c r="D211" s="370">
        <v>1</v>
      </c>
      <c r="E211" s="370" t="s">
        <v>202</v>
      </c>
      <c r="F211" s="371" t="s">
        <v>150</v>
      </c>
      <c r="G211" s="372"/>
      <c r="H211" s="335">
        <v>850000</v>
      </c>
      <c r="I211" s="335"/>
      <c r="J211" s="336">
        <f>SUBTOTAL(9,G211:I211)</f>
        <v>850000</v>
      </c>
      <c r="K211" s="339">
        <f t="shared" si="11"/>
        <v>8.7987090698102122E-2</v>
      </c>
    </row>
    <row r="212" spans="1:11" ht="13.2" x14ac:dyDescent="0.25">
      <c r="A212" s="369">
        <v>2</v>
      </c>
      <c r="B212" s="370">
        <v>3</v>
      </c>
      <c r="C212" s="370">
        <v>6</v>
      </c>
      <c r="D212" s="370">
        <v>1</v>
      </c>
      <c r="E212" s="370" t="s">
        <v>203</v>
      </c>
      <c r="F212" s="371" t="s">
        <v>151</v>
      </c>
      <c r="G212" s="372"/>
      <c r="H212" s="372"/>
      <c r="I212" s="372"/>
      <c r="J212" s="336">
        <f>SUBTOTAL(9,G212:I212)</f>
        <v>0</v>
      </c>
      <c r="K212" s="339">
        <f t="shared" si="11"/>
        <v>0</v>
      </c>
    </row>
    <row r="213" spans="1:11" ht="13.2" x14ac:dyDescent="0.25">
      <c r="A213" s="369">
        <v>2</v>
      </c>
      <c r="B213" s="370">
        <v>3</v>
      </c>
      <c r="C213" s="370">
        <v>6</v>
      </c>
      <c r="D213" s="370">
        <v>1</v>
      </c>
      <c r="E213" s="370" t="s">
        <v>205</v>
      </c>
      <c r="F213" s="371" t="s">
        <v>152</v>
      </c>
      <c r="G213" s="372"/>
      <c r="H213" s="335"/>
      <c r="I213" s="335"/>
      <c r="J213" s="336">
        <f>SUBTOTAL(9,G213:I213)</f>
        <v>0</v>
      </c>
      <c r="K213" s="339">
        <f t="shared" si="11"/>
        <v>0</v>
      </c>
    </row>
    <row r="214" spans="1:11" ht="13.2" x14ac:dyDescent="0.25">
      <c r="A214" s="366">
        <v>2</v>
      </c>
      <c r="B214" s="367">
        <v>3</v>
      </c>
      <c r="C214" s="367">
        <v>6</v>
      </c>
      <c r="D214" s="367">
        <v>2</v>
      </c>
      <c r="E214" s="367"/>
      <c r="F214" s="376" t="s">
        <v>153</v>
      </c>
      <c r="G214" s="378">
        <f>+G215+G216+G217</f>
        <v>0</v>
      </c>
      <c r="H214" s="378">
        <f>+H215+H216+H217</f>
        <v>0</v>
      </c>
      <c r="I214" s="378">
        <f>+I215+I216+I217</f>
        <v>0</v>
      </c>
      <c r="J214" s="378">
        <f>+J215+J216+J217</f>
        <v>0</v>
      </c>
      <c r="K214" s="343">
        <f>+K215+K216+K217</f>
        <v>0</v>
      </c>
    </row>
    <row r="215" spans="1:11" ht="13.2" x14ac:dyDescent="0.25">
      <c r="A215" s="369">
        <v>2</v>
      </c>
      <c r="B215" s="370">
        <v>3</v>
      </c>
      <c r="C215" s="370">
        <v>6</v>
      </c>
      <c r="D215" s="370">
        <v>2</v>
      </c>
      <c r="E215" s="370" t="s">
        <v>202</v>
      </c>
      <c r="F215" s="371" t="s">
        <v>154</v>
      </c>
      <c r="G215" s="372"/>
      <c r="H215" s="335"/>
      <c r="I215" s="335"/>
      <c r="J215" s="336">
        <f>SUBTOTAL(9,G215:I215)</f>
        <v>0</v>
      </c>
      <c r="K215" s="339">
        <f t="shared" si="11"/>
        <v>0</v>
      </c>
    </row>
    <row r="216" spans="1:11" ht="13.2" x14ac:dyDescent="0.25">
      <c r="A216" s="369">
        <v>2</v>
      </c>
      <c r="B216" s="370">
        <v>3</v>
      </c>
      <c r="C216" s="370">
        <v>6</v>
      </c>
      <c r="D216" s="370">
        <v>2</v>
      </c>
      <c r="E216" s="370" t="s">
        <v>203</v>
      </c>
      <c r="F216" s="371" t="s">
        <v>155</v>
      </c>
      <c r="G216" s="372"/>
      <c r="H216" s="335"/>
      <c r="I216" s="335"/>
      <c r="J216" s="336">
        <f>SUBTOTAL(9,G216:I216)</f>
        <v>0</v>
      </c>
      <c r="K216" s="339">
        <f t="shared" si="11"/>
        <v>0</v>
      </c>
    </row>
    <row r="217" spans="1:11" ht="13.2" x14ac:dyDescent="0.25">
      <c r="A217" s="369">
        <v>2</v>
      </c>
      <c r="B217" s="370">
        <v>3</v>
      </c>
      <c r="C217" s="370">
        <v>6</v>
      </c>
      <c r="D217" s="370">
        <v>2</v>
      </c>
      <c r="E217" s="370" t="s">
        <v>204</v>
      </c>
      <c r="F217" s="371" t="s">
        <v>156</v>
      </c>
      <c r="G217" s="377"/>
      <c r="H217" s="335"/>
      <c r="I217" s="335"/>
      <c r="J217" s="336">
        <f>SUBTOTAL(9,G217:I217)</f>
        <v>0</v>
      </c>
      <c r="K217" s="339">
        <f t="shared" si="11"/>
        <v>0</v>
      </c>
    </row>
    <row r="218" spans="1:11" ht="13.2" x14ac:dyDescent="0.25">
      <c r="A218" s="366">
        <v>2</v>
      </c>
      <c r="B218" s="367">
        <v>3</v>
      </c>
      <c r="C218" s="367">
        <v>6</v>
      </c>
      <c r="D218" s="367">
        <v>3</v>
      </c>
      <c r="E218" s="367"/>
      <c r="F218" s="376" t="s">
        <v>157</v>
      </c>
      <c r="G218" s="378">
        <f>+G219+G220+G221</f>
        <v>0</v>
      </c>
      <c r="H218" s="378">
        <f>+H219+H220+H221</f>
        <v>900000</v>
      </c>
      <c r="I218" s="378">
        <f>+I219+I220+I221</f>
        <v>0</v>
      </c>
      <c r="J218" s="378">
        <f>+J219+J220+J221</f>
        <v>900000</v>
      </c>
      <c r="K218" s="343">
        <f>+K219+K220+K221</f>
        <v>9.3162801915637528E-2</v>
      </c>
    </row>
    <row r="219" spans="1:11" ht="13.2" x14ac:dyDescent="0.25">
      <c r="A219" s="369">
        <v>2</v>
      </c>
      <c r="B219" s="370">
        <v>3</v>
      </c>
      <c r="C219" s="370">
        <v>6</v>
      </c>
      <c r="D219" s="370">
        <v>3</v>
      </c>
      <c r="E219" s="370" t="s">
        <v>205</v>
      </c>
      <c r="F219" s="371" t="s">
        <v>158</v>
      </c>
      <c r="G219" s="372"/>
      <c r="H219" s="372">
        <v>400000</v>
      </c>
      <c r="I219" s="372"/>
      <c r="J219" s="336">
        <f>SUBTOTAL(9,G219:I219)</f>
        <v>400000</v>
      </c>
      <c r="K219" s="339">
        <f t="shared" si="11"/>
        <v>4.1405689740283344E-2</v>
      </c>
    </row>
    <row r="220" spans="1:11" ht="13.2" x14ac:dyDescent="0.25">
      <c r="A220" s="369">
        <v>2</v>
      </c>
      <c r="B220" s="370">
        <v>3</v>
      </c>
      <c r="C220" s="370">
        <v>6</v>
      </c>
      <c r="D220" s="370">
        <v>3</v>
      </c>
      <c r="E220" s="370" t="s">
        <v>208</v>
      </c>
      <c r="F220" s="371" t="s">
        <v>159</v>
      </c>
      <c r="G220" s="372"/>
      <c r="H220" s="372">
        <v>500000</v>
      </c>
      <c r="I220" s="372"/>
      <c r="J220" s="336">
        <f>SUBTOTAL(9,G220:I220)</f>
        <v>500000</v>
      </c>
      <c r="K220" s="339">
        <f t="shared" si="11"/>
        <v>5.1757112175354184E-2</v>
      </c>
    </row>
    <row r="221" spans="1:11" ht="13.2" x14ac:dyDescent="0.25">
      <c r="A221" s="369">
        <v>2</v>
      </c>
      <c r="B221" s="370">
        <v>3</v>
      </c>
      <c r="C221" s="370">
        <v>6</v>
      </c>
      <c r="D221" s="370">
        <v>3</v>
      </c>
      <c r="E221" s="370" t="s">
        <v>234</v>
      </c>
      <c r="F221" s="371" t="s">
        <v>1055</v>
      </c>
      <c r="G221" s="377"/>
      <c r="H221" s="377"/>
      <c r="I221" s="377"/>
      <c r="J221" s="336">
        <f>SUBTOTAL(9,G221:I221)</f>
        <v>0</v>
      </c>
      <c r="K221" s="339">
        <f t="shared" si="11"/>
        <v>0</v>
      </c>
    </row>
    <row r="222" spans="1:11" ht="13.2" x14ac:dyDescent="0.25">
      <c r="A222" s="366">
        <v>2</v>
      </c>
      <c r="B222" s="367">
        <v>3</v>
      </c>
      <c r="C222" s="367">
        <v>6</v>
      </c>
      <c r="D222" s="367">
        <v>4</v>
      </c>
      <c r="E222" s="367"/>
      <c r="F222" s="376" t="s">
        <v>31</v>
      </c>
      <c r="G222" s="378">
        <f>+G223</f>
        <v>0</v>
      </c>
      <c r="H222" s="378">
        <f>+H223</f>
        <v>0</v>
      </c>
      <c r="I222" s="378">
        <f>+I223</f>
        <v>0</v>
      </c>
      <c r="J222" s="378">
        <f>+J223</f>
        <v>0</v>
      </c>
      <c r="K222" s="343">
        <f>+K223</f>
        <v>0</v>
      </c>
    </row>
    <row r="223" spans="1:11" ht="13.2" x14ac:dyDescent="0.25">
      <c r="A223" s="369">
        <v>2</v>
      </c>
      <c r="B223" s="370">
        <v>3</v>
      </c>
      <c r="C223" s="370">
        <v>6</v>
      </c>
      <c r="D223" s="370">
        <v>4</v>
      </c>
      <c r="E223" s="370" t="s">
        <v>205</v>
      </c>
      <c r="F223" s="371" t="s">
        <v>160</v>
      </c>
      <c r="G223" s="372"/>
      <c r="H223" s="372"/>
      <c r="I223" s="372"/>
      <c r="J223" s="336">
        <f>SUBTOTAL(9,G223:I223)</f>
        <v>0</v>
      </c>
      <c r="K223" s="339">
        <f t="shared" si="11"/>
        <v>0</v>
      </c>
    </row>
    <row r="224" spans="1:11" ht="13.2" x14ac:dyDescent="0.25">
      <c r="A224" s="363">
        <v>2</v>
      </c>
      <c r="B224" s="364">
        <v>3</v>
      </c>
      <c r="C224" s="364">
        <v>7</v>
      </c>
      <c r="D224" s="364"/>
      <c r="E224" s="364"/>
      <c r="F224" s="273" t="s">
        <v>253</v>
      </c>
      <c r="G224" s="365">
        <f>+G225+G232</f>
        <v>13600000</v>
      </c>
      <c r="H224" s="365">
        <f>+H225+H232</f>
        <v>8000000</v>
      </c>
      <c r="I224" s="365">
        <f>+I225+I232</f>
        <v>0</v>
      </c>
      <c r="J224" s="365">
        <f>+J225+J232</f>
        <v>21600000</v>
      </c>
      <c r="K224" s="365">
        <f>+K225+K232</f>
        <v>2.2359072459753007</v>
      </c>
    </row>
    <row r="225" spans="1:11" ht="13.2" x14ac:dyDescent="0.25">
      <c r="A225" s="366">
        <v>2</v>
      </c>
      <c r="B225" s="367">
        <v>3</v>
      </c>
      <c r="C225" s="367">
        <v>7</v>
      </c>
      <c r="D225" s="367">
        <v>1</v>
      </c>
      <c r="E225" s="367"/>
      <c r="F225" s="376" t="s">
        <v>161</v>
      </c>
      <c r="G225" s="378">
        <f>+G226+G227+G228+G229+G230+G231</f>
        <v>0</v>
      </c>
      <c r="H225" s="378">
        <f>+H226+H227+H228+H229+H230+H231</f>
        <v>3100000</v>
      </c>
      <c r="I225" s="378">
        <f>+I226+I227+I228+I229+I230+I231</f>
        <v>0</v>
      </c>
      <c r="J225" s="378">
        <f>+J226+J227+J228+J229+J230+J231</f>
        <v>3100000</v>
      </c>
      <c r="K225" s="343">
        <f>+K226+K227+K228+K229+K230+K231</f>
        <v>0.32089409548719594</v>
      </c>
    </row>
    <row r="226" spans="1:11" ht="13.2" x14ac:dyDescent="0.25">
      <c r="A226" s="369">
        <v>2</v>
      </c>
      <c r="B226" s="370">
        <v>3</v>
      </c>
      <c r="C226" s="370">
        <v>7</v>
      </c>
      <c r="D226" s="370">
        <v>1</v>
      </c>
      <c r="E226" s="370" t="s">
        <v>202</v>
      </c>
      <c r="F226" s="371" t="s">
        <v>162</v>
      </c>
      <c r="G226" s="372"/>
      <c r="H226" s="372">
        <v>600000</v>
      </c>
      <c r="I226" s="372"/>
      <c r="J226" s="336">
        <f t="shared" ref="J226:J231" si="13">SUBTOTAL(9,G226:I226)</f>
        <v>600000</v>
      </c>
      <c r="K226" s="339">
        <f t="shared" si="11"/>
        <v>6.2108534610425016E-2</v>
      </c>
    </row>
    <row r="227" spans="1:11" ht="13.2" x14ac:dyDescent="0.25">
      <c r="A227" s="369">
        <v>2</v>
      </c>
      <c r="B227" s="370">
        <v>3</v>
      </c>
      <c r="C227" s="370">
        <v>7</v>
      </c>
      <c r="D227" s="370">
        <v>1</v>
      </c>
      <c r="E227" s="370" t="s">
        <v>203</v>
      </c>
      <c r="F227" s="371" t="s">
        <v>163</v>
      </c>
      <c r="G227" s="372"/>
      <c r="H227" s="372">
        <v>1300000</v>
      </c>
      <c r="I227" s="372"/>
      <c r="J227" s="336">
        <f t="shared" si="13"/>
        <v>1300000</v>
      </c>
      <c r="K227" s="339">
        <f t="shared" si="11"/>
        <v>0.13456849165592089</v>
      </c>
    </row>
    <row r="228" spans="1:11" ht="13.2" x14ac:dyDescent="0.25">
      <c r="A228" s="369">
        <v>2</v>
      </c>
      <c r="B228" s="370">
        <v>3</v>
      </c>
      <c r="C228" s="370">
        <v>7</v>
      </c>
      <c r="D228" s="370">
        <v>1</v>
      </c>
      <c r="E228" s="370" t="s">
        <v>204</v>
      </c>
      <c r="F228" s="371" t="s">
        <v>164</v>
      </c>
      <c r="G228" s="372"/>
      <c r="H228" s="372"/>
      <c r="I228" s="372"/>
      <c r="J228" s="336">
        <f t="shared" si="13"/>
        <v>0</v>
      </c>
      <c r="K228" s="339">
        <f t="shared" si="11"/>
        <v>0</v>
      </c>
    </row>
    <row r="229" spans="1:11" ht="13.2" x14ac:dyDescent="0.25">
      <c r="A229" s="369">
        <v>2</v>
      </c>
      <c r="B229" s="370">
        <v>3</v>
      </c>
      <c r="C229" s="370">
        <v>7</v>
      </c>
      <c r="D229" s="370">
        <v>1</v>
      </c>
      <c r="E229" s="370" t="s">
        <v>205</v>
      </c>
      <c r="F229" s="371" t="s">
        <v>165</v>
      </c>
      <c r="G229" s="372"/>
      <c r="H229" s="372">
        <v>1200000</v>
      </c>
      <c r="I229" s="372"/>
      <c r="J229" s="336">
        <f t="shared" si="13"/>
        <v>1200000</v>
      </c>
      <c r="K229" s="339">
        <f t="shared" si="11"/>
        <v>0.12421706922085003</v>
      </c>
    </row>
    <row r="230" spans="1:11" ht="13.2" x14ac:dyDescent="0.25">
      <c r="A230" s="369">
        <v>2</v>
      </c>
      <c r="B230" s="370">
        <v>3</v>
      </c>
      <c r="C230" s="370">
        <v>7</v>
      </c>
      <c r="D230" s="370">
        <v>1</v>
      </c>
      <c r="E230" s="370" t="s">
        <v>208</v>
      </c>
      <c r="F230" s="371" t="s">
        <v>166</v>
      </c>
      <c r="G230" s="372"/>
      <c r="H230" s="372"/>
      <c r="I230" s="372"/>
      <c r="J230" s="336">
        <f t="shared" si="13"/>
        <v>0</v>
      </c>
      <c r="K230" s="339">
        <f t="shared" si="11"/>
        <v>0</v>
      </c>
    </row>
    <row r="231" spans="1:11" ht="13.2" x14ac:dyDescent="0.25">
      <c r="A231" s="369">
        <v>2</v>
      </c>
      <c r="B231" s="370">
        <v>3</v>
      </c>
      <c r="C231" s="370">
        <v>7</v>
      </c>
      <c r="D231" s="370">
        <v>1</v>
      </c>
      <c r="E231" s="370" t="s">
        <v>234</v>
      </c>
      <c r="F231" s="371" t="s">
        <v>167</v>
      </c>
      <c r="G231" s="372"/>
      <c r="H231" s="372"/>
      <c r="I231" s="372"/>
      <c r="J231" s="336">
        <f t="shared" si="13"/>
        <v>0</v>
      </c>
      <c r="K231" s="339">
        <f t="shared" si="11"/>
        <v>0</v>
      </c>
    </row>
    <row r="232" spans="1:11" ht="13.2" x14ac:dyDescent="0.25">
      <c r="A232" s="366">
        <v>2</v>
      </c>
      <c r="B232" s="367">
        <v>3</v>
      </c>
      <c r="C232" s="367">
        <v>7</v>
      </c>
      <c r="D232" s="367">
        <v>2</v>
      </c>
      <c r="E232" s="367"/>
      <c r="F232" s="376" t="s">
        <v>168</v>
      </c>
      <c r="G232" s="378">
        <f>+G233+G234+G235+G236</f>
        <v>13600000</v>
      </c>
      <c r="H232" s="378">
        <f>+H233+H234+H235+H236</f>
        <v>4900000</v>
      </c>
      <c r="I232" s="378">
        <f>+I233+I234+I235+I236</f>
        <v>0</v>
      </c>
      <c r="J232" s="378">
        <f>+J233+J234+J235+J236</f>
        <v>18500000</v>
      </c>
      <c r="K232" s="343">
        <f>+K233+K234+K235+K236</f>
        <v>1.9150131504881045</v>
      </c>
    </row>
    <row r="233" spans="1:11" ht="13.2" x14ac:dyDescent="0.25">
      <c r="A233" s="369">
        <v>2</v>
      </c>
      <c r="B233" s="370">
        <v>3</v>
      </c>
      <c r="C233" s="370">
        <v>7</v>
      </c>
      <c r="D233" s="370">
        <v>2</v>
      </c>
      <c r="E233" s="370" t="s">
        <v>203</v>
      </c>
      <c r="F233" s="371" t="s">
        <v>169</v>
      </c>
      <c r="G233" s="372"/>
      <c r="H233" s="372"/>
      <c r="I233" s="372"/>
      <c r="J233" s="336">
        <f>SUBTOTAL(9,G233:I233)</f>
        <v>0</v>
      </c>
      <c r="K233" s="339">
        <f t="shared" si="11"/>
        <v>0</v>
      </c>
    </row>
    <row r="234" spans="1:11" ht="13.2" x14ac:dyDescent="0.25">
      <c r="A234" s="369">
        <v>2</v>
      </c>
      <c r="B234" s="370">
        <v>3</v>
      </c>
      <c r="C234" s="370">
        <v>7</v>
      </c>
      <c r="D234" s="370">
        <v>2</v>
      </c>
      <c r="E234" s="370" t="s">
        <v>204</v>
      </c>
      <c r="F234" s="371" t="s">
        <v>170</v>
      </c>
      <c r="G234" s="372">
        <v>13600000</v>
      </c>
      <c r="H234" s="372">
        <v>4700000</v>
      </c>
      <c r="I234" s="372"/>
      <c r="J234" s="336">
        <f>SUBTOTAL(9,G234:I234)</f>
        <v>18300000</v>
      </c>
      <c r="K234" s="339">
        <f t="shared" si="11"/>
        <v>1.8943103056179629</v>
      </c>
    </row>
    <row r="235" spans="1:11" ht="13.2" x14ac:dyDescent="0.25">
      <c r="A235" s="369">
        <v>2</v>
      </c>
      <c r="B235" s="370">
        <v>3</v>
      </c>
      <c r="C235" s="370">
        <v>7</v>
      </c>
      <c r="D235" s="370">
        <v>2</v>
      </c>
      <c r="E235" s="370" t="s">
        <v>208</v>
      </c>
      <c r="F235" s="371" t="s">
        <v>171</v>
      </c>
      <c r="G235" s="377"/>
      <c r="H235" s="377"/>
      <c r="I235" s="377"/>
      <c r="J235" s="336">
        <f>SUBTOTAL(9,G235:I235)</f>
        <v>0</v>
      </c>
      <c r="K235" s="339">
        <f t="shared" si="11"/>
        <v>0</v>
      </c>
    </row>
    <row r="236" spans="1:11" ht="13.2" x14ac:dyDescent="0.25">
      <c r="A236" s="371">
        <v>2</v>
      </c>
      <c r="B236" s="381">
        <v>3</v>
      </c>
      <c r="C236" s="381">
        <v>7</v>
      </c>
      <c r="D236" s="381">
        <v>2</v>
      </c>
      <c r="E236" s="381" t="s">
        <v>234</v>
      </c>
      <c r="F236" s="275" t="s">
        <v>254</v>
      </c>
      <c r="G236" s="377"/>
      <c r="H236" s="377">
        <v>200000</v>
      </c>
      <c r="I236" s="377"/>
      <c r="J236" s="336">
        <f>SUBTOTAL(9,G236:I236)</f>
        <v>200000</v>
      </c>
      <c r="K236" s="339">
        <f t="shared" si="11"/>
        <v>2.0702844870141672E-2</v>
      </c>
    </row>
    <row r="237" spans="1:11" ht="13.2" x14ac:dyDescent="0.25">
      <c r="A237" s="363">
        <v>2</v>
      </c>
      <c r="B237" s="364">
        <v>3</v>
      </c>
      <c r="C237" s="364">
        <v>9</v>
      </c>
      <c r="D237" s="364"/>
      <c r="E237" s="364"/>
      <c r="F237" s="273" t="s">
        <v>32</v>
      </c>
      <c r="G237" s="365">
        <f>+G238+G241+G244+G246+G248+G250+G252</f>
        <v>42025120.020000003</v>
      </c>
      <c r="H237" s="365">
        <f>+H238+H241+H244+H246+H248+H250+H252</f>
        <v>21125726.719999999</v>
      </c>
      <c r="I237" s="365">
        <f>+I238+I241+I244+I246+I248+I250+I252</f>
        <v>0</v>
      </c>
      <c r="J237" s="365">
        <f>+J238+J241+J244+J246+J248+J250+J252</f>
        <v>63150846.740000002</v>
      </c>
      <c r="K237" s="365">
        <f>+K238+K241+K244+K246+K248+K250+K252</f>
        <v>6.5370109173815605</v>
      </c>
    </row>
    <row r="238" spans="1:11" ht="13.2" x14ac:dyDescent="0.25">
      <c r="A238" s="366">
        <v>2</v>
      </c>
      <c r="B238" s="367">
        <v>3</v>
      </c>
      <c r="C238" s="367">
        <v>9</v>
      </c>
      <c r="D238" s="367">
        <v>1</v>
      </c>
      <c r="E238" s="367"/>
      <c r="F238" s="376" t="s">
        <v>1056</v>
      </c>
      <c r="G238" s="378">
        <f>+G239+G240</f>
        <v>2500000</v>
      </c>
      <c r="H238" s="378">
        <f>+H239+H240</f>
        <v>3673608</v>
      </c>
      <c r="I238" s="378">
        <f>+I239+I240</f>
        <v>0</v>
      </c>
      <c r="J238" s="378">
        <f>+J239+J240</f>
        <v>6173608</v>
      </c>
      <c r="K238" s="343">
        <f>+K239+K240</f>
        <v>0.63905624356532797</v>
      </c>
    </row>
    <row r="239" spans="1:11" ht="13.2" x14ac:dyDescent="0.25">
      <c r="A239" s="369">
        <v>2</v>
      </c>
      <c r="B239" s="370">
        <v>3</v>
      </c>
      <c r="C239" s="370">
        <v>9</v>
      </c>
      <c r="D239" s="370">
        <v>1</v>
      </c>
      <c r="E239" s="370" t="s">
        <v>202</v>
      </c>
      <c r="F239" s="371" t="s">
        <v>172</v>
      </c>
      <c r="G239" s="372">
        <v>2500000</v>
      </c>
      <c r="H239" s="372">
        <v>3673608</v>
      </c>
      <c r="I239" s="372"/>
      <c r="J239" s="336">
        <f>SUBTOTAL(9,G239:I239)</f>
        <v>6173608</v>
      </c>
      <c r="K239" s="339">
        <f t="shared" si="11"/>
        <v>0.63905624356532797</v>
      </c>
    </row>
    <row r="240" spans="1:11" ht="13.2" x14ac:dyDescent="0.25">
      <c r="A240" s="369">
        <v>2</v>
      </c>
      <c r="B240" s="370">
        <v>3</v>
      </c>
      <c r="C240" s="370">
        <v>9</v>
      </c>
      <c r="D240" s="370">
        <v>1</v>
      </c>
      <c r="E240" s="370" t="s">
        <v>203</v>
      </c>
      <c r="F240" s="371" t="s">
        <v>1057</v>
      </c>
      <c r="G240" s="372"/>
      <c r="H240" s="372"/>
      <c r="I240" s="372"/>
      <c r="J240" s="336">
        <f>SUBTOTAL(9,G240:I240)</f>
        <v>0</v>
      </c>
      <c r="K240" s="339">
        <f t="shared" si="11"/>
        <v>0</v>
      </c>
    </row>
    <row r="241" spans="1:11" ht="13.2" x14ac:dyDescent="0.25">
      <c r="A241" s="366">
        <v>2</v>
      </c>
      <c r="B241" s="367">
        <v>3</v>
      </c>
      <c r="C241" s="367">
        <v>9</v>
      </c>
      <c r="D241" s="367">
        <v>2</v>
      </c>
      <c r="E241" s="367"/>
      <c r="F241" s="376" t="s">
        <v>1058</v>
      </c>
      <c r="G241" s="378">
        <f>+G242+G243</f>
        <v>0</v>
      </c>
      <c r="H241" s="378">
        <f>+H242+H243</f>
        <v>4000000</v>
      </c>
      <c r="I241" s="378">
        <f>+I242+I243</f>
        <v>0</v>
      </c>
      <c r="J241" s="378">
        <f>+J242+J243</f>
        <v>4000000</v>
      </c>
      <c r="K241" s="343">
        <f>+K242+K243</f>
        <v>0.41405689740283347</v>
      </c>
    </row>
    <row r="242" spans="1:11" ht="13.2" x14ac:dyDescent="0.25">
      <c r="A242" s="369">
        <v>2</v>
      </c>
      <c r="B242" s="370">
        <v>3</v>
      </c>
      <c r="C242" s="370">
        <v>9</v>
      </c>
      <c r="D242" s="370">
        <v>2</v>
      </c>
      <c r="E242" s="370" t="s">
        <v>202</v>
      </c>
      <c r="F242" s="371" t="s">
        <v>1059</v>
      </c>
      <c r="G242" s="372"/>
      <c r="H242" s="372">
        <v>4000000</v>
      </c>
      <c r="I242" s="372"/>
      <c r="J242" s="336">
        <f>SUBTOTAL(9,G242:I242)</f>
        <v>4000000</v>
      </c>
      <c r="K242" s="339">
        <f t="shared" si="11"/>
        <v>0.41405689740283347</v>
      </c>
    </row>
    <row r="243" spans="1:11" ht="13.2" x14ac:dyDescent="0.25">
      <c r="A243" s="369">
        <v>2</v>
      </c>
      <c r="B243" s="370">
        <v>3</v>
      </c>
      <c r="C243" s="370">
        <v>9</v>
      </c>
      <c r="D243" s="370">
        <v>2</v>
      </c>
      <c r="E243" s="370" t="s">
        <v>203</v>
      </c>
      <c r="F243" s="371" t="s">
        <v>1060</v>
      </c>
      <c r="G243" s="372"/>
      <c r="H243" s="372"/>
      <c r="I243" s="372"/>
      <c r="J243" s="336">
        <f>SUBTOTAL(9,G243:I243)</f>
        <v>0</v>
      </c>
      <c r="K243" s="339">
        <f t="shared" si="11"/>
        <v>0</v>
      </c>
    </row>
    <row r="244" spans="1:11" ht="13.2" x14ac:dyDescent="0.25">
      <c r="A244" s="366">
        <v>2</v>
      </c>
      <c r="B244" s="367">
        <v>3</v>
      </c>
      <c r="C244" s="367">
        <v>9</v>
      </c>
      <c r="D244" s="367">
        <v>3</v>
      </c>
      <c r="E244" s="367"/>
      <c r="F244" s="376" t="s">
        <v>1061</v>
      </c>
      <c r="G244" s="378">
        <f>+G245</f>
        <v>39025120.020000003</v>
      </c>
      <c r="H244" s="378">
        <f>+H245</f>
        <v>10964746.65</v>
      </c>
      <c r="I244" s="378">
        <f>+I245</f>
        <v>0</v>
      </c>
      <c r="J244" s="378">
        <f>+J245</f>
        <v>49989866.670000002</v>
      </c>
      <c r="K244" s="343">
        <f>+K245</f>
        <v>5.1746622737403793</v>
      </c>
    </row>
    <row r="245" spans="1:11" ht="13.2" x14ac:dyDescent="0.25">
      <c r="A245" s="369">
        <v>2</v>
      </c>
      <c r="B245" s="370">
        <v>3</v>
      </c>
      <c r="C245" s="370">
        <v>9</v>
      </c>
      <c r="D245" s="370">
        <v>3</v>
      </c>
      <c r="E245" s="370" t="s">
        <v>202</v>
      </c>
      <c r="F245" s="371" t="s">
        <v>1061</v>
      </c>
      <c r="G245" s="372">
        <v>39025120.020000003</v>
      </c>
      <c r="H245" s="372">
        <v>10964746.65</v>
      </c>
      <c r="I245" s="372"/>
      <c r="J245" s="336">
        <f>SUBTOTAL(9,G245:I245)</f>
        <v>49989866.670000002</v>
      </c>
      <c r="K245" s="339">
        <f t="shared" si="11"/>
        <v>5.1746622737403793</v>
      </c>
    </row>
    <row r="246" spans="1:11" ht="13.2" x14ac:dyDescent="0.25">
      <c r="A246" s="366">
        <v>2</v>
      </c>
      <c r="B246" s="367">
        <v>3</v>
      </c>
      <c r="C246" s="367">
        <v>9</v>
      </c>
      <c r="D246" s="367">
        <v>5</v>
      </c>
      <c r="E246" s="367"/>
      <c r="F246" s="376" t="s">
        <v>173</v>
      </c>
      <c r="G246" s="378">
        <f>+G247</f>
        <v>500000</v>
      </c>
      <c r="H246" s="378">
        <f>+H247</f>
        <v>1487372.07</v>
      </c>
      <c r="I246" s="378">
        <f>+I247</f>
        <v>0</v>
      </c>
      <c r="J246" s="378">
        <f>+J247</f>
        <v>1987372.07</v>
      </c>
      <c r="K246" s="343">
        <f>+K247</f>
        <v>0.20572127832231171</v>
      </c>
    </row>
    <row r="247" spans="1:11" ht="13.2" x14ac:dyDescent="0.25">
      <c r="A247" s="369">
        <v>2</v>
      </c>
      <c r="B247" s="370">
        <v>3</v>
      </c>
      <c r="C247" s="370">
        <v>9</v>
      </c>
      <c r="D247" s="370">
        <v>5</v>
      </c>
      <c r="E247" s="370" t="s">
        <v>202</v>
      </c>
      <c r="F247" s="371" t="s">
        <v>173</v>
      </c>
      <c r="G247" s="377">
        <v>500000</v>
      </c>
      <c r="H247" s="377">
        <v>1487372.07</v>
      </c>
      <c r="I247" s="377"/>
      <c r="J247" s="336">
        <f>SUBTOTAL(9,G247:I247)</f>
        <v>1987372.07</v>
      </c>
      <c r="K247" s="339">
        <f t="shared" si="11"/>
        <v>0.20572127832231171</v>
      </c>
    </row>
    <row r="248" spans="1:11" ht="13.2" x14ac:dyDescent="0.25">
      <c r="A248" s="366">
        <v>2</v>
      </c>
      <c r="B248" s="367">
        <v>3</v>
      </c>
      <c r="C248" s="367">
        <v>9</v>
      </c>
      <c r="D248" s="367">
        <v>6</v>
      </c>
      <c r="E248" s="367"/>
      <c r="F248" s="376" t="s">
        <v>174</v>
      </c>
      <c r="G248" s="378">
        <f>+G249</f>
        <v>0</v>
      </c>
      <c r="H248" s="378">
        <f>+H249</f>
        <v>1000000</v>
      </c>
      <c r="I248" s="378">
        <f>+I249</f>
        <v>0</v>
      </c>
      <c r="J248" s="378">
        <f>+J249</f>
        <v>1000000</v>
      </c>
      <c r="K248" s="343">
        <f>+K249</f>
        <v>0.10351422435070837</v>
      </c>
    </row>
    <row r="249" spans="1:11" ht="13.2" x14ac:dyDescent="0.25">
      <c r="A249" s="369">
        <v>2</v>
      </c>
      <c r="B249" s="370">
        <v>3</v>
      </c>
      <c r="C249" s="370">
        <v>9</v>
      </c>
      <c r="D249" s="370">
        <v>6</v>
      </c>
      <c r="E249" s="370" t="s">
        <v>202</v>
      </c>
      <c r="F249" s="371" t="s">
        <v>174</v>
      </c>
      <c r="G249" s="372"/>
      <c r="H249" s="372">
        <v>1000000</v>
      </c>
      <c r="I249" s="372"/>
      <c r="J249" s="336">
        <f>SUBTOTAL(9,G249:I249)</f>
        <v>1000000</v>
      </c>
      <c r="K249" s="339">
        <f t="shared" si="11"/>
        <v>0.10351422435070837</v>
      </c>
    </row>
    <row r="250" spans="1:11" ht="13.2" x14ac:dyDescent="0.25">
      <c r="A250" s="366">
        <v>2</v>
      </c>
      <c r="B250" s="367">
        <v>3</v>
      </c>
      <c r="C250" s="367">
        <v>9</v>
      </c>
      <c r="D250" s="367">
        <v>8</v>
      </c>
      <c r="E250" s="367"/>
      <c r="F250" s="376" t="s">
        <v>1062</v>
      </c>
      <c r="G250" s="378">
        <f>+G251</f>
        <v>0</v>
      </c>
      <c r="H250" s="378">
        <f>+H251</f>
        <v>0</v>
      </c>
      <c r="I250" s="378">
        <f>+I251</f>
        <v>0</v>
      </c>
      <c r="J250" s="378">
        <f>+J251</f>
        <v>0</v>
      </c>
      <c r="K250" s="343">
        <f>+K251</f>
        <v>0</v>
      </c>
    </row>
    <row r="251" spans="1:11" ht="13.2" x14ac:dyDescent="0.25">
      <c r="A251" s="369">
        <v>2</v>
      </c>
      <c r="B251" s="370">
        <v>3</v>
      </c>
      <c r="C251" s="370">
        <v>9</v>
      </c>
      <c r="D251" s="370">
        <v>8</v>
      </c>
      <c r="E251" s="370" t="s">
        <v>202</v>
      </c>
      <c r="F251" s="371" t="s">
        <v>1062</v>
      </c>
      <c r="G251" s="377"/>
      <c r="H251" s="377"/>
      <c r="I251" s="377"/>
      <c r="J251" s="336">
        <f>SUBTOTAL(9,G251:I251)</f>
        <v>0</v>
      </c>
      <c r="K251" s="339">
        <f t="shared" si="11"/>
        <v>0</v>
      </c>
    </row>
    <row r="252" spans="1:11" ht="13.2" x14ac:dyDescent="0.25">
      <c r="A252" s="366">
        <v>2</v>
      </c>
      <c r="B252" s="367">
        <v>3</v>
      </c>
      <c r="C252" s="367">
        <v>9</v>
      </c>
      <c r="D252" s="367">
        <v>9</v>
      </c>
      <c r="E252" s="367"/>
      <c r="F252" s="376" t="s">
        <v>1063</v>
      </c>
      <c r="G252" s="378">
        <f>+G253</f>
        <v>0</v>
      </c>
      <c r="H252" s="378">
        <f>+H253</f>
        <v>0</v>
      </c>
      <c r="I252" s="378">
        <f>+I253</f>
        <v>0</v>
      </c>
      <c r="J252" s="378">
        <f>+J253</f>
        <v>0</v>
      </c>
      <c r="K252" s="343">
        <f>+K253</f>
        <v>0</v>
      </c>
    </row>
    <row r="253" spans="1:11" ht="13.2" x14ac:dyDescent="0.25">
      <c r="A253" s="369">
        <v>2</v>
      </c>
      <c r="B253" s="370">
        <v>3</v>
      </c>
      <c r="C253" s="370">
        <v>9</v>
      </c>
      <c r="D253" s="370">
        <v>9</v>
      </c>
      <c r="E253" s="370" t="s">
        <v>202</v>
      </c>
      <c r="F253" s="371" t="s">
        <v>1063</v>
      </c>
      <c r="G253" s="372"/>
      <c r="H253" s="372"/>
      <c r="I253" s="372"/>
      <c r="J253" s="336">
        <f>SUBTOTAL(9,G253:I253)</f>
        <v>0</v>
      </c>
      <c r="K253" s="339">
        <f t="shared" si="11"/>
        <v>0</v>
      </c>
    </row>
    <row r="254" spans="1:11" ht="13.2" x14ac:dyDescent="0.25">
      <c r="A254" s="360">
        <v>2</v>
      </c>
      <c r="B254" s="361">
        <v>4</v>
      </c>
      <c r="C254" s="361"/>
      <c r="D254" s="361"/>
      <c r="E254" s="361"/>
      <c r="F254" s="272" t="s">
        <v>255</v>
      </c>
      <c r="G254" s="362">
        <f>+G262+G265</f>
        <v>0</v>
      </c>
      <c r="H254" s="362">
        <f>+H262+H265</f>
        <v>0</v>
      </c>
      <c r="I254" s="362">
        <f>+I262+I265</f>
        <v>0</v>
      </c>
      <c r="J254" s="362">
        <f>+J262+J265</f>
        <v>0</v>
      </c>
      <c r="K254" s="362">
        <f>+K262+K265</f>
        <v>0</v>
      </c>
    </row>
    <row r="255" spans="1:11" ht="13.2" x14ac:dyDescent="0.25">
      <c r="A255" s="366">
        <v>2</v>
      </c>
      <c r="B255" s="367">
        <v>4</v>
      </c>
      <c r="C255" s="367">
        <v>1</v>
      </c>
      <c r="D255" s="367">
        <v>2</v>
      </c>
      <c r="E255" s="367"/>
      <c r="F255" s="376" t="s">
        <v>257</v>
      </c>
      <c r="G255" s="378">
        <f>+G256+G257</f>
        <v>0</v>
      </c>
      <c r="H255" s="378">
        <f>+H256+H257</f>
        <v>0</v>
      </c>
      <c r="I255" s="378">
        <f>+I256+I257</f>
        <v>0</v>
      </c>
      <c r="J255" s="378">
        <f>+J256+J257</f>
        <v>0</v>
      </c>
      <c r="K255" s="343">
        <f>+K256+K257</f>
        <v>0</v>
      </c>
    </row>
    <row r="256" spans="1:11" ht="13.2" x14ac:dyDescent="0.25">
      <c r="A256" s="369">
        <v>2</v>
      </c>
      <c r="B256" s="370">
        <v>4</v>
      </c>
      <c r="C256" s="370">
        <v>1</v>
      </c>
      <c r="D256" s="370">
        <v>2</v>
      </c>
      <c r="E256" s="370" t="s">
        <v>202</v>
      </c>
      <c r="F256" s="275" t="s">
        <v>258</v>
      </c>
      <c r="G256" s="372"/>
      <c r="H256" s="372"/>
      <c r="I256" s="372"/>
      <c r="J256" s="336">
        <f>SUBTOTAL(9,G256:I256)</f>
        <v>0</v>
      </c>
      <c r="K256" s="339">
        <f t="shared" si="11"/>
        <v>0</v>
      </c>
    </row>
    <row r="257" spans="1:11" ht="13.2" x14ac:dyDescent="0.25">
      <c r="A257" s="369">
        <v>2</v>
      </c>
      <c r="B257" s="370">
        <v>4</v>
      </c>
      <c r="C257" s="370">
        <v>1</v>
      </c>
      <c r="D257" s="370">
        <v>2</v>
      </c>
      <c r="E257" s="370" t="s">
        <v>203</v>
      </c>
      <c r="F257" s="275" t="s">
        <v>259</v>
      </c>
      <c r="G257" s="372"/>
      <c r="H257" s="372"/>
      <c r="I257" s="372"/>
      <c r="J257" s="336">
        <f>SUBTOTAL(9,G257:I257)</f>
        <v>0</v>
      </c>
      <c r="K257" s="339">
        <f t="shared" si="11"/>
        <v>0</v>
      </c>
    </row>
    <row r="258" spans="1:11" ht="13.2" x14ac:dyDescent="0.25">
      <c r="A258" s="366">
        <v>2</v>
      </c>
      <c r="B258" s="367">
        <v>4</v>
      </c>
      <c r="C258" s="367">
        <v>1</v>
      </c>
      <c r="D258" s="367">
        <v>5</v>
      </c>
      <c r="E258" s="367"/>
      <c r="F258" s="274" t="s">
        <v>260</v>
      </c>
      <c r="G258" s="368">
        <f>+G259</f>
        <v>0</v>
      </c>
      <c r="H258" s="368">
        <f>+H259</f>
        <v>0</v>
      </c>
      <c r="I258" s="368">
        <f>+I259</f>
        <v>0</v>
      </c>
      <c r="J258" s="368">
        <f>+J259</f>
        <v>0</v>
      </c>
      <c r="K258" s="343">
        <f>+K259</f>
        <v>0</v>
      </c>
    </row>
    <row r="259" spans="1:11" ht="13.2" x14ac:dyDescent="0.25">
      <c r="A259" s="369">
        <v>2</v>
      </c>
      <c r="B259" s="370">
        <v>4</v>
      </c>
      <c r="C259" s="370">
        <v>1</v>
      </c>
      <c r="D259" s="370">
        <v>5</v>
      </c>
      <c r="E259" s="370" t="s">
        <v>202</v>
      </c>
      <c r="F259" s="275" t="s">
        <v>260</v>
      </c>
      <c r="G259" s="377"/>
      <c r="H259" s="377"/>
      <c r="I259" s="377"/>
      <c r="J259" s="336">
        <f>SUBTOTAL(9,G259:I259)</f>
        <v>0</v>
      </c>
      <c r="K259" s="339">
        <f>IFERROR(J259/$J$18*100,"0.00")</f>
        <v>0</v>
      </c>
    </row>
    <row r="260" spans="1:11" ht="13.2" x14ac:dyDescent="0.25">
      <c r="A260" s="366">
        <v>2</v>
      </c>
      <c r="B260" s="367">
        <v>4</v>
      </c>
      <c r="C260" s="367">
        <v>1</v>
      </c>
      <c r="D260" s="367">
        <v>6</v>
      </c>
      <c r="E260" s="370"/>
      <c r="F260" s="274" t="s">
        <v>261</v>
      </c>
      <c r="G260" s="378">
        <f>+G261</f>
        <v>0</v>
      </c>
      <c r="H260" s="378">
        <f>+H261</f>
        <v>0</v>
      </c>
      <c r="I260" s="378">
        <f>+I261</f>
        <v>0</v>
      </c>
      <c r="J260" s="378">
        <f>+J261</f>
        <v>0</v>
      </c>
      <c r="K260" s="343">
        <f>+K261</f>
        <v>0</v>
      </c>
    </row>
    <row r="261" spans="1:11" ht="13.2" x14ac:dyDescent="0.25">
      <c r="A261" s="369">
        <v>2</v>
      </c>
      <c r="B261" s="370">
        <v>4</v>
      </c>
      <c r="C261" s="370">
        <v>1</v>
      </c>
      <c r="D261" s="370">
        <v>6</v>
      </c>
      <c r="E261" s="370" t="s">
        <v>202</v>
      </c>
      <c r="F261" s="275" t="s">
        <v>262</v>
      </c>
      <c r="G261" s="377"/>
      <c r="H261" s="377"/>
      <c r="I261" s="377"/>
      <c r="J261" s="336">
        <f>SUBTOTAL(9,G261:I261)</f>
        <v>0</v>
      </c>
      <c r="K261" s="339">
        <f>IFERROR(J261/$J$18*100,"0.00")</f>
        <v>0</v>
      </c>
    </row>
    <row r="262" spans="1:11" ht="13.2" x14ac:dyDescent="0.25">
      <c r="A262" s="363">
        <v>2</v>
      </c>
      <c r="B262" s="364">
        <v>4</v>
      </c>
      <c r="C262" s="364">
        <v>4</v>
      </c>
      <c r="D262" s="364"/>
      <c r="E262" s="364"/>
      <c r="F262" s="273" t="s">
        <v>1064</v>
      </c>
      <c r="G262" s="365">
        <f t="shared" ref="G262:K263" si="14">+G263</f>
        <v>0</v>
      </c>
      <c r="H262" s="365">
        <f t="shared" si="14"/>
        <v>0</v>
      </c>
      <c r="I262" s="365">
        <f t="shared" si="14"/>
        <v>0</v>
      </c>
      <c r="J262" s="365">
        <f t="shared" si="14"/>
        <v>0</v>
      </c>
      <c r="K262" s="380">
        <f t="shared" si="14"/>
        <v>0</v>
      </c>
    </row>
    <row r="263" spans="1:11" ht="13.2" x14ac:dyDescent="0.25">
      <c r="A263" s="382">
        <v>2</v>
      </c>
      <c r="B263" s="367">
        <v>4</v>
      </c>
      <c r="C263" s="367">
        <v>4</v>
      </c>
      <c r="D263" s="367">
        <v>1</v>
      </c>
      <c r="E263" s="367"/>
      <c r="F263" s="274" t="s">
        <v>1065</v>
      </c>
      <c r="G263" s="378">
        <f t="shared" si="14"/>
        <v>0</v>
      </c>
      <c r="H263" s="378">
        <f t="shared" si="14"/>
        <v>0</v>
      </c>
      <c r="I263" s="378">
        <f t="shared" si="14"/>
        <v>0</v>
      </c>
      <c r="J263" s="378">
        <f t="shared" si="14"/>
        <v>0</v>
      </c>
      <c r="K263" s="343">
        <f t="shared" si="14"/>
        <v>0</v>
      </c>
    </row>
    <row r="264" spans="1:11" ht="20.399999999999999" x14ac:dyDescent="0.25">
      <c r="A264" s="383">
        <v>2</v>
      </c>
      <c r="B264" s="370">
        <v>4</v>
      </c>
      <c r="C264" s="370">
        <v>4</v>
      </c>
      <c r="D264" s="370">
        <v>1</v>
      </c>
      <c r="E264" s="370" t="s">
        <v>204</v>
      </c>
      <c r="F264" s="275" t="s">
        <v>1066</v>
      </c>
      <c r="G264" s="372"/>
      <c r="H264" s="335"/>
      <c r="I264" s="335"/>
      <c r="J264" s="336">
        <f>SUBTOTAL(9,G264:I264)</f>
        <v>0</v>
      </c>
      <c r="K264" s="339">
        <f>IFERROR(J264/$J$18*100,"0.00")</f>
        <v>0</v>
      </c>
    </row>
    <row r="265" spans="1:11" ht="13.2" x14ac:dyDescent="0.25">
      <c r="A265" s="363">
        <v>2</v>
      </c>
      <c r="B265" s="364">
        <v>4</v>
      </c>
      <c r="C265" s="364">
        <v>9</v>
      </c>
      <c r="D265" s="364"/>
      <c r="E265" s="364"/>
      <c r="F265" s="273" t="s">
        <v>263</v>
      </c>
      <c r="G265" s="365">
        <f>+G266+G268</f>
        <v>0</v>
      </c>
      <c r="H265" s="365">
        <f>+H266+H268</f>
        <v>0</v>
      </c>
      <c r="I265" s="365">
        <f>+I266+I268</f>
        <v>0</v>
      </c>
      <c r="J265" s="365">
        <f>+J266+J268</f>
        <v>0</v>
      </c>
      <c r="K265" s="365">
        <f>+K266+K268</f>
        <v>0</v>
      </c>
    </row>
    <row r="266" spans="1:11" ht="13.2" x14ac:dyDescent="0.25">
      <c r="A266" s="366">
        <v>2</v>
      </c>
      <c r="B266" s="367">
        <v>4</v>
      </c>
      <c r="C266" s="367">
        <v>9</v>
      </c>
      <c r="D266" s="367">
        <v>1</v>
      </c>
      <c r="E266" s="367"/>
      <c r="F266" s="274" t="s">
        <v>263</v>
      </c>
      <c r="G266" s="378">
        <f>+G267</f>
        <v>0</v>
      </c>
      <c r="H266" s="378">
        <f>+H267</f>
        <v>0</v>
      </c>
      <c r="I266" s="378">
        <f>+I267</f>
        <v>0</v>
      </c>
      <c r="J266" s="378">
        <f>+J267</f>
        <v>0</v>
      </c>
      <c r="K266" s="343">
        <f>+K267</f>
        <v>0</v>
      </c>
    </row>
    <row r="267" spans="1:11" ht="13.2" x14ac:dyDescent="0.25">
      <c r="A267" s="369">
        <v>2</v>
      </c>
      <c r="B267" s="370">
        <v>4</v>
      </c>
      <c r="C267" s="370">
        <v>9</v>
      </c>
      <c r="D267" s="370">
        <v>1</v>
      </c>
      <c r="E267" s="370" t="s">
        <v>202</v>
      </c>
      <c r="F267" s="275" t="s">
        <v>263</v>
      </c>
      <c r="G267" s="377"/>
      <c r="H267" s="377"/>
      <c r="I267" s="377"/>
      <c r="J267" s="336">
        <f>+J268</f>
        <v>0</v>
      </c>
      <c r="K267" s="339">
        <f>IFERROR(J267/$J$18*100,"0.00")</f>
        <v>0</v>
      </c>
    </row>
    <row r="268" spans="1:11" ht="13.2" x14ac:dyDescent="0.25">
      <c r="A268" s="366">
        <v>2</v>
      </c>
      <c r="B268" s="367">
        <v>4</v>
      </c>
      <c r="C268" s="367">
        <v>9</v>
      </c>
      <c r="D268" s="367">
        <v>4</v>
      </c>
      <c r="E268" s="367"/>
      <c r="F268" s="274" t="s">
        <v>264</v>
      </c>
      <c r="G268" s="378">
        <f>+G269</f>
        <v>0</v>
      </c>
      <c r="H268" s="378">
        <f>+H269</f>
        <v>0</v>
      </c>
      <c r="I268" s="378">
        <f>+I269</f>
        <v>0</v>
      </c>
      <c r="J268" s="378">
        <f>+J269</f>
        <v>0</v>
      </c>
      <c r="K268" s="343">
        <f>+K269</f>
        <v>0</v>
      </c>
    </row>
    <row r="269" spans="1:11" ht="13.2" x14ac:dyDescent="0.25">
      <c r="A269" s="369">
        <v>2</v>
      </c>
      <c r="B269" s="370">
        <v>4</v>
      </c>
      <c r="C269" s="370">
        <v>9</v>
      </c>
      <c r="D269" s="370">
        <v>4</v>
      </c>
      <c r="E269" s="370" t="s">
        <v>202</v>
      </c>
      <c r="F269" s="275" t="s">
        <v>264</v>
      </c>
      <c r="G269" s="377"/>
      <c r="H269" s="377"/>
      <c r="I269" s="377"/>
      <c r="J269" s="375">
        <f>SUBTOTAL(9,G269:I269)</f>
        <v>0</v>
      </c>
      <c r="K269" s="339">
        <f>IFERROR(J269/$J$18*100,"0.00")</f>
        <v>0</v>
      </c>
    </row>
    <row r="270" spans="1:11" ht="13.2" x14ac:dyDescent="0.25">
      <c r="A270" s="360">
        <v>2</v>
      </c>
      <c r="B270" s="361">
        <v>6</v>
      </c>
      <c r="C270" s="361"/>
      <c r="D270" s="361"/>
      <c r="E270" s="361"/>
      <c r="F270" s="272" t="s">
        <v>176</v>
      </c>
      <c r="G270" s="362">
        <f>+G271+G282+G289+G294+G301+G310+G313</f>
        <v>0</v>
      </c>
      <c r="H270" s="362">
        <f>+H271+H282+H289+H294+H301+H310+H313</f>
        <v>27105724.210000001</v>
      </c>
      <c r="I270" s="362">
        <f>+I271+I282+I289+I294+I301+I310+I313</f>
        <v>0</v>
      </c>
      <c r="J270" s="362">
        <f>+J271+J282+J289+J294+J301+J310+J313</f>
        <v>27105724.210000001</v>
      </c>
      <c r="K270" s="362">
        <f>+K271+K282+K289+K294+K301+K310+K313</f>
        <v>2.8058280170623671</v>
      </c>
    </row>
    <row r="271" spans="1:11" ht="13.2" x14ac:dyDescent="0.25">
      <c r="A271" s="363">
        <v>2</v>
      </c>
      <c r="B271" s="364">
        <v>6</v>
      </c>
      <c r="C271" s="364">
        <v>1</v>
      </c>
      <c r="D271" s="364"/>
      <c r="E271" s="364"/>
      <c r="F271" s="273" t="s">
        <v>177</v>
      </c>
      <c r="G271" s="365">
        <f>+G272+G274+G276+G278+G280</f>
        <v>0</v>
      </c>
      <c r="H271" s="365">
        <f>+H272+H274+H276+H278+H280</f>
        <v>4002530.17</v>
      </c>
      <c r="I271" s="365">
        <f>+I272+I274+I276+I278+I280</f>
        <v>0</v>
      </c>
      <c r="J271" s="365">
        <f>+J272+J274+J276+J278+J280</f>
        <v>4002530.17</v>
      </c>
      <c r="K271" s="365">
        <f>+K272+K274+K276+K278+K280</f>
        <v>0.41431880598785886</v>
      </c>
    </row>
    <row r="272" spans="1:11" ht="13.2" x14ac:dyDescent="0.25">
      <c r="A272" s="366">
        <v>2</v>
      </c>
      <c r="B272" s="367">
        <v>6</v>
      </c>
      <c r="C272" s="367">
        <v>1</v>
      </c>
      <c r="D272" s="367">
        <v>1</v>
      </c>
      <c r="E272" s="367"/>
      <c r="F272" s="376" t="s">
        <v>1067</v>
      </c>
      <c r="G272" s="378">
        <f>+G273</f>
        <v>0</v>
      </c>
      <c r="H272" s="378">
        <f>+H273</f>
        <v>1157530.17</v>
      </c>
      <c r="I272" s="378">
        <f>+I273</f>
        <v>0</v>
      </c>
      <c r="J272" s="378">
        <f>+J273</f>
        <v>1157530.17</v>
      </c>
      <c r="K272" s="343">
        <f>+K273</f>
        <v>0.11982083771009358</v>
      </c>
    </row>
    <row r="273" spans="1:11" ht="13.2" x14ac:dyDescent="0.25">
      <c r="A273" s="369">
        <v>2</v>
      </c>
      <c r="B273" s="370">
        <v>6</v>
      </c>
      <c r="C273" s="370">
        <v>1</v>
      </c>
      <c r="D273" s="370">
        <v>1</v>
      </c>
      <c r="E273" s="370" t="s">
        <v>202</v>
      </c>
      <c r="F273" s="371" t="s">
        <v>1067</v>
      </c>
      <c r="G273" s="377"/>
      <c r="H273" s="335">
        <v>1157530.17</v>
      </c>
      <c r="I273" s="335"/>
      <c r="J273" s="336">
        <f>SUBTOTAL(9,G273:I273)</f>
        <v>1157530.17</v>
      </c>
      <c r="K273" s="339">
        <f>IFERROR(J273/$J$18*100,"0.00")</f>
        <v>0.11982083771009358</v>
      </c>
    </row>
    <row r="274" spans="1:11" ht="13.2" x14ac:dyDescent="0.25">
      <c r="A274" s="366">
        <v>2</v>
      </c>
      <c r="B274" s="367">
        <v>6</v>
      </c>
      <c r="C274" s="367">
        <v>1</v>
      </c>
      <c r="D274" s="367">
        <v>2</v>
      </c>
      <c r="E274" s="367"/>
      <c r="F274" s="376" t="s">
        <v>559</v>
      </c>
      <c r="G274" s="378">
        <f>+G275</f>
        <v>0</v>
      </c>
      <c r="H274" s="378">
        <f>+H275</f>
        <v>2845000</v>
      </c>
      <c r="I274" s="378">
        <f>+I275</f>
        <v>0</v>
      </c>
      <c r="J274" s="378">
        <f>+J275</f>
        <v>2845000</v>
      </c>
      <c r="K274" s="343">
        <f>+K275</f>
        <v>0.29449796827776531</v>
      </c>
    </row>
    <row r="275" spans="1:11" ht="13.2" x14ac:dyDescent="0.25">
      <c r="A275" s="369">
        <v>2</v>
      </c>
      <c r="B275" s="370">
        <v>6</v>
      </c>
      <c r="C275" s="370">
        <v>1</v>
      </c>
      <c r="D275" s="370">
        <v>2</v>
      </c>
      <c r="E275" s="370" t="s">
        <v>202</v>
      </c>
      <c r="F275" s="275" t="s">
        <v>559</v>
      </c>
      <c r="G275" s="377"/>
      <c r="H275" s="349">
        <v>2845000</v>
      </c>
      <c r="I275" s="349"/>
      <c r="J275" s="336">
        <f>SUBTOTAL(9,G275:I275)</f>
        <v>2845000</v>
      </c>
      <c r="K275" s="339">
        <f>IFERROR(J275/$J$18*100,"0.00")</f>
        <v>0.29449796827776531</v>
      </c>
    </row>
    <row r="276" spans="1:11" ht="13.2" x14ac:dyDescent="0.25">
      <c r="A276" s="366">
        <v>2</v>
      </c>
      <c r="B276" s="367">
        <v>6</v>
      </c>
      <c r="C276" s="367">
        <v>1</v>
      </c>
      <c r="D276" s="367">
        <v>3</v>
      </c>
      <c r="E276" s="367"/>
      <c r="F276" s="274" t="s">
        <v>1068</v>
      </c>
      <c r="G276" s="378">
        <f>+G277</f>
        <v>0</v>
      </c>
      <c r="H276" s="378">
        <f>+H277</f>
        <v>0</v>
      </c>
      <c r="I276" s="378">
        <f>+I277</f>
        <v>0</v>
      </c>
      <c r="J276" s="378">
        <f>+J277</f>
        <v>0</v>
      </c>
      <c r="K276" s="343">
        <f>+K277</f>
        <v>0</v>
      </c>
    </row>
    <row r="277" spans="1:11" ht="13.2" x14ac:dyDescent="0.25">
      <c r="A277" s="369">
        <v>2</v>
      </c>
      <c r="B277" s="370">
        <v>6</v>
      </c>
      <c r="C277" s="370">
        <v>1</v>
      </c>
      <c r="D277" s="370">
        <v>3</v>
      </c>
      <c r="E277" s="370" t="s">
        <v>202</v>
      </c>
      <c r="F277" s="275" t="s">
        <v>1068</v>
      </c>
      <c r="G277" s="377"/>
      <c r="H277" s="335"/>
      <c r="I277" s="335"/>
      <c r="J277" s="336">
        <f>SUBTOTAL(9,G277:I277)</f>
        <v>0</v>
      </c>
      <c r="K277" s="339">
        <f>IFERROR(J277/$J$18*100,"0.00")</f>
        <v>0</v>
      </c>
    </row>
    <row r="278" spans="1:11" ht="13.2" x14ac:dyDescent="0.25">
      <c r="A278" s="366">
        <v>2</v>
      </c>
      <c r="B278" s="367">
        <v>6</v>
      </c>
      <c r="C278" s="367">
        <v>1</v>
      </c>
      <c r="D278" s="367">
        <v>4</v>
      </c>
      <c r="E278" s="367"/>
      <c r="F278" s="376" t="s">
        <v>265</v>
      </c>
      <c r="G278" s="378">
        <f>+G279</f>
        <v>0</v>
      </c>
      <c r="H278" s="378">
        <f>+H279</f>
        <v>0</v>
      </c>
      <c r="I278" s="378">
        <f>+I279</f>
        <v>0</v>
      </c>
      <c r="J278" s="378">
        <f>+J279</f>
        <v>0</v>
      </c>
      <c r="K278" s="343">
        <f>+K279</f>
        <v>0</v>
      </c>
    </row>
    <row r="279" spans="1:11" ht="13.2" x14ac:dyDescent="0.25">
      <c r="A279" s="369">
        <v>2</v>
      </c>
      <c r="B279" s="370">
        <v>6</v>
      </c>
      <c r="C279" s="370">
        <v>1</v>
      </c>
      <c r="D279" s="370">
        <v>4</v>
      </c>
      <c r="E279" s="370" t="s">
        <v>202</v>
      </c>
      <c r="F279" s="275" t="s">
        <v>265</v>
      </c>
      <c r="G279" s="377"/>
      <c r="H279" s="349"/>
      <c r="I279" s="349"/>
      <c r="J279" s="336">
        <f>SUBTOTAL(9,G279:I279)</f>
        <v>0</v>
      </c>
      <c r="K279" s="339">
        <f>IFERROR(J279/$J$18*100,"0.00")</f>
        <v>0</v>
      </c>
    </row>
    <row r="280" spans="1:11" ht="13.2" x14ac:dyDescent="0.25">
      <c r="A280" s="366">
        <v>2</v>
      </c>
      <c r="B280" s="367">
        <v>6</v>
      </c>
      <c r="C280" s="367">
        <v>1</v>
      </c>
      <c r="D280" s="367">
        <v>9</v>
      </c>
      <c r="E280" s="367"/>
      <c r="F280" s="376" t="s">
        <v>179</v>
      </c>
      <c r="G280" s="378">
        <f>+G281</f>
        <v>0</v>
      </c>
      <c r="H280" s="378">
        <f>+H281</f>
        <v>0</v>
      </c>
      <c r="I280" s="378">
        <f>+I281</f>
        <v>0</v>
      </c>
      <c r="J280" s="378">
        <f>+J281</f>
        <v>0</v>
      </c>
      <c r="K280" s="343">
        <f>+K281</f>
        <v>0</v>
      </c>
    </row>
    <row r="281" spans="1:11" ht="13.2" x14ac:dyDescent="0.25">
      <c r="A281" s="369">
        <v>2</v>
      </c>
      <c r="B281" s="370">
        <v>6</v>
      </c>
      <c r="C281" s="370">
        <v>1</v>
      </c>
      <c r="D281" s="370">
        <v>9</v>
      </c>
      <c r="E281" s="370" t="s">
        <v>202</v>
      </c>
      <c r="F281" s="275" t="s">
        <v>179</v>
      </c>
      <c r="G281" s="377"/>
      <c r="H281" s="335"/>
      <c r="I281" s="335"/>
      <c r="J281" s="336">
        <f t="shared" ref="J281:J286" si="15">SUBTOTAL(9,G281:I281)</f>
        <v>0</v>
      </c>
      <c r="K281" s="339">
        <f>IFERROR(J281/$J$18*100,"0.00")</f>
        <v>0</v>
      </c>
    </row>
    <row r="282" spans="1:11" ht="13.2" x14ac:dyDescent="0.25">
      <c r="A282" s="363">
        <v>2</v>
      </c>
      <c r="B282" s="364">
        <v>6</v>
      </c>
      <c r="C282" s="364">
        <v>2</v>
      </c>
      <c r="D282" s="364"/>
      <c r="E282" s="364"/>
      <c r="F282" s="273" t="s">
        <v>1069</v>
      </c>
      <c r="G282" s="365">
        <f>+G283+G285+G287</f>
        <v>0</v>
      </c>
      <c r="H282" s="365">
        <f>+H283+H285+H287</f>
        <v>0</v>
      </c>
      <c r="I282" s="365">
        <f>+I283+I285+I287</f>
        <v>0</v>
      </c>
      <c r="J282" s="365">
        <f>+J283+J285+J287</f>
        <v>0</v>
      </c>
      <c r="K282" s="365">
        <f>+K283+K285+K287</f>
        <v>0</v>
      </c>
    </row>
    <row r="283" spans="1:11" ht="13.2" x14ac:dyDescent="0.25">
      <c r="A283" s="366">
        <v>2</v>
      </c>
      <c r="B283" s="367">
        <v>6</v>
      </c>
      <c r="C283" s="367">
        <v>2</v>
      </c>
      <c r="D283" s="367">
        <v>1</v>
      </c>
      <c r="E283" s="367"/>
      <c r="F283" s="376" t="s">
        <v>266</v>
      </c>
      <c r="G283" s="378">
        <f>+G284</f>
        <v>0</v>
      </c>
      <c r="H283" s="378">
        <f>+H284</f>
        <v>0</v>
      </c>
      <c r="I283" s="378">
        <f>+I284</f>
        <v>0</v>
      </c>
      <c r="J283" s="378">
        <f>+J284</f>
        <v>0</v>
      </c>
      <c r="K283" s="343">
        <f>+K284</f>
        <v>0</v>
      </c>
    </row>
    <row r="284" spans="1:11" ht="13.2" x14ac:dyDescent="0.25">
      <c r="A284" s="369">
        <v>2</v>
      </c>
      <c r="B284" s="370">
        <v>6</v>
      </c>
      <c r="C284" s="370">
        <v>2</v>
      </c>
      <c r="D284" s="370">
        <v>1</v>
      </c>
      <c r="E284" s="370" t="s">
        <v>202</v>
      </c>
      <c r="F284" s="275" t="s">
        <v>266</v>
      </c>
      <c r="G284" s="377"/>
      <c r="H284" s="335"/>
      <c r="I284" s="335"/>
      <c r="J284" s="336">
        <f t="shared" si="15"/>
        <v>0</v>
      </c>
      <c r="K284" s="339">
        <f>IFERROR(J284/$J$18*100,"0.00")</f>
        <v>0</v>
      </c>
    </row>
    <row r="285" spans="1:11" ht="13.2" x14ac:dyDescent="0.25">
      <c r="A285" s="366">
        <v>2</v>
      </c>
      <c r="B285" s="367">
        <v>6</v>
      </c>
      <c r="C285" s="367">
        <v>2</v>
      </c>
      <c r="D285" s="367">
        <v>3</v>
      </c>
      <c r="E285" s="367"/>
      <c r="F285" s="376" t="s">
        <v>180</v>
      </c>
      <c r="G285" s="378">
        <f>+G286</f>
        <v>0</v>
      </c>
      <c r="H285" s="378">
        <f>+H286</f>
        <v>0</v>
      </c>
      <c r="I285" s="378">
        <f>+I286</f>
        <v>0</v>
      </c>
      <c r="J285" s="378">
        <f>+J286</f>
        <v>0</v>
      </c>
      <c r="K285" s="343">
        <f>+K286</f>
        <v>0</v>
      </c>
    </row>
    <row r="286" spans="1:11" ht="13.2" x14ac:dyDescent="0.25">
      <c r="A286" s="369">
        <v>2</v>
      </c>
      <c r="B286" s="370">
        <v>6</v>
      </c>
      <c r="C286" s="370">
        <v>2</v>
      </c>
      <c r="D286" s="370">
        <v>3</v>
      </c>
      <c r="E286" s="370" t="s">
        <v>202</v>
      </c>
      <c r="F286" s="275" t="s">
        <v>180</v>
      </c>
      <c r="G286" s="377"/>
      <c r="H286" s="349"/>
      <c r="I286" s="349"/>
      <c r="J286" s="336">
        <f t="shared" si="15"/>
        <v>0</v>
      </c>
      <c r="K286" s="339">
        <f>IFERROR(J286/$J$18*100,"0.00")</f>
        <v>0</v>
      </c>
    </row>
    <row r="287" spans="1:11" ht="13.2" x14ac:dyDescent="0.25">
      <c r="A287" s="366">
        <v>2</v>
      </c>
      <c r="B287" s="367">
        <v>6</v>
      </c>
      <c r="C287" s="367">
        <v>2</v>
      </c>
      <c r="D287" s="367">
        <v>4</v>
      </c>
      <c r="E287" s="367"/>
      <c r="F287" s="376" t="s">
        <v>1070</v>
      </c>
      <c r="G287" s="378">
        <f>+G288</f>
        <v>0</v>
      </c>
      <c r="H287" s="378">
        <f>+H288</f>
        <v>0</v>
      </c>
      <c r="I287" s="378">
        <f>+I288</f>
        <v>0</v>
      </c>
      <c r="J287" s="378">
        <f>+J288</f>
        <v>0</v>
      </c>
      <c r="K287" s="343">
        <f>IFERROR(J287/$J$18*100,"0.00")</f>
        <v>0</v>
      </c>
    </row>
    <row r="288" spans="1:11" ht="13.2" x14ac:dyDescent="0.25">
      <c r="A288" s="369">
        <v>2</v>
      </c>
      <c r="B288" s="370">
        <v>6</v>
      </c>
      <c r="C288" s="370">
        <v>2</v>
      </c>
      <c r="D288" s="370">
        <v>4</v>
      </c>
      <c r="E288" s="370" t="s">
        <v>202</v>
      </c>
      <c r="F288" s="371" t="s">
        <v>1070</v>
      </c>
      <c r="G288" s="377"/>
      <c r="H288" s="335"/>
      <c r="I288" s="335"/>
      <c r="J288" s="336">
        <f t="shared" ref="J288:J293" si="16">SUBTOTAL(9,G288:I288)</f>
        <v>0</v>
      </c>
      <c r="K288" s="339">
        <f>IFERROR(J288/$J$18*100,"0.00")</f>
        <v>0</v>
      </c>
    </row>
    <row r="289" spans="1:11" ht="13.2" x14ac:dyDescent="0.25">
      <c r="A289" s="363">
        <v>2</v>
      </c>
      <c r="B289" s="364">
        <v>6</v>
      </c>
      <c r="C289" s="364">
        <v>3</v>
      </c>
      <c r="D289" s="364"/>
      <c r="E289" s="364"/>
      <c r="F289" s="273" t="s">
        <v>181</v>
      </c>
      <c r="G289" s="365">
        <f>+G290+G292</f>
        <v>0</v>
      </c>
      <c r="H289" s="365">
        <f>+H290+H292</f>
        <v>19103194.039999999</v>
      </c>
      <c r="I289" s="365">
        <f>+I290+I292</f>
        <v>0</v>
      </c>
      <c r="J289" s="365">
        <f>+J290+J292</f>
        <v>19103194.039999999</v>
      </c>
      <c r="K289" s="365">
        <f>+K290+K292</f>
        <v>1.9774523136716748</v>
      </c>
    </row>
    <row r="290" spans="1:11" ht="13.2" x14ac:dyDescent="0.25">
      <c r="A290" s="366">
        <v>2</v>
      </c>
      <c r="B290" s="367">
        <v>6</v>
      </c>
      <c r="C290" s="367">
        <v>3</v>
      </c>
      <c r="D290" s="367">
        <v>1</v>
      </c>
      <c r="E290" s="367"/>
      <c r="F290" s="274" t="s">
        <v>182</v>
      </c>
      <c r="G290" s="378">
        <f>+G291</f>
        <v>0</v>
      </c>
      <c r="H290" s="378">
        <f>+H291</f>
        <v>14903194.039999999</v>
      </c>
      <c r="I290" s="378">
        <f>+I291</f>
        <v>0</v>
      </c>
      <c r="J290" s="378">
        <f>+J291</f>
        <v>14903194.039999999</v>
      </c>
      <c r="K290" s="343">
        <f>+K291</f>
        <v>1.5426925713986996</v>
      </c>
    </row>
    <row r="291" spans="1:11" ht="13.2" x14ac:dyDescent="0.25">
      <c r="A291" s="369">
        <v>2</v>
      </c>
      <c r="B291" s="370">
        <v>6</v>
      </c>
      <c r="C291" s="370">
        <v>3</v>
      </c>
      <c r="D291" s="370">
        <v>1</v>
      </c>
      <c r="E291" s="370" t="s">
        <v>202</v>
      </c>
      <c r="F291" s="371" t="s">
        <v>182</v>
      </c>
      <c r="G291" s="377"/>
      <c r="H291" s="335">
        <v>14903194.039999999</v>
      </c>
      <c r="I291" s="335"/>
      <c r="J291" s="336">
        <f t="shared" si="16"/>
        <v>14903194.039999999</v>
      </c>
      <c r="K291" s="339">
        <f>IFERROR(J291/$J$18*100,"0.00")</f>
        <v>1.5426925713986996</v>
      </c>
    </row>
    <row r="292" spans="1:11" ht="13.2" x14ac:dyDescent="0.25">
      <c r="A292" s="366">
        <v>2</v>
      </c>
      <c r="B292" s="367">
        <v>6</v>
      </c>
      <c r="C292" s="367">
        <v>3</v>
      </c>
      <c r="D292" s="367">
        <v>2</v>
      </c>
      <c r="E292" s="367"/>
      <c r="F292" s="376" t="s">
        <v>183</v>
      </c>
      <c r="G292" s="378">
        <f>+G293</f>
        <v>0</v>
      </c>
      <c r="H292" s="378">
        <f>+H293</f>
        <v>4200000</v>
      </c>
      <c r="I292" s="378">
        <f>+I293</f>
        <v>0</v>
      </c>
      <c r="J292" s="378">
        <f>+J293</f>
        <v>4200000</v>
      </c>
      <c r="K292" s="343">
        <f>+K293</f>
        <v>0.43475974227297515</v>
      </c>
    </row>
    <row r="293" spans="1:11" ht="13.2" x14ac:dyDescent="0.25">
      <c r="A293" s="369">
        <v>2</v>
      </c>
      <c r="B293" s="370">
        <v>6</v>
      </c>
      <c r="C293" s="370">
        <v>3</v>
      </c>
      <c r="D293" s="370">
        <v>2</v>
      </c>
      <c r="E293" s="370" t="s">
        <v>202</v>
      </c>
      <c r="F293" s="275" t="s">
        <v>183</v>
      </c>
      <c r="G293" s="377"/>
      <c r="H293" s="335">
        <v>4200000</v>
      </c>
      <c r="I293" s="335"/>
      <c r="J293" s="336">
        <f t="shared" si="16"/>
        <v>4200000</v>
      </c>
      <c r="K293" s="339">
        <f>IFERROR(J293/$J$18*100,"0.00")</f>
        <v>0.43475974227297515</v>
      </c>
    </row>
    <row r="294" spans="1:11" ht="13.2" x14ac:dyDescent="0.25">
      <c r="A294" s="363">
        <v>2</v>
      </c>
      <c r="B294" s="364">
        <v>6</v>
      </c>
      <c r="C294" s="364">
        <v>4</v>
      </c>
      <c r="D294" s="364"/>
      <c r="E294" s="364"/>
      <c r="F294" s="273" t="s">
        <v>184</v>
      </c>
      <c r="G294" s="365">
        <f>+G295+G297+G299</f>
        <v>0</v>
      </c>
      <c r="H294" s="365">
        <f>+H295+H297+H299</f>
        <v>0</v>
      </c>
      <c r="I294" s="365">
        <f>+I295+I297+I299</f>
        <v>0</v>
      </c>
      <c r="J294" s="365">
        <f>+J295+J297+J299</f>
        <v>0</v>
      </c>
      <c r="K294" s="365">
        <f>+K295+K297+K299</f>
        <v>0</v>
      </c>
    </row>
    <row r="295" spans="1:11" ht="13.2" x14ac:dyDescent="0.25">
      <c r="A295" s="366">
        <v>2</v>
      </c>
      <c r="B295" s="367">
        <v>6</v>
      </c>
      <c r="C295" s="367">
        <v>4</v>
      </c>
      <c r="D295" s="367">
        <v>1</v>
      </c>
      <c r="E295" s="367"/>
      <c r="F295" s="376" t="s">
        <v>185</v>
      </c>
      <c r="G295" s="378">
        <f>+G296</f>
        <v>0</v>
      </c>
      <c r="H295" s="378">
        <f>+H296</f>
        <v>0</v>
      </c>
      <c r="I295" s="378">
        <f>+I296</f>
        <v>0</v>
      </c>
      <c r="J295" s="378">
        <f>+J296</f>
        <v>0</v>
      </c>
      <c r="K295" s="343">
        <f>+K296</f>
        <v>0</v>
      </c>
    </row>
    <row r="296" spans="1:11" ht="13.2" x14ac:dyDescent="0.25">
      <c r="A296" s="369">
        <v>2</v>
      </c>
      <c r="B296" s="370">
        <v>6</v>
      </c>
      <c r="C296" s="370">
        <v>4</v>
      </c>
      <c r="D296" s="370">
        <v>1</v>
      </c>
      <c r="E296" s="370" t="s">
        <v>202</v>
      </c>
      <c r="F296" s="275" t="s">
        <v>185</v>
      </c>
      <c r="G296" s="377"/>
      <c r="H296" s="349"/>
      <c r="I296" s="349"/>
      <c r="J296" s="336">
        <f>SUBTOTAL(9,G296:I296)</f>
        <v>0</v>
      </c>
      <c r="K296" s="339">
        <f>IFERROR(J296/$J$18*100,"0.00")</f>
        <v>0</v>
      </c>
    </row>
    <row r="297" spans="1:11" ht="13.2" x14ac:dyDescent="0.25">
      <c r="A297" s="366">
        <v>2</v>
      </c>
      <c r="B297" s="367">
        <v>6</v>
      </c>
      <c r="C297" s="367">
        <v>4</v>
      </c>
      <c r="D297" s="367">
        <v>2</v>
      </c>
      <c r="E297" s="367"/>
      <c r="F297" s="376" t="s">
        <v>186</v>
      </c>
      <c r="G297" s="378">
        <f>+G298</f>
        <v>0</v>
      </c>
      <c r="H297" s="378">
        <f>+H298</f>
        <v>0</v>
      </c>
      <c r="I297" s="378">
        <f>+I298</f>
        <v>0</v>
      </c>
      <c r="J297" s="378">
        <f>+J298</f>
        <v>0</v>
      </c>
      <c r="K297" s="343">
        <f>+K298</f>
        <v>0</v>
      </c>
    </row>
    <row r="298" spans="1:11" ht="13.2" x14ac:dyDescent="0.25">
      <c r="A298" s="369">
        <v>2</v>
      </c>
      <c r="B298" s="370">
        <v>6</v>
      </c>
      <c r="C298" s="370">
        <v>4</v>
      </c>
      <c r="D298" s="370">
        <v>2</v>
      </c>
      <c r="E298" s="370" t="s">
        <v>202</v>
      </c>
      <c r="F298" s="275" t="s">
        <v>186</v>
      </c>
      <c r="G298" s="377"/>
      <c r="H298" s="377"/>
      <c r="I298" s="377"/>
      <c r="J298" s="336">
        <f t="shared" ref="J298:J305" si="17">SUBTOTAL(9,G298:I298)</f>
        <v>0</v>
      </c>
      <c r="K298" s="339">
        <f>IFERROR(J298/$J$18*100,"0.00")</f>
        <v>0</v>
      </c>
    </row>
    <row r="299" spans="1:11" ht="13.2" x14ac:dyDescent="0.25">
      <c r="A299" s="366">
        <v>2</v>
      </c>
      <c r="B299" s="367">
        <v>6</v>
      </c>
      <c r="C299" s="367">
        <v>4</v>
      </c>
      <c r="D299" s="367">
        <v>8</v>
      </c>
      <c r="E299" s="367"/>
      <c r="F299" s="376" t="s">
        <v>187</v>
      </c>
      <c r="G299" s="378">
        <f>+G300</f>
        <v>0</v>
      </c>
      <c r="H299" s="378">
        <f>+H300</f>
        <v>0</v>
      </c>
      <c r="I299" s="378">
        <f>+I300</f>
        <v>0</v>
      </c>
      <c r="J299" s="378">
        <f>+J300</f>
        <v>0</v>
      </c>
      <c r="K299" s="343">
        <f>+K300</f>
        <v>0</v>
      </c>
    </row>
    <row r="300" spans="1:11" ht="13.2" x14ac:dyDescent="0.25">
      <c r="A300" s="369">
        <v>2</v>
      </c>
      <c r="B300" s="370">
        <v>6</v>
      </c>
      <c r="C300" s="370">
        <v>4</v>
      </c>
      <c r="D300" s="370">
        <v>8</v>
      </c>
      <c r="E300" s="370" t="s">
        <v>202</v>
      </c>
      <c r="F300" s="275" t="s">
        <v>187</v>
      </c>
      <c r="G300" s="377"/>
      <c r="H300" s="335"/>
      <c r="I300" s="335"/>
      <c r="J300" s="336">
        <f t="shared" si="17"/>
        <v>0</v>
      </c>
      <c r="K300" s="339">
        <f>IFERROR(J300/$J$18*100,"0.00")</f>
        <v>0</v>
      </c>
    </row>
    <row r="301" spans="1:11" ht="13.2" x14ac:dyDescent="0.25">
      <c r="A301" s="363">
        <v>2</v>
      </c>
      <c r="B301" s="364">
        <v>6</v>
      </c>
      <c r="C301" s="364">
        <v>5</v>
      </c>
      <c r="D301" s="364"/>
      <c r="E301" s="364"/>
      <c r="F301" s="273" t="s">
        <v>188</v>
      </c>
      <c r="G301" s="365">
        <f>+G302+G304+G306+G308</f>
        <v>0</v>
      </c>
      <c r="H301" s="365">
        <f>+H302+H304+H306+H308</f>
        <v>3700000</v>
      </c>
      <c r="I301" s="365">
        <f>+I302+I304+I306+I308</f>
        <v>0</v>
      </c>
      <c r="J301" s="365">
        <f>+J302+J304+J306+J308</f>
        <v>3700000</v>
      </c>
      <c r="K301" s="365">
        <f>+K302+K304+K306+K308</f>
        <v>0.38300263009762092</v>
      </c>
    </row>
    <row r="302" spans="1:11" ht="13.2" x14ac:dyDescent="0.25">
      <c r="A302" s="366">
        <v>2</v>
      </c>
      <c r="B302" s="367">
        <v>6</v>
      </c>
      <c r="C302" s="367">
        <v>5</v>
      </c>
      <c r="D302" s="367">
        <v>2</v>
      </c>
      <c r="E302" s="367"/>
      <c r="F302" s="376" t="s">
        <v>189</v>
      </c>
      <c r="G302" s="378">
        <f>+G303</f>
        <v>0</v>
      </c>
      <c r="H302" s="378">
        <f>+H303</f>
        <v>0</v>
      </c>
      <c r="I302" s="378">
        <f>+I303</f>
        <v>0</v>
      </c>
      <c r="J302" s="378">
        <f>+J303</f>
        <v>0</v>
      </c>
      <c r="K302" s="343">
        <f>+K303</f>
        <v>0</v>
      </c>
    </row>
    <row r="303" spans="1:11" ht="13.2" x14ac:dyDescent="0.25">
      <c r="A303" s="369">
        <v>2</v>
      </c>
      <c r="B303" s="370">
        <v>6</v>
      </c>
      <c r="C303" s="370">
        <v>5</v>
      </c>
      <c r="D303" s="370">
        <v>2</v>
      </c>
      <c r="E303" s="370" t="s">
        <v>202</v>
      </c>
      <c r="F303" s="275" t="s">
        <v>189</v>
      </c>
      <c r="G303" s="377"/>
      <c r="H303" s="335"/>
      <c r="I303" s="335"/>
      <c r="J303" s="336">
        <f t="shared" si="17"/>
        <v>0</v>
      </c>
      <c r="K303" s="339">
        <f>IFERROR(J303/$J$18*100,"0.00")</f>
        <v>0</v>
      </c>
    </row>
    <row r="304" spans="1:11" ht="13.2" x14ac:dyDescent="0.25">
      <c r="A304" s="366">
        <v>2</v>
      </c>
      <c r="B304" s="367">
        <v>6</v>
      </c>
      <c r="C304" s="367">
        <v>5</v>
      </c>
      <c r="D304" s="367">
        <v>4</v>
      </c>
      <c r="E304" s="367"/>
      <c r="F304" s="376" t="s">
        <v>1071</v>
      </c>
      <c r="G304" s="378">
        <f>+G305</f>
        <v>0</v>
      </c>
      <c r="H304" s="378">
        <f>+H305</f>
        <v>3200000</v>
      </c>
      <c r="I304" s="378">
        <f>+I305</f>
        <v>0</v>
      </c>
      <c r="J304" s="378">
        <f>+J305</f>
        <v>3200000</v>
      </c>
      <c r="K304" s="343">
        <f>+K305</f>
        <v>0.33124551792226675</v>
      </c>
    </row>
    <row r="305" spans="1:11" ht="13.2" x14ac:dyDescent="0.25">
      <c r="A305" s="369">
        <v>2</v>
      </c>
      <c r="B305" s="370">
        <v>6</v>
      </c>
      <c r="C305" s="370">
        <v>5</v>
      </c>
      <c r="D305" s="370">
        <v>4</v>
      </c>
      <c r="E305" s="370" t="s">
        <v>202</v>
      </c>
      <c r="F305" s="275" t="s">
        <v>1071</v>
      </c>
      <c r="G305" s="377"/>
      <c r="H305" s="349">
        <v>3200000</v>
      </c>
      <c r="I305" s="349"/>
      <c r="J305" s="336">
        <f t="shared" si="17"/>
        <v>3200000</v>
      </c>
      <c r="K305" s="339">
        <f>IFERROR(J305/$J$18*100,"0.00")</f>
        <v>0.33124551792226675</v>
      </c>
    </row>
    <row r="306" spans="1:11" ht="13.2" x14ac:dyDescent="0.25">
      <c r="A306" s="366">
        <v>2</v>
      </c>
      <c r="B306" s="367">
        <v>6</v>
      </c>
      <c r="C306" s="367">
        <v>5</v>
      </c>
      <c r="D306" s="367">
        <v>5</v>
      </c>
      <c r="E306" s="367"/>
      <c r="F306" s="376" t="s">
        <v>190</v>
      </c>
      <c r="G306" s="378">
        <f>+G307</f>
        <v>0</v>
      </c>
      <c r="H306" s="378">
        <f>+H307</f>
        <v>500000</v>
      </c>
      <c r="I306" s="378">
        <f>+I307</f>
        <v>0</v>
      </c>
      <c r="J306" s="378">
        <f>+J307</f>
        <v>500000</v>
      </c>
      <c r="K306" s="343">
        <f>+K307</f>
        <v>5.1757112175354184E-2</v>
      </c>
    </row>
    <row r="307" spans="1:11" ht="13.2" x14ac:dyDescent="0.25">
      <c r="A307" s="369">
        <v>2</v>
      </c>
      <c r="B307" s="370">
        <v>6</v>
      </c>
      <c r="C307" s="370">
        <v>5</v>
      </c>
      <c r="D307" s="370">
        <v>5</v>
      </c>
      <c r="E307" s="370" t="s">
        <v>202</v>
      </c>
      <c r="F307" s="275" t="s">
        <v>190</v>
      </c>
      <c r="G307" s="377"/>
      <c r="H307" s="335">
        <v>500000</v>
      </c>
      <c r="I307" s="335"/>
      <c r="J307" s="336">
        <f t="shared" ref="J307:J312" si="18">SUBTOTAL(9,G307:I307)</f>
        <v>500000</v>
      </c>
      <c r="K307" s="339">
        <f>IFERROR(J307/$J$18*100,"0.00")</f>
        <v>5.1757112175354184E-2</v>
      </c>
    </row>
    <row r="308" spans="1:11" ht="13.2" x14ac:dyDescent="0.25">
      <c r="A308" s="366">
        <v>2</v>
      </c>
      <c r="B308" s="367">
        <v>6</v>
      </c>
      <c r="C308" s="367">
        <v>5</v>
      </c>
      <c r="D308" s="367">
        <v>6</v>
      </c>
      <c r="E308" s="367"/>
      <c r="F308" s="376" t="s">
        <v>191</v>
      </c>
      <c r="G308" s="378">
        <f>+G309</f>
        <v>0</v>
      </c>
      <c r="H308" s="378">
        <f>+H309</f>
        <v>0</v>
      </c>
      <c r="I308" s="378">
        <f>+I309</f>
        <v>0</v>
      </c>
      <c r="J308" s="378">
        <f>+J309</f>
        <v>0</v>
      </c>
      <c r="K308" s="343">
        <f>+K309</f>
        <v>0</v>
      </c>
    </row>
    <row r="309" spans="1:11" ht="13.2" x14ac:dyDescent="0.25">
      <c r="A309" s="369">
        <v>2</v>
      </c>
      <c r="B309" s="370">
        <v>6</v>
      </c>
      <c r="C309" s="370">
        <v>5</v>
      </c>
      <c r="D309" s="370">
        <v>6</v>
      </c>
      <c r="E309" s="370" t="s">
        <v>202</v>
      </c>
      <c r="F309" s="275" t="s">
        <v>191</v>
      </c>
      <c r="G309" s="377"/>
      <c r="H309" s="335"/>
      <c r="I309" s="335"/>
      <c r="J309" s="336">
        <f t="shared" si="18"/>
        <v>0</v>
      </c>
      <c r="K309" s="339">
        <f>IFERROR(J309/$J$18*100,"0.00")</f>
        <v>0</v>
      </c>
    </row>
    <row r="310" spans="1:11" ht="13.2" x14ac:dyDescent="0.25">
      <c r="A310" s="363">
        <v>2</v>
      </c>
      <c r="B310" s="364">
        <v>6</v>
      </c>
      <c r="C310" s="364">
        <v>6</v>
      </c>
      <c r="D310" s="364"/>
      <c r="E310" s="364"/>
      <c r="F310" s="273" t="s">
        <v>267</v>
      </c>
      <c r="G310" s="365">
        <f t="shared" ref="G310:K311" si="19">+G311</f>
        <v>0</v>
      </c>
      <c r="H310" s="365">
        <f t="shared" si="19"/>
        <v>300000</v>
      </c>
      <c r="I310" s="365">
        <f t="shared" si="19"/>
        <v>0</v>
      </c>
      <c r="J310" s="365">
        <f t="shared" si="19"/>
        <v>300000</v>
      </c>
      <c r="K310" s="380">
        <f t="shared" si="19"/>
        <v>3.1054267305212508E-2</v>
      </c>
    </row>
    <row r="311" spans="1:11" ht="13.2" x14ac:dyDescent="0.25">
      <c r="A311" s="366">
        <v>2</v>
      </c>
      <c r="B311" s="367">
        <v>6</v>
      </c>
      <c r="C311" s="367">
        <v>6</v>
      </c>
      <c r="D311" s="367">
        <v>2</v>
      </c>
      <c r="E311" s="367"/>
      <c r="F311" s="274" t="s">
        <v>269</v>
      </c>
      <c r="G311" s="378">
        <f t="shared" si="19"/>
        <v>0</v>
      </c>
      <c r="H311" s="378">
        <f t="shared" si="19"/>
        <v>300000</v>
      </c>
      <c r="I311" s="378">
        <f t="shared" si="19"/>
        <v>0</v>
      </c>
      <c r="J311" s="378">
        <f>+J312</f>
        <v>300000</v>
      </c>
      <c r="K311" s="343">
        <f t="shared" si="19"/>
        <v>3.1054267305212508E-2</v>
      </c>
    </row>
    <row r="312" spans="1:11" ht="13.2" x14ac:dyDescent="0.25">
      <c r="A312" s="369">
        <v>2</v>
      </c>
      <c r="B312" s="370">
        <v>6</v>
      </c>
      <c r="C312" s="370">
        <v>6</v>
      </c>
      <c r="D312" s="370">
        <v>2</v>
      </c>
      <c r="E312" s="370" t="s">
        <v>202</v>
      </c>
      <c r="F312" s="275" t="s">
        <v>269</v>
      </c>
      <c r="G312" s="377"/>
      <c r="H312" s="349">
        <v>300000</v>
      </c>
      <c r="I312" s="349"/>
      <c r="J312" s="336">
        <f t="shared" si="18"/>
        <v>300000</v>
      </c>
      <c r="K312" s="339">
        <f>IFERROR(J312/$J$18*100,"0.00")</f>
        <v>3.1054267305212508E-2</v>
      </c>
    </row>
    <row r="313" spans="1:11" ht="13.2" x14ac:dyDescent="0.25">
      <c r="A313" s="363">
        <v>2</v>
      </c>
      <c r="B313" s="364">
        <v>6</v>
      </c>
      <c r="C313" s="364">
        <v>8</v>
      </c>
      <c r="D313" s="364"/>
      <c r="E313" s="364"/>
      <c r="F313" s="273" t="s">
        <v>193</v>
      </c>
      <c r="G313" s="365">
        <f>+G314+G317+G319+G321</f>
        <v>0</v>
      </c>
      <c r="H313" s="327">
        <f>+H314+H316</f>
        <v>0</v>
      </c>
      <c r="I313" s="327">
        <f>+I314+I316</f>
        <v>0</v>
      </c>
      <c r="J313" s="327">
        <f>+J314+J316</f>
        <v>0</v>
      </c>
      <c r="K313" s="327">
        <f>+K314+K316</f>
        <v>0</v>
      </c>
    </row>
    <row r="314" spans="1:11" ht="13.2" x14ac:dyDescent="0.25">
      <c r="A314" s="366">
        <v>2</v>
      </c>
      <c r="B314" s="367">
        <v>6</v>
      </c>
      <c r="C314" s="367">
        <v>8</v>
      </c>
      <c r="D314" s="367">
        <v>3</v>
      </c>
      <c r="E314" s="367"/>
      <c r="F314" s="376" t="s">
        <v>194</v>
      </c>
      <c r="G314" s="378">
        <f>+G315+G316</f>
        <v>0</v>
      </c>
      <c r="H314" s="378">
        <f>+H315+H316</f>
        <v>0</v>
      </c>
      <c r="I314" s="378">
        <f>+I315+I316</f>
        <v>0</v>
      </c>
      <c r="J314" s="330">
        <f>+J315+J316</f>
        <v>0</v>
      </c>
      <c r="K314" s="343">
        <f>+K315</f>
        <v>0</v>
      </c>
    </row>
    <row r="315" spans="1:11" ht="13.2" x14ac:dyDescent="0.25">
      <c r="A315" s="369">
        <v>2</v>
      </c>
      <c r="B315" s="370">
        <v>6</v>
      </c>
      <c r="C315" s="370">
        <v>8</v>
      </c>
      <c r="D315" s="370">
        <v>3</v>
      </c>
      <c r="E315" s="370" t="s">
        <v>202</v>
      </c>
      <c r="F315" s="275" t="s">
        <v>195</v>
      </c>
      <c r="G315" s="372"/>
      <c r="H315" s="372"/>
      <c r="I315" s="372"/>
      <c r="J315" s="336">
        <f>SUBTOTAL(9,G315:I315)</f>
        <v>0</v>
      </c>
      <c r="K315" s="339">
        <f>IFERROR(J315/$J$18*100,"0.00")</f>
        <v>0</v>
      </c>
    </row>
    <row r="316" spans="1:11" ht="13.2" x14ac:dyDescent="0.25">
      <c r="A316" s="369">
        <v>2</v>
      </c>
      <c r="B316" s="370">
        <v>6</v>
      </c>
      <c r="C316" s="370">
        <v>8</v>
      </c>
      <c r="D316" s="370">
        <v>3</v>
      </c>
      <c r="E316" s="370" t="s">
        <v>203</v>
      </c>
      <c r="F316" s="275" t="s">
        <v>196</v>
      </c>
      <c r="G316" s="377"/>
      <c r="H316" s="377"/>
      <c r="I316" s="377"/>
      <c r="J316" s="336">
        <f t="shared" ref="J316:J325" si="20">SUBTOTAL(9,G316:I316)</f>
        <v>0</v>
      </c>
      <c r="K316" s="339">
        <f>IFERROR(J316/$J$18*100,"0.00")</f>
        <v>0</v>
      </c>
    </row>
    <row r="317" spans="1:11" ht="13.2" x14ac:dyDescent="0.25">
      <c r="A317" s="366">
        <v>2</v>
      </c>
      <c r="B317" s="367">
        <v>6</v>
      </c>
      <c r="C317" s="367">
        <v>8</v>
      </c>
      <c r="D317" s="367">
        <v>5</v>
      </c>
      <c r="E317" s="367"/>
      <c r="F317" s="376" t="s">
        <v>197</v>
      </c>
      <c r="G317" s="378">
        <f>+G318</f>
        <v>0</v>
      </c>
      <c r="H317" s="378">
        <f>+H318</f>
        <v>0</v>
      </c>
      <c r="I317" s="378">
        <f>+I318</f>
        <v>0</v>
      </c>
      <c r="J317" s="378">
        <f>+J318</f>
        <v>0</v>
      </c>
      <c r="K317" s="343">
        <f>+K318</f>
        <v>0</v>
      </c>
    </row>
    <row r="318" spans="1:11" ht="13.2" x14ac:dyDescent="0.25">
      <c r="A318" s="369">
        <v>2</v>
      </c>
      <c r="B318" s="370">
        <v>6</v>
      </c>
      <c r="C318" s="370">
        <v>8</v>
      </c>
      <c r="D318" s="370">
        <v>5</v>
      </c>
      <c r="E318" s="370" t="s">
        <v>202</v>
      </c>
      <c r="F318" s="275" t="s">
        <v>197</v>
      </c>
      <c r="G318" s="377"/>
      <c r="H318" s="377"/>
      <c r="I318" s="377"/>
      <c r="J318" s="336">
        <f t="shared" si="20"/>
        <v>0</v>
      </c>
      <c r="K318" s="339">
        <f>IFERROR(J318/$J$18*100,"0.00")</f>
        <v>0</v>
      </c>
    </row>
    <row r="319" spans="1:11" ht="13.2" x14ac:dyDescent="0.25">
      <c r="A319" s="366">
        <v>2</v>
      </c>
      <c r="B319" s="367">
        <v>6</v>
      </c>
      <c r="C319" s="367">
        <v>8</v>
      </c>
      <c r="D319" s="367">
        <v>8</v>
      </c>
      <c r="E319" s="367"/>
      <c r="F319" s="274" t="s">
        <v>198</v>
      </c>
      <c r="G319" s="378">
        <f>+G320</f>
        <v>0</v>
      </c>
      <c r="H319" s="378">
        <f>+H320</f>
        <v>0</v>
      </c>
      <c r="I319" s="378">
        <f>+I320</f>
        <v>0</v>
      </c>
      <c r="J319" s="378">
        <f>+J320</f>
        <v>0</v>
      </c>
      <c r="K319" s="343">
        <f>+K320</f>
        <v>0</v>
      </c>
    </row>
    <row r="320" spans="1:11" ht="13.2" x14ac:dyDescent="0.25">
      <c r="A320" s="369">
        <v>2</v>
      </c>
      <c r="B320" s="370">
        <v>6</v>
      </c>
      <c r="C320" s="370">
        <v>8</v>
      </c>
      <c r="D320" s="370">
        <v>8</v>
      </c>
      <c r="E320" s="370" t="s">
        <v>202</v>
      </c>
      <c r="F320" s="275" t="s">
        <v>1072</v>
      </c>
      <c r="G320" s="372"/>
      <c r="H320" s="372"/>
      <c r="I320" s="372"/>
      <c r="J320" s="336">
        <f t="shared" si="20"/>
        <v>0</v>
      </c>
      <c r="K320" s="339">
        <f>IFERROR(J320/$J$18*100,"0.00")</f>
        <v>0</v>
      </c>
    </row>
    <row r="321" spans="1:11" ht="13.2" x14ac:dyDescent="0.25">
      <c r="A321" s="366">
        <v>2</v>
      </c>
      <c r="B321" s="367">
        <v>6</v>
      </c>
      <c r="C321" s="367">
        <v>8</v>
      </c>
      <c r="D321" s="367">
        <v>9</v>
      </c>
      <c r="E321" s="367"/>
      <c r="F321" s="274" t="s">
        <v>199</v>
      </c>
      <c r="G321" s="378">
        <f>+G322</f>
        <v>0</v>
      </c>
      <c r="H321" s="378">
        <f>+H322</f>
        <v>0</v>
      </c>
      <c r="I321" s="378">
        <f>+I322</f>
        <v>0</v>
      </c>
      <c r="J321" s="378">
        <f>+J322</f>
        <v>0</v>
      </c>
      <c r="K321" s="343">
        <f>+K322</f>
        <v>0</v>
      </c>
    </row>
    <row r="322" spans="1:11" ht="13.2" x14ac:dyDescent="0.25">
      <c r="A322" s="369">
        <v>2</v>
      </c>
      <c r="B322" s="370">
        <v>6</v>
      </c>
      <c r="C322" s="370">
        <v>8</v>
      </c>
      <c r="D322" s="370">
        <v>9</v>
      </c>
      <c r="E322" s="370" t="s">
        <v>202</v>
      </c>
      <c r="F322" s="275" t="s">
        <v>199</v>
      </c>
      <c r="G322" s="377"/>
      <c r="H322" s="335"/>
      <c r="I322" s="335"/>
      <c r="J322" s="336">
        <f t="shared" si="20"/>
        <v>0</v>
      </c>
      <c r="K322" s="339">
        <f>IFERROR(J322/$J$18*100,"0.00")</f>
        <v>0</v>
      </c>
    </row>
    <row r="323" spans="1:11" ht="13.2" x14ac:dyDescent="0.25">
      <c r="A323" s="360">
        <v>2</v>
      </c>
      <c r="B323" s="361">
        <v>7</v>
      </c>
      <c r="C323" s="361"/>
      <c r="D323" s="361"/>
      <c r="E323" s="361"/>
      <c r="F323" s="272" t="s">
        <v>175</v>
      </c>
      <c r="G323" s="362">
        <f>+G324</f>
        <v>0</v>
      </c>
      <c r="H323" s="362">
        <f>+H324</f>
        <v>0</v>
      </c>
      <c r="I323" s="362">
        <f>+I324</f>
        <v>0</v>
      </c>
      <c r="J323" s="362">
        <f t="shared" ref="H323:K325" si="21">+J324</f>
        <v>0</v>
      </c>
      <c r="K323" s="384">
        <f t="shared" si="21"/>
        <v>0</v>
      </c>
    </row>
    <row r="324" spans="1:11" ht="13.2" x14ac:dyDescent="0.25">
      <c r="A324" s="363">
        <v>2</v>
      </c>
      <c r="B324" s="364">
        <v>7</v>
      </c>
      <c r="C324" s="364">
        <v>1</v>
      </c>
      <c r="D324" s="364"/>
      <c r="E324" s="364"/>
      <c r="F324" s="273" t="s">
        <v>200</v>
      </c>
      <c r="G324" s="365">
        <f>+G325</f>
        <v>0</v>
      </c>
      <c r="H324" s="365">
        <f t="shared" si="21"/>
        <v>0</v>
      </c>
      <c r="I324" s="365">
        <f t="shared" si="21"/>
        <v>0</v>
      </c>
      <c r="J324" s="365">
        <f t="shared" si="21"/>
        <v>0</v>
      </c>
      <c r="K324" s="380">
        <f t="shared" si="21"/>
        <v>0</v>
      </c>
    </row>
    <row r="325" spans="1:11" ht="13.2" x14ac:dyDescent="0.25">
      <c r="A325" s="366">
        <v>2</v>
      </c>
      <c r="B325" s="367">
        <v>7</v>
      </c>
      <c r="C325" s="367">
        <v>1</v>
      </c>
      <c r="D325" s="367">
        <v>2</v>
      </c>
      <c r="E325" s="367"/>
      <c r="F325" s="376" t="s">
        <v>201</v>
      </c>
      <c r="G325" s="378">
        <f>+G326</f>
        <v>0</v>
      </c>
      <c r="H325" s="378">
        <f>+H326</f>
        <v>0</v>
      </c>
      <c r="I325" s="378">
        <f>+I326</f>
        <v>0</v>
      </c>
      <c r="J325" s="336">
        <f t="shared" si="20"/>
        <v>0</v>
      </c>
      <c r="K325" s="343">
        <f t="shared" si="21"/>
        <v>0</v>
      </c>
    </row>
    <row r="326" spans="1:11" ht="13.2" x14ac:dyDescent="0.25">
      <c r="A326" s="351">
        <v>2</v>
      </c>
      <c r="B326" s="352">
        <v>7</v>
      </c>
      <c r="C326" s="352">
        <v>1</v>
      </c>
      <c r="D326" s="352">
        <v>2</v>
      </c>
      <c r="E326" s="352" t="s">
        <v>202</v>
      </c>
      <c r="F326" s="38" t="s">
        <v>201</v>
      </c>
      <c r="G326" s="39"/>
      <c r="H326" s="39"/>
      <c r="I326" s="39"/>
      <c r="J326" s="354">
        <f>SUBTOTAL(9,G326:I326)</f>
        <v>0</v>
      </c>
      <c r="K326" s="355">
        <f>IFERROR(J326/$J$18*100,"0.00")</f>
        <v>0</v>
      </c>
    </row>
    <row r="327" spans="1:11" s="46" customFormat="1" x14ac:dyDescent="0.3">
      <c r="A327" s="47"/>
      <c r="B327" s="47"/>
      <c r="C327" s="47"/>
      <c r="D327" s="47"/>
      <c r="E327" s="47"/>
      <c r="F327" s="47"/>
      <c r="G327" s="47"/>
      <c r="H327" s="47"/>
      <c r="I327" s="47"/>
      <c r="J327" s="47"/>
    </row>
    <row r="328" spans="1:11" s="46" customFormat="1" x14ac:dyDescent="0.3">
      <c r="A328" s="47"/>
      <c r="B328" s="47"/>
      <c r="C328" s="47"/>
      <c r="D328" s="47"/>
      <c r="E328" s="47"/>
      <c r="F328" s="47"/>
      <c r="G328" s="47"/>
      <c r="H328" s="47"/>
      <c r="I328" s="47"/>
      <c r="J328" s="47"/>
    </row>
    <row r="329" spans="1:11" s="46" customFormat="1" x14ac:dyDescent="0.3">
      <c r="A329" s="47"/>
      <c r="B329" s="47"/>
      <c r="C329" s="47"/>
      <c r="D329" s="47"/>
      <c r="E329" s="47"/>
      <c r="F329" s="47"/>
      <c r="G329" s="47"/>
      <c r="H329" s="47"/>
      <c r="I329" s="47"/>
      <c r="J329" s="47"/>
    </row>
    <row r="330" spans="1:11" s="46" customFormat="1" x14ac:dyDescent="0.3">
      <c r="A330" s="47"/>
      <c r="B330" s="47"/>
      <c r="C330" s="47"/>
      <c r="D330" s="47"/>
      <c r="E330" s="47"/>
      <c r="F330" s="47"/>
      <c r="G330" s="47"/>
      <c r="H330" s="47"/>
      <c r="I330" s="47"/>
      <c r="J330" s="47"/>
    </row>
    <row r="331" spans="1:11" s="46" customFormat="1" x14ac:dyDescent="0.3">
      <c r="A331" s="47"/>
      <c r="B331" s="47"/>
      <c r="C331" s="47"/>
      <c r="D331" s="47"/>
      <c r="E331" s="47"/>
      <c r="F331" s="47"/>
      <c r="G331" s="47"/>
      <c r="H331" s="47"/>
      <c r="I331" s="47"/>
      <c r="J331" s="47"/>
    </row>
    <row r="332" spans="1:11" s="46" customFormat="1" x14ac:dyDescent="0.3">
      <c r="A332" s="47"/>
      <c r="B332" s="47"/>
      <c r="C332" s="47"/>
      <c r="D332" s="47"/>
      <c r="E332" s="47"/>
      <c r="F332" s="47"/>
      <c r="G332" s="47"/>
      <c r="H332" s="47"/>
      <c r="I332" s="47"/>
      <c r="J332" s="47"/>
    </row>
    <row r="333" spans="1:11" s="46" customFormat="1" x14ac:dyDescent="0.3">
      <c r="A333" s="47"/>
      <c r="B333" s="47"/>
      <c r="C333" s="47"/>
      <c r="D333" s="47"/>
      <c r="E333" s="47"/>
      <c r="F333" s="47"/>
      <c r="G333" s="47"/>
      <c r="H333" s="47"/>
      <c r="I333" s="47"/>
      <c r="J333" s="47"/>
    </row>
    <row r="334" spans="1:11" s="46" customFormat="1" x14ac:dyDescent="0.3">
      <c r="A334" s="47"/>
      <c r="B334" s="47"/>
      <c r="C334" s="47"/>
      <c r="D334" s="47"/>
      <c r="E334" s="47"/>
      <c r="F334" s="47"/>
      <c r="G334" s="47"/>
      <c r="H334" s="47"/>
      <c r="I334" s="47"/>
      <c r="J334" s="47"/>
    </row>
    <row r="335" spans="1:11" s="46" customFormat="1" x14ac:dyDescent="0.3">
      <c r="A335" s="47"/>
      <c r="B335" s="47"/>
      <c r="C335" s="47"/>
      <c r="D335" s="47"/>
      <c r="E335" s="47"/>
      <c r="F335" s="47"/>
      <c r="G335" s="47"/>
      <c r="H335" s="47"/>
      <c r="I335" s="47"/>
      <c r="J335" s="47"/>
    </row>
    <row r="336" spans="1:11" s="46" customFormat="1" x14ac:dyDescent="0.3">
      <c r="A336" s="47"/>
      <c r="B336" s="47"/>
      <c r="C336" s="47"/>
      <c r="D336" s="47"/>
      <c r="E336" s="47"/>
      <c r="F336" s="47"/>
      <c r="G336" s="47"/>
      <c r="H336" s="47"/>
      <c r="I336" s="47"/>
      <c r="J336" s="47"/>
    </row>
    <row r="337" spans="1:10" s="46" customFormat="1" x14ac:dyDescent="0.3">
      <c r="A337" s="47"/>
      <c r="B337" s="47"/>
      <c r="C337" s="47"/>
      <c r="D337" s="47"/>
      <c r="E337" s="47"/>
      <c r="F337" s="47"/>
      <c r="G337" s="47"/>
      <c r="H337" s="47"/>
      <c r="I337" s="47"/>
      <c r="J337" s="47"/>
    </row>
    <row r="338" spans="1:10" s="46" customFormat="1" x14ac:dyDescent="0.3">
      <c r="A338" s="47"/>
      <c r="B338" s="47"/>
      <c r="C338" s="47"/>
      <c r="D338" s="47"/>
      <c r="E338" s="47"/>
      <c r="F338" s="47"/>
      <c r="G338" s="47"/>
      <c r="H338" s="47"/>
      <c r="I338" s="47"/>
      <c r="J338" s="47"/>
    </row>
    <row r="339" spans="1:10" s="46" customFormat="1" x14ac:dyDescent="0.3">
      <c r="A339" s="47"/>
      <c r="B339" s="47"/>
      <c r="C339" s="47"/>
      <c r="D339" s="47"/>
      <c r="E339" s="47"/>
      <c r="F339" s="47"/>
      <c r="G339" s="47"/>
      <c r="H339" s="47"/>
      <c r="I339" s="47"/>
      <c r="J339" s="47"/>
    </row>
    <row r="340" spans="1:10" s="46" customFormat="1" x14ac:dyDescent="0.3">
      <c r="A340" s="47"/>
      <c r="B340" s="47"/>
      <c r="C340" s="47"/>
      <c r="D340" s="47"/>
      <c r="E340" s="47"/>
      <c r="F340" s="47"/>
      <c r="G340" s="47"/>
      <c r="H340" s="47"/>
      <c r="I340" s="47"/>
      <c r="J340" s="47"/>
    </row>
    <row r="341" spans="1:10" s="46" customFormat="1" x14ac:dyDescent="0.3">
      <c r="A341" s="47"/>
      <c r="B341" s="47"/>
      <c r="C341" s="47"/>
      <c r="D341" s="47"/>
      <c r="E341" s="47"/>
      <c r="F341" s="47"/>
      <c r="G341" s="47"/>
      <c r="H341" s="47"/>
      <c r="I341" s="47"/>
      <c r="J341" s="47"/>
    </row>
    <row r="342" spans="1:10" s="46" customFormat="1" x14ac:dyDescent="0.3">
      <c r="A342" s="47"/>
      <c r="B342" s="47"/>
      <c r="C342" s="47"/>
      <c r="D342" s="47"/>
      <c r="E342" s="47"/>
      <c r="F342" s="47"/>
      <c r="G342" s="47"/>
      <c r="H342" s="47"/>
      <c r="I342" s="47"/>
      <c r="J342" s="47"/>
    </row>
    <row r="343" spans="1:10" s="46" customFormat="1" x14ac:dyDescent="0.3">
      <c r="A343" s="47"/>
      <c r="B343" s="47"/>
      <c r="C343" s="47"/>
      <c r="D343" s="47"/>
      <c r="E343" s="47"/>
      <c r="F343" s="47"/>
      <c r="G343" s="47"/>
      <c r="H343" s="47"/>
      <c r="I343" s="47"/>
      <c r="J343" s="47"/>
    </row>
    <row r="344" spans="1:10" s="46" customFormat="1" x14ac:dyDescent="0.3">
      <c r="A344" s="47"/>
      <c r="B344" s="47"/>
      <c r="C344" s="47"/>
      <c r="D344" s="47"/>
      <c r="E344" s="47"/>
      <c r="F344" s="47"/>
      <c r="G344" s="47"/>
      <c r="H344" s="47"/>
      <c r="I344" s="47"/>
      <c r="J344" s="47"/>
    </row>
    <row r="345" spans="1:10" s="46" customFormat="1" x14ac:dyDescent="0.3">
      <c r="A345" s="47"/>
      <c r="B345" s="47"/>
      <c r="C345" s="47"/>
      <c r="D345" s="47"/>
      <c r="E345" s="47"/>
      <c r="F345" s="47"/>
      <c r="G345" s="47"/>
      <c r="H345" s="47"/>
      <c r="I345" s="47"/>
      <c r="J345" s="47"/>
    </row>
    <row r="346" spans="1:10" s="46" customFormat="1" x14ac:dyDescent="0.3">
      <c r="A346" s="47"/>
      <c r="B346" s="47"/>
      <c r="C346" s="47"/>
      <c r="D346" s="47"/>
      <c r="E346" s="47"/>
      <c r="F346" s="47"/>
      <c r="G346" s="47"/>
      <c r="H346" s="47"/>
      <c r="I346" s="47"/>
      <c r="J346" s="47"/>
    </row>
    <row r="347" spans="1:10" s="46" customFormat="1" x14ac:dyDescent="0.3">
      <c r="A347" s="47"/>
      <c r="B347" s="47"/>
      <c r="C347" s="47"/>
      <c r="D347" s="47"/>
      <c r="E347" s="47"/>
      <c r="F347" s="47"/>
      <c r="G347" s="47"/>
      <c r="H347" s="47"/>
      <c r="I347" s="47"/>
      <c r="J347" s="47"/>
    </row>
    <row r="348" spans="1:10" s="46" customFormat="1" x14ac:dyDescent="0.3">
      <c r="A348" s="47"/>
      <c r="B348" s="47"/>
      <c r="C348" s="47"/>
      <c r="D348" s="47"/>
      <c r="E348" s="47"/>
      <c r="F348" s="47"/>
      <c r="G348" s="47"/>
      <c r="H348" s="47"/>
      <c r="I348" s="47"/>
      <c r="J348" s="47"/>
    </row>
    <row r="349" spans="1:10" s="46" customFormat="1" x14ac:dyDescent="0.3">
      <c r="A349" s="47"/>
      <c r="B349" s="47"/>
      <c r="C349" s="47"/>
      <c r="D349" s="47"/>
      <c r="E349" s="47"/>
      <c r="F349" s="47"/>
      <c r="G349" s="47"/>
      <c r="H349" s="47"/>
      <c r="I349" s="47"/>
      <c r="J349" s="47"/>
    </row>
    <row r="350" spans="1:10" s="46" customFormat="1" x14ac:dyDescent="0.3">
      <c r="A350" s="47"/>
      <c r="B350" s="47"/>
      <c r="C350" s="47"/>
      <c r="D350" s="47"/>
      <c r="E350" s="47"/>
      <c r="F350" s="47"/>
      <c r="G350" s="47"/>
      <c r="H350" s="47"/>
      <c r="I350" s="47"/>
      <c r="J350" s="47"/>
    </row>
    <row r="351" spans="1:10" s="46" customFormat="1" x14ac:dyDescent="0.3">
      <c r="A351" s="47"/>
      <c r="B351" s="47"/>
      <c r="C351" s="47"/>
      <c r="D351" s="47"/>
      <c r="E351" s="47"/>
      <c r="F351" s="47"/>
      <c r="G351" s="47"/>
      <c r="H351" s="47"/>
      <c r="I351" s="47"/>
      <c r="J351" s="47"/>
    </row>
    <row r="352" spans="1:10" s="46" customFormat="1" x14ac:dyDescent="0.3">
      <c r="A352" s="47"/>
      <c r="B352" s="47"/>
      <c r="C352" s="47"/>
      <c r="D352" s="47"/>
      <c r="E352" s="47"/>
      <c r="F352" s="47"/>
      <c r="G352" s="47"/>
      <c r="H352" s="47"/>
      <c r="I352" s="47"/>
      <c r="J352" s="47"/>
    </row>
    <row r="353" spans="1:10" s="46" customFormat="1" x14ac:dyDescent="0.3">
      <c r="A353" s="47"/>
      <c r="B353" s="47"/>
      <c r="C353" s="47"/>
      <c r="D353" s="47"/>
      <c r="E353" s="47"/>
      <c r="F353" s="47"/>
      <c r="G353" s="47"/>
      <c r="H353" s="47"/>
      <c r="I353" s="47"/>
      <c r="J353" s="47"/>
    </row>
    <row r="354" spans="1:10" s="46" customFormat="1" x14ac:dyDescent="0.3">
      <c r="A354" s="47"/>
      <c r="B354" s="47"/>
      <c r="C354" s="47"/>
      <c r="D354" s="47"/>
      <c r="E354" s="47"/>
      <c r="F354" s="47"/>
      <c r="G354" s="47"/>
      <c r="H354" s="47"/>
      <c r="I354" s="47"/>
      <c r="J354" s="47"/>
    </row>
    <row r="355" spans="1:10" s="46" customFormat="1" x14ac:dyDescent="0.3">
      <c r="A355" s="47"/>
      <c r="B355" s="47"/>
      <c r="C355" s="47"/>
      <c r="D355" s="47"/>
      <c r="E355" s="47"/>
      <c r="F355" s="47"/>
      <c r="G355" s="47"/>
      <c r="H355" s="47"/>
      <c r="I355" s="47"/>
      <c r="J355" s="47"/>
    </row>
    <row r="356" spans="1:10" s="46" customFormat="1" x14ac:dyDescent="0.3">
      <c r="A356" s="47"/>
      <c r="B356" s="47"/>
      <c r="C356" s="47"/>
      <c r="D356" s="47"/>
      <c r="E356" s="47"/>
      <c r="F356" s="47"/>
      <c r="G356" s="47"/>
      <c r="H356" s="47"/>
      <c r="I356" s="47"/>
      <c r="J356" s="47"/>
    </row>
    <row r="357" spans="1:10" s="46" customFormat="1" x14ac:dyDescent="0.3">
      <c r="A357" s="47"/>
      <c r="B357" s="47"/>
      <c r="C357" s="47"/>
      <c r="D357" s="47"/>
      <c r="E357" s="47"/>
      <c r="F357" s="47"/>
      <c r="G357" s="47"/>
      <c r="H357" s="47"/>
      <c r="I357" s="47"/>
      <c r="J357" s="47"/>
    </row>
    <row r="358" spans="1:10" s="46" customFormat="1" x14ac:dyDescent="0.3">
      <c r="A358" s="47"/>
      <c r="B358" s="47"/>
      <c r="C358" s="47"/>
      <c r="D358" s="47"/>
      <c r="E358" s="47"/>
      <c r="F358" s="47"/>
      <c r="G358" s="47"/>
      <c r="H358" s="47"/>
      <c r="I358" s="47"/>
      <c r="J358" s="47"/>
    </row>
    <row r="359" spans="1:10" s="46" customFormat="1" x14ac:dyDescent="0.3">
      <c r="A359" s="47"/>
      <c r="B359" s="47"/>
      <c r="C359" s="47"/>
      <c r="D359" s="47"/>
      <c r="E359" s="47"/>
      <c r="F359" s="47"/>
      <c r="G359" s="47"/>
      <c r="H359" s="47"/>
      <c r="I359" s="47"/>
      <c r="J359" s="47"/>
    </row>
    <row r="360" spans="1:10" s="46" customFormat="1" x14ac:dyDescent="0.3">
      <c r="A360" s="47"/>
      <c r="B360" s="47"/>
      <c r="C360" s="47"/>
      <c r="D360" s="47"/>
      <c r="E360" s="47"/>
      <c r="F360" s="47"/>
      <c r="G360" s="47"/>
      <c r="H360" s="47"/>
      <c r="I360" s="47"/>
      <c r="J360" s="47"/>
    </row>
    <row r="361" spans="1:10" s="46" customFormat="1" x14ac:dyDescent="0.3">
      <c r="A361" s="47"/>
      <c r="B361" s="47"/>
      <c r="C361" s="47"/>
      <c r="D361" s="47"/>
      <c r="E361" s="47"/>
      <c r="F361" s="47"/>
      <c r="G361" s="47"/>
      <c r="H361" s="47"/>
      <c r="I361" s="47"/>
      <c r="J361" s="47"/>
    </row>
    <row r="362" spans="1:10" s="46" customFormat="1" x14ac:dyDescent="0.3">
      <c r="A362" s="47"/>
      <c r="B362" s="47"/>
      <c r="C362" s="47"/>
      <c r="D362" s="47"/>
      <c r="E362" s="47"/>
      <c r="F362" s="47"/>
      <c r="G362" s="47"/>
      <c r="H362" s="47"/>
      <c r="I362" s="47"/>
      <c r="J362" s="47"/>
    </row>
    <row r="363" spans="1:10" s="46" customFormat="1" x14ac:dyDescent="0.3">
      <c r="A363" s="47"/>
      <c r="B363" s="47"/>
      <c r="C363" s="47"/>
      <c r="D363" s="47"/>
      <c r="E363" s="47"/>
      <c r="F363" s="47"/>
      <c r="G363" s="47"/>
      <c r="H363" s="47"/>
      <c r="I363" s="47"/>
      <c r="J363" s="47"/>
    </row>
    <row r="364" spans="1:10" s="46" customFormat="1" x14ac:dyDescent="0.3">
      <c r="A364" s="47"/>
      <c r="B364" s="47"/>
      <c r="C364" s="47"/>
      <c r="D364" s="47"/>
      <c r="E364" s="47"/>
      <c r="F364" s="47"/>
      <c r="G364" s="47"/>
      <c r="H364" s="47"/>
      <c r="I364" s="47"/>
      <c r="J364" s="47"/>
    </row>
    <row r="365" spans="1:10" s="46" customFormat="1" x14ac:dyDescent="0.3">
      <c r="A365" s="47"/>
      <c r="B365" s="47"/>
      <c r="C365" s="47"/>
      <c r="D365" s="47"/>
      <c r="E365" s="47"/>
      <c r="F365" s="47"/>
      <c r="G365" s="47"/>
      <c r="H365" s="47"/>
      <c r="I365" s="47"/>
      <c r="J365" s="47"/>
    </row>
    <row r="366" spans="1:10" s="46" customFormat="1" x14ac:dyDescent="0.3">
      <c r="A366" s="47"/>
      <c r="B366" s="47"/>
      <c r="C366" s="47"/>
      <c r="D366" s="47"/>
      <c r="E366" s="47"/>
      <c r="F366" s="47"/>
      <c r="G366" s="47"/>
      <c r="H366" s="47"/>
      <c r="I366" s="47"/>
      <c r="J366" s="47"/>
    </row>
    <row r="367" spans="1:10" s="46" customFormat="1" x14ac:dyDescent="0.3">
      <c r="A367" s="47"/>
      <c r="B367" s="47"/>
      <c r="C367" s="47"/>
      <c r="D367" s="47"/>
      <c r="E367" s="47"/>
      <c r="F367" s="47"/>
      <c r="G367" s="47"/>
      <c r="H367" s="47"/>
      <c r="I367" s="47"/>
      <c r="J367" s="47"/>
    </row>
    <row r="368" spans="1:10" s="46" customFormat="1" x14ac:dyDescent="0.3">
      <c r="A368" s="47"/>
      <c r="B368" s="47"/>
      <c r="C368" s="47"/>
      <c r="D368" s="47"/>
      <c r="E368" s="47"/>
      <c r="F368" s="47"/>
      <c r="G368" s="47"/>
      <c r="H368" s="47"/>
      <c r="I368" s="47"/>
      <c r="J368" s="47"/>
    </row>
    <row r="369" spans="1:10" s="46" customFormat="1" x14ac:dyDescent="0.3">
      <c r="A369" s="47"/>
      <c r="B369" s="47"/>
      <c r="C369" s="47"/>
      <c r="D369" s="47"/>
      <c r="E369" s="47"/>
      <c r="F369" s="47"/>
      <c r="G369" s="47"/>
      <c r="H369" s="47"/>
      <c r="I369" s="47"/>
      <c r="J369" s="47"/>
    </row>
    <row r="370" spans="1:10" s="46" customFormat="1" x14ac:dyDescent="0.3">
      <c r="A370" s="47"/>
      <c r="B370" s="47"/>
      <c r="C370" s="47"/>
      <c r="D370" s="47"/>
      <c r="E370" s="47"/>
      <c r="F370" s="47"/>
      <c r="G370" s="47"/>
      <c r="H370" s="47"/>
      <c r="I370" s="47"/>
      <c r="J370" s="47"/>
    </row>
    <row r="371" spans="1:10" s="46" customFormat="1" x14ac:dyDescent="0.3">
      <c r="A371" s="47"/>
      <c r="B371" s="47"/>
      <c r="C371" s="47"/>
      <c r="D371" s="47"/>
      <c r="E371" s="47"/>
      <c r="F371" s="47"/>
      <c r="G371" s="47"/>
      <c r="H371" s="47"/>
      <c r="I371" s="47"/>
      <c r="J371" s="47"/>
    </row>
    <row r="372" spans="1:10" s="46" customFormat="1" x14ac:dyDescent="0.3">
      <c r="A372" s="47"/>
      <c r="B372" s="47"/>
      <c r="C372" s="47"/>
      <c r="D372" s="47"/>
      <c r="E372" s="47"/>
      <c r="F372" s="47"/>
      <c r="G372" s="47"/>
      <c r="H372" s="47"/>
      <c r="I372" s="47"/>
      <c r="J372" s="47"/>
    </row>
    <row r="373" spans="1:10" s="46" customFormat="1" x14ac:dyDescent="0.3">
      <c r="A373" s="47"/>
      <c r="B373" s="47"/>
      <c r="C373" s="47"/>
      <c r="D373" s="47"/>
      <c r="E373" s="47"/>
      <c r="F373" s="47"/>
      <c r="G373" s="47"/>
      <c r="H373" s="47"/>
      <c r="I373" s="47"/>
      <c r="J373" s="47"/>
    </row>
    <row r="374" spans="1:10" s="46" customFormat="1" x14ac:dyDescent="0.3">
      <c r="A374" s="47"/>
      <c r="B374" s="47"/>
      <c r="C374" s="47"/>
      <c r="D374" s="47"/>
      <c r="E374" s="47"/>
      <c r="F374" s="47"/>
      <c r="G374" s="47"/>
      <c r="H374" s="47"/>
      <c r="I374" s="47"/>
      <c r="J374" s="47"/>
    </row>
    <row r="375" spans="1:10" s="46" customFormat="1" x14ac:dyDescent="0.3">
      <c r="A375" s="47"/>
      <c r="B375" s="47"/>
      <c r="C375" s="47"/>
      <c r="D375" s="47"/>
      <c r="E375" s="47"/>
      <c r="F375" s="47"/>
      <c r="G375" s="47"/>
      <c r="H375" s="47"/>
      <c r="I375" s="47"/>
      <c r="J375" s="47"/>
    </row>
    <row r="376" spans="1:10" s="46" customFormat="1" x14ac:dyDescent="0.3">
      <c r="A376" s="47"/>
      <c r="B376" s="47"/>
      <c r="C376" s="47"/>
      <c r="D376" s="47"/>
      <c r="E376" s="47"/>
      <c r="F376" s="47"/>
      <c r="G376" s="47"/>
      <c r="H376" s="47"/>
      <c r="I376" s="47"/>
      <c r="J376" s="47"/>
    </row>
    <row r="377" spans="1:10" s="46" customFormat="1" x14ac:dyDescent="0.3">
      <c r="A377" s="47"/>
      <c r="B377" s="47"/>
      <c r="C377" s="47"/>
      <c r="D377" s="47"/>
      <c r="E377" s="47"/>
      <c r="F377" s="47"/>
      <c r="G377" s="47"/>
      <c r="H377" s="47"/>
      <c r="I377" s="47"/>
      <c r="J377" s="47"/>
    </row>
    <row r="378" spans="1:10" s="46" customFormat="1" x14ac:dyDescent="0.3">
      <c r="A378" s="47"/>
      <c r="B378" s="47"/>
      <c r="C378" s="47"/>
      <c r="D378" s="47"/>
      <c r="E378" s="47"/>
      <c r="F378" s="47"/>
      <c r="G378" s="47"/>
      <c r="H378" s="47"/>
      <c r="I378" s="47"/>
      <c r="J378" s="47"/>
    </row>
    <row r="379" spans="1:10" s="46" customFormat="1" x14ac:dyDescent="0.3">
      <c r="A379" s="47"/>
      <c r="B379" s="47"/>
      <c r="C379" s="47"/>
      <c r="D379" s="47"/>
      <c r="E379" s="47"/>
      <c r="F379" s="47"/>
      <c r="G379" s="47"/>
      <c r="H379" s="47"/>
      <c r="I379" s="47"/>
      <c r="J379" s="47"/>
    </row>
    <row r="380" spans="1:10" s="46" customFormat="1" x14ac:dyDescent="0.3">
      <c r="A380" s="47"/>
      <c r="B380" s="47"/>
      <c r="C380" s="47"/>
      <c r="D380" s="47"/>
      <c r="E380" s="47"/>
      <c r="F380" s="47"/>
      <c r="G380" s="47"/>
      <c r="H380" s="47"/>
      <c r="I380" s="47"/>
      <c r="J380" s="47"/>
    </row>
    <row r="381" spans="1:10" s="46" customFormat="1" x14ac:dyDescent="0.3">
      <c r="A381" s="47"/>
      <c r="B381" s="47"/>
      <c r="C381" s="47"/>
      <c r="D381" s="47"/>
      <c r="E381" s="47"/>
      <c r="F381" s="47"/>
      <c r="G381" s="47"/>
      <c r="H381" s="47"/>
      <c r="I381" s="47"/>
      <c r="J381" s="47"/>
    </row>
    <row r="382" spans="1:10" s="46" customFormat="1" x14ac:dyDescent="0.3">
      <c r="A382" s="47"/>
      <c r="B382" s="47"/>
      <c r="C382" s="47"/>
      <c r="D382" s="47"/>
      <c r="E382" s="47"/>
      <c r="F382" s="47"/>
      <c r="G382" s="47"/>
      <c r="H382" s="47"/>
      <c r="I382" s="47"/>
      <c r="J382" s="47"/>
    </row>
    <row r="383" spans="1:10" s="46" customFormat="1" x14ac:dyDescent="0.3">
      <c r="A383" s="47"/>
      <c r="B383" s="47"/>
      <c r="C383" s="47"/>
      <c r="D383" s="47"/>
      <c r="E383" s="47"/>
      <c r="F383" s="47"/>
      <c r="G383" s="47"/>
      <c r="H383" s="47"/>
      <c r="I383" s="47"/>
      <c r="J383" s="47"/>
    </row>
    <row r="384" spans="1:10" s="46" customFormat="1" x14ac:dyDescent="0.3">
      <c r="A384" s="47"/>
      <c r="B384" s="47"/>
      <c r="C384" s="47"/>
      <c r="D384" s="47"/>
      <c r="E384" s="47"/>
      <c r="F384" s="47"/>
      <c r="G384" s="47"/>
      <c r="H384" s="47"/>
      <c r="I384" s="47"/>
      <c r="J384" s="47"/>
    </row>
    <row r="385" spans="1:10" s="46" customFormat="1" x14ac:dyDescent="0.3">
      <c r="A385" s="47"/>
      <c r="B385" s="47"/>
      <c r="C385" s="47"/>
      <c r="D385" s="47"/>
      <c r="E385" s="47"/>
      <c r="F385" s="47"/>
      <c r="G385" s="47"/>
      <c r="H385" s="47"/>
      <c r="I385" s="47"/>
      <c r="J385" s="47"/>
    </row>
    <row r="386" spans="1:10" s="46" customFormat="1" x14ac:dyDescent="0.3">
      <c r="A386" s="47"/>
      <c r="B386" s="47"/>
      <c r="C386" s="47"/>
      <c r="D386" s="47"/>
      <c r="E386" s="47"/>
      <c r="F386" s="47"/>
      <c r="G386" s="47"/>
      <c r="H386" s="47"/>
      <c r="I386" s="47"/>
      <c r="J386" s="47"/>
    </row>
    <row r="387" spans="1:10" s="46" customFormat="1" x14ac:dyDescent="0.3">
      <c r="A387" s="47"/>
      <c r="B387" s="47"/>
      <c r="C387" s="47"/>
      <c r="D387" s="47"/>
      <c r="E387" s="47"/>
      <c r="F387" s="47"/>
      <c r="G387" s="47"/>
      <c r="H387" s="47"/>
      <c r="I387" s="47"/>
      <c r="J387" s="47"/>
    </row>
    <row r="388" spans="1:10" s="46" customFormat="1" x14ac:dyDescent="0.3">
      <c r="A388" s="47"/>
      <c r="B388" s="47"/>
      <c r="C388" s="47"/>
      <c r="D388" s="47"/>
      <c r="E388" s="47"/>
      <c r="F388" s="47"/>
      <c r="G388" s="47"/>
      <c r="H388" s="47"/>
      <c r="I388" s="47"/>
      <c r="J388" s="47"/>
    </row>
    <row r="389" spans="1:10" s="46" customFormat="1" x14ac:dyDescent="0.3">
      <c r="A389" s="47"/>
      <c r="B389" s="47"/>
      <c r="C389" s="47"/>
      <c r="D389" s="47"/>
      <c r="E389" s="47"/>
      <c r="F389" s="47"/>
      <c r="G389" s="47"/>
      <c r="H389" s="47"/>
      <c r="I389" s="47"/>
      <c r="J389" s="47"/>
    </row>
    <row r="390" spans="1:10" s="46" customFormat="1" x14ac:dyDescent="0.3">
      <c r="A390" s="47"/>
      <c r="B390" s="47"/>
      <c r="C390" s="47"/>
      <c r="D390" s="47"/>
      <c r="E390" s="47"/>
      <c r="F390" s="47"/>
      <c r="G390" s="47"/>
      <c r="H390" s="47"/>
      <c r="I390" s="47"/>
      <c r="J390" s="47"/>
    </row>
    <row r="391" spans="1:10" s="46" customFormat="1" x14ac:dyDescent="0.3">
      <c r="A391" s="47"/>
      <c r="B391" s="47"/>
      <c r="C391" s="47"/>
      <c r="D391" s="47"/>
      <c r="E391" s="47"/>
      <c r="F391" s="47"/>
      <c r="G391" s="47"/>
      <c r="H391" s="47"/>
      <c r="I391" s="47"/>
      <c r="J391" s="47"/>
    </row>
    <row r="392" spans="1:10" s="46" customFormat="1" x14ac:dyDescent="0.3">
      <c r="A392" s="47"/>
      <c r="B392" s="47"/>
      <c r="C392" s="47"/>
      <c r="D392" s="47"/>
      <c r="E392" s="47"/>
      <c r="F392" s="47"/>
      <c r="G392" s="47"/>
      <c r="H392" s="47"/>
      <c r="I392" s="47"/>
      <c r="J392" s="47"/>
    </row>
    <row r="393" spans="1:10" s="46" customFormat="1" x14ac:dyDescent="0.3">
      <c r="A393" s="47"/>
      <c r="B393" s="47"/>
      <c r="C393" s="47"/>
      <c r="D393" s="47"/>
      <c r="E393" s="47"/>
      <c r="F393" s="47"/>
      <c r="G393" s="47"/>
      <c r="H393" s="47"/>
      <c r="I393" s="47"/>
      <c r="J393" s="47"/>
    </row>
    <row r="394" spans="1:10" s="46" customFormat="1" x14ac:dyDescent="0.3">
      <c r="A394" s="47"/>
      <c r="B394" s="47"/>
      <c r="C394" s="47"/>
      <c r="D394" s="47"/>
      <c r="E394" s="47"/>
      <c r="F394" s="47"/>
      <c r="G394" s="47"/>
      <c r="H394" s="47"/>
      <c r="I394" s="47"/>
      <c r="J394" s="47"/>
    </row>
    <row r="395" spans="1:10" s="46" customFormat="1" x14ac:dyDescent="0.3">
      <c r="A395" s="47"/>
      <c r="B395" s="47"/>
      <c r="C395" s="47"/>
      <c r="D395" s="47"/>
      <c r="E395" s="47"/>
      <c r="F395" s="47"/>
      <c r="G395" s="47"/>
      <c r="H395" s="47"/>
      <c r="I395" s="47"/>
      <c r="J395" s="47"/>
    </row>
    <row r="396" spans="1:10" s="46" customFormat="1" x14ac:dyDescent="0.3">
      <c r="A396" s="47"/>
      <c r="B396" s="47"/>
      <c r="C396" s="47"/>
      <c r="D396" s="47"/>
      <c r="E396" s="47"/>
      <c r="F396" s="47"/>
      <c r="G396" s="47"/>
      <c r="H396" s="47"/>
      <c r="I396" s="47"/>
      <c r="J396" s="47"/>
    </row>
    <row r="397" spans="1:10" s="46" customFormat="1" x14ac:dyDescent="0.3">
      <c r="A397" s="47"/>
      <c r="B397" s="47"/>
      <c r="C397" s="47"/>
      <c r="D397" s="47"/>
      <c r="E397" s="47"/>
      <c r="F397" s="47"/>
      <c r="G397" s="47"/>
      <c r="H397" s="47"/>
      <c r="I397" s="47"/>
      <c r="J397" s="47"/>
    </row>
    <row r="398" spans="1:10" s="46" customFormat="1" x14ac:dyDescent="0.3">
      <c r="A398" s="47"/>
      <c r="B398" s="47"/>
      <c r="C398" s="47"/>
      <c r="D398" s="47"/>
      <c r="E398" s="47"/>
      <c r="F398" s="47"/>
      <c r="G398" s="47"/>
      <c r="H398" s="47"/>
      <c r="I398" s="47"/>
      <c r="J398" s="47"/>
    </row>
    <row r="399" spans="1:10" s="46" customFormat="1" x14ac:dyDescent="0.3">
      <c r="A399" s="47"/>
      <c r="B399" s="47"/>
      <c r="C399" s="47"/>
      <c r="D399" s="47"/>
      <c r="E399" s="47"/>
      <c r="F399" s="47"/>
      <c r="G399" s="47"/>
      <c r="H399" s="47"/>
      <c r="I399" s="47"/>
      <c r="J399" s="47"/>
    </row>
    <row r="400" spans="1:10" s="46" customFormat="1" x14ac:dyDescent="0.3">
      <c r="A400" s="47"/>
      <c r="B400" s="47"/>
      <c r="C400" s="47"/>
      <c r="D400" s="47"/>
      <c r="E400" s="47"/>
      <c r="F400" s="47"/>
      <c r="G400" s="47"/>
      <c r="H400" s="47"/>
      <c r="I400" s="47"/>
      <c r="J400" s="47"/>
    </row>
    <row r="401" spans="1:10" s="46" customFormat="1" x14ac:dyDescent="0.3">
      <c r="A401" s="47"/>
      <c r="B401" s="47"/>
      <c r="C401" s="47"/>
      <c r="D401" s="47"/>
      <c r="E401" s="47"/>
      <c r="F401" s="47"/>
      <c r="G401" s="47"/>
      <c r="H401" s="47"/>
      <c r="I401" s="47"/>
      <c r="J401" s="47"/>
    </row>
    <row r="402" spans="1:10" s="46" customFormat="1" x14ac:dyDescent="0.3">
      <c r="A402" s="47"/>
      <c r="B402" s="47"/>
      <c r="C402" s="47"/>
      <c r="D402" s="47"/>
      <c r="E402" s="47"/>
      <c r="F402" s="47"/>
      <c r="G402" s="47"/>
      <c r="H402" s="47"/>
      <c r="I402" s="47"/>
      <c r="J402" s="47"/>
    </row>
    <row r="403" spans="1:10" s="46" customFormat="1" x14ac:dyDescent="0.3">
      <c r="A403" s="47"/>
      <c r="B403" s="47"/>
      <c r="C403" s="47"/>
      <c r="D403" s="47"/>
      <c r="E403" s="47"/>
      <c r="F403" s="47"/>
      <c r="G403" s="47"/>
      <c r="H403" s="47"/>
      <c r="I403" s="47"/>
      <c r="J403" s="47"/>
    </row>
    <row r="404" spans="1:10" s="46" customFormat="1" x14ac:dyDescent="0.3">
      <c r="A404" s="47"/>
      <c r="B404" s="47"/>
      <c r="C404" s="47"/>
      <c r="D404" s="47"/>
      <c r="E404" s="47"/>
      <c r="F404" s="47"/>
      <c r="G404" s="47"/>
      <c r="H404" s="47"/>
      <c r="I404" s="47"/>
      <c r="J404" s="47"/>
    </row>
    <row r="405" spans="1:10" s="46" customFormat="1" x14ac:dyDescent="0.3">
      <c r="A405" s="47"/>
      <c r="B405" s="47"/>
      <c r="C405" s="47"/>
      <c r="D405" s="47"/>
      <c r="E405" s="47"/>
      <c r="F405" s="47"/>
      <c r="G405" s="47"/>
      <c r="H405" s="47"/>
      <c r="I405" s="47"/>
      <c r="J405" s="47"/>
    </row>
    <row r="406" spans="1:10" s="46" customFormat="1" x14ac:dyDescent="0.3">
      <c r="A406" s="47"/>
      <c r="B406" s="47"/>
      <c r="C406" s="47"/>
      <c r="D406" s="47"/>
      <c r="E406" s="47"/>
      <c r="F406" s="47"/>
      <c r="G406" s="47"/>
      <c r="H406" s="47"/>
      <c r="I406" s="47"/>
      <c r="J406" s="47"/>
    </row>
    <row r="407" spans="1:10" s="46" customFormat="1" x14ac:dyDescent="0.3">
      <c r="A407" s="47"/>
      <c r="B407" s="47"/>
      <c r="C407" s="47"/>
      <c r="D407" s="47"/>
      <c r="E407" s="47"/>
      <c r="F407" s="47"/>
      <c r="G407" s="47"/>
      <c r="H407" s="47"/>
      <c r="I407" s="47"/>
      <c r="J407" s="47"/>
    </row>
    <row r="408" spans="1:10" s="46" customFormat="1" x14ac:dyDescent="0.3">
      <c r="A408" s="47"/>
      <c r="B408" s="47"/>
      <c r="C408" s="47"/>
      <c r="D408" s="47"/>
      <c r="E408" s="47"/>
      <c r="F408" s="47"/>
      <c r="G408" s="47"/>
      <c r="H408" s="47"/>
      <c r="I408" s="47"/>
      <c r="J408" s="47"/>
    </row>
    <row r="409" spans="1:10" s="46" customFormat="1" x14ac:dyDescent="0.3">
      <c r="A409" s="47"/>
      <c r="B409" s="47"/>
      <c r="C409" s="47"/>
      <c r="D409" s="47"/>
      <c r="E409" s="47"/>
      <c r="F409" s="47"/>
      <c r="G409" s="47"/>
      <c r="H409" s="47"/>
      <c r="I409" s="47"/>
      <c r="J409" s="47"/>
    </row>
    <row r="410" spans="1:10" s="46" customFormat="1" x14ac:dyDescent="0.3">
      <c r="A410" s="47"/>
      <c r="B410" s="47"/>
      <c r="C410" s="47"/>
      <c r="D410" s="47"/>
      <c r="E410" s="47"/>
      <c r="F410" s="47"/>
      <c r="G410" s="47"/>
      <c r="H410" s="47"/>
      <c r="I410" s="47"/>
      <c r="J410" s="47"/>
    </row>
    <row r="411" spans="1:10" s="46" customFormat="1" x14ac:dyDescent="0.3">
      <c r="A411" s="47"/>
      <c r="B411" s="47"/>
      <c r="C411" s="47"/>
      <c r="D411" s="47"/>
      <c r="E411" s="47"/>
      <c r="F411" s="47"/>
      <c r="G411" s="47"/>
      <c r="H411" s="47"/>
      <c r="I411" s="47"/>
      <c r="J411" s="47"/>
    </row>
    <row r="412" spans="1:10" s="46" customFormat="1" x14ac:dyDescent="0.3">
      <c r="A412" s="47"/>
      <c r="B412" s="47"/>
      <c r="C412" s="47"/>
      <c r="D412" s="47"/>
      <c r="E412" s="47"/>
      <c r="F412" s="47"/>
      <c r="G412" s="47"/>
      <c r="H412" s="47"/>
      <c r="I412" s="47"/>
      <c r="J412" s="47"/>
    </row>
    <row r="413" spans="1:10" s="46" customFormat="1" x14ac:dyDescent="0.3">
      <c r="A413" s="47"/>
      <c r="B413" s="47"/>
      <c r="C413" s="47"/>
      <c r="D413" s="47"/>
      <c r="E413" s="47"/>
      <c r="F413" s="47"/>
      <c r="G413" s="47"/>
      <c r="H413" s="47"/>
      <c r="I413" s="47"/>
      <c r="J413" s="47"/>
    </row>
    <row r="414" spans="1:10" s="46" customFormat="1" x14ac:dyDescent="0.3">
      <c r="A414" s="47"/>
      <c r="B414" s="47"/>
      <c r="C414" s="47"/>
      <c r="D414" s="47"/>
      <c r="E414" s="47"/>
      <c r="F414" s="47"/>
      <c r="G414" s="47"/>
      <c r="H414" s="47"/>
      <c r="I414" s="47"/>
      <c r="J414" s="47"/>
    </row>
    <row r="415" spans="1:10" s="46" customFormat="1" x14ac:dyDescent="0.3">
      <c r="A415" s="47"/>
      <c r="B415" s="47"/>
      <c r="C415" s="47"/>
      <c r="D415" s="47"/>
      <c r="E415" s="47"/>
      <c r="F415" s="47"/>
      <c r="G415" s="47"/>
      <c r="H415" s="47"/>
      <c r="I415" s="47"/>
      <c r="J415" s="47"/>
    </row>
    <row r="416" spans="1:10" s="46" customFormat="1" x14ac:dyDescent="0.3">
      <c r="A416" s="47"/>
      <c r="B416" s="47"/>
      <c r="C416" s="47"/>
      <c r="D416" s="47"/>
      <c r="E416" s="47"/>
      <c r="F416" s="47"/>
      <c r="G416" s="47"/>
      <c r="H416" s="47"/>
      <c r="I416" s="47"/>
      <c r="J416" s="47"/>
    </row>
    <row r="417" spans="1:10" s="46" customFormat="1" x14ac:dyDescent="0.3">
      <c r="A417" s="47"/>
      <c r="B417" s="47"/>
      <c r="C417" s="47"/>
      <c r="D417" s="47"/>
      <c r="E417" s="47"/>
      <c r="F417" s="47"/>
      <c r="G417" s="47"/>
      <c r="H417" s="47"/>
      <c r="I417" s="47"/>
      <c r="J417" s="47"/>
    </row>
    <row r="418" spans="1:10" s="46" customFormat="1" x14ac:dyDescent="0.3">
      <c r="A418" s="47"/>
      <c r="B418" s="47"/>
      <c r="C418" s="47"/>
      <c r="D418" s="47"/>
      <c r="E418" s="47"/>
      <c r="F418" s="47"/>
      <c r="G418" s="47"/>
      <c r="H418" s="47"/>
      <c r="I418" s="47"/>
      <c r="J418" s="47"/>
    </row>
    <row r="419" spans="1:10" s="46" customFormat="1" x14ac:dyDescent="0.3">
      <c r="A419" s="47"/>
      <c r="B419" s="47"/>
      <c r="C419" s="47"/>
      <c r="D419" s="47"/>
      <c r="E419" s="47"/>
      <c r="F419" s="47"/>
      <c r="G419" s="47"/>
      <c r="H419" s="47"/>
      <c r="I419" s="47"/>
      <c r="J419" s="47"/>
    </row>
    <row r="420" spans="1:10" s="46" customFormat="1" x14ac:dyDescent="0.3">
      <c r="A420" s="47"/>
      <c r="B420" s="47"/>
      <c r="C420" s="47"/>
      <c r="D420" s="47"/>
      <c r="E420" s="47"/>
      <c r="F420" s="47"/>
      <c r="G420" s="47"/>
      <c r="H420" s="47"/>
      <c r="I420" s="47"/>
      <c r="J420" s="47"/>
    </row>
    <row r="421" spans="1:10" s="46" customFormat="1" x14ac:dyDescent="0.3">
      <c r="A421" s="47"/>
      <c r="B421" s="47"/>
      <c r="C421" s="47"/>
      <c r="D421" s="47"/>
      <c r="E421" s="47"/>
      <c r="F421" s="47"/>
      <c r="G421" s="47"/>
      <c r="H421" s="47"/>
      <c r="I421" s="47"/>
      <c r="J421" s="47"/>
    </row>
    <row r="422" spans="1:10" s="46" customFormat="1" x14ac:dyDescent="0.3">
      <c r="A422" s="47"/>
      <c r="B422" s="47"/>
      <c r="C422" s="47"/>
      <c r="D422" s="47"/>
      <c r="E422" s="47"/>
      <c r="F422" s="47"/>
      <c r="G422" s="47"/>
      <c r="H422" s="47"/>
      <c r="I422" s="47"/>
      <c r="J422" s="47"/>
    </row>
    <row r="423" spans="1:10" s="46" customFormat="1" x14ac:dyDescent="0.3">
      <c r="A423" s="47"/>
      <c r="B423" s="47"/>
      <c r="C423" s="47"/>
      <c r="D423" s="47"/>
      <c r="E423" s="47"/>
      <c r="F423" s="47"/>
      <c r="G423" s="47"/>
      <c r="H423" s="47"/>
      <c r="I423" s="47"/>
      <c r="J423" s="47"/>
    </row>
    <row r="424" spans="1:10" s="46" customFormat="1" x14ac:dyDescent="0.3">
      <c r="A424" s="47"/>
      <c r="B424" s="47"/>
      <c r="C424" s="47"/>
      <c r="D424" s="47"/>
      <c r="E424" s="47"/>
      <c r="F424" s="47"/>
      <c r="G424" s="47"/>
      <c r="H424" s="47"/>
      <c r="I424" s="47"/>
      <c r="J424" s="47"/>
    </row>
    <row r="425" spans="1:10" s="46" customFormat="1" x14ac:dyDescent="0.3">
      <c r="A425" s="47"/>
      <c r="B425" s="47"/>
      <c r="C425" s="47"/>
      <c r="D425" s="47"/>
      <c r="E425" s="47"/>
      <c r="F425" s="47"/>
      <c r="G425" s="47"/>
      <c r="H425" s="47"/>
      <c r="I425" s="47"/>
      <c r="J425" s="47"/>
    </row>
    <row r="426" spans="1:10" s="46" customFormat="1" x14ac:dyDescent="0.3">
      <c r="A426" s="47"/>
      <c r="B426" s="47"/>
      <c r="C426" s="47"/>
      <c r="D426" s="47"/>
      <c r="E426" s="47"/>
      <c r="F426" s="47"/>
      <c r="G426" s="47"/>
      <c r="H426" s="47"/>
      <c r="I426" s="47"/>
      <c r="J426" s="47"/>
    </row>
    <row r="427" spans="1:10" s="46" customFormat="1" x14ac:dyDescent="0.3">
      <c r="A427" s="47"/>
      <c r="B427" s="47"/>
      <c r="C427" s="47"/>
      <c r="D427" s="47"/>
      <c r="E427" s="47"/>
      <c r="F427" s="47"/>
      <c r="G427" s="47"/>
      <c r="H427" s="47"/>
      <c r="I427" s="47"/>
      <c r="J427" s="47"/>
    </row>
    <row r="428" spans="1:10" s="46" customFormat="1" x14ac:dyDescent="0.3">
      <c r="A428" s="47"/>
      <c r="B428" s="47"/>
      <c r="C428" s="47"/>
      <c r="D428" s="47"/>
      <c r="E428" s="47"/>
      <c r="F428" s="47"/>
      <c r="G428" s="47"/>
      <c r="H428" s="47"/>
      <c r="I428" s="47"/>
      <c r="J428" s="47"/>
    </row>
    <row r="429" spans="1:10" s="46" customFormat="1" x14ac:dyDescent="0.3">
      <c r="A429" s="47"/>
      <c r="B429" s="47"/>
      <c r="C429" s="47"/>
      <c r="D429" s="47"/>
      <c r="E429" s="47"/>
      <c r="F429" s="47"/>
      <c r="G429" s="47"/>
      <c r="H429" s="47"/>
      <c r="I429" s="47"/>
      <c r="J429" s="47"/>
    </row>
    <row r="430" spans="1:10" s="46" customFormat="1" x14ac:dyDescent="0.3">
      <c r="A430" s="47"/>
      <c r="B430" s="47"/>
      <c r="C430" s="47"/>
      <c r="D430" s="47"/>
      <c r="E430" s="47"/>
      <c r="F430" s="47"/>
      <c r="G430" s="47"/>
      <c r="H430" s="47"/>
      <c r="I430" s="47"/>
      <c r="J430" s="47"/>
    </row>
    <row r="431" spans="1:10" s="46" customFormat="1" x14ac:dyDescent="0.3">
      <c r="A431" s="47"/>
      <c r="B431" s="47"/>
      <c r="C431" s="47"/>
      <c r="D431" s="47"/>
      <c r="E431" s="47"/>
      <c r="F431" s="47"/>
      <c r="G431" s="47"/>
      <c r="H431" s="47"/>
      <c r="I431" s="47"/>
      <c r="J431" s="47"/>
    </row>
    <row r="432" spans="1:10" s="46" customFormat="1" x14ac:dyDescent="0.3">
      <c r="A432" s="47"/>
      <c r="B432" s="47"/>
      <c r="C432" s="47"/>
      <c r="D432" s="47"/>
      <c r="E432" s="47"/>
      <c r="F432" s="47"/>
      <c r="G432" s="47"/>
      <c r="H432" s="47"/>
      <c r="I432" s="47"/>
      <c r="J432" s="47"/>
    </row>
    <row r="433" spans="1:10" s="46" customFormat="1" x14ac:dyDescent="0.3">
      <c r="A433" s="47"/>
      <c r="B433" s="47"/>
      <c r="C433" s="47"/>
      <c r="D433" s="47"/>
      <c r="E433" s="47"/>
      <c r="F433" s="47"/>
      <c r="G433" s="47"/>
      <c r="H433" s="47"/>
      <c r="I433" s="47"/>
      <c r="J433" s="47"/>
    </row>
    <row r="434" spans="1:10" s="46" customFormat="1" x14ac:dyDescent="0.3">
      <c r="A434" s="47"/>
      <c r="B434" s="47"/>
      <c r="C434" s="47"/>
      <c r="D434" s="47"/>
      <c r="E434" s="47"/>
      <c r="F434" s="47"/>
      <c r="G434" s="47"/>
      <c r="H434" s="47"/>
      <c r="I434" s="47"/>
      <c r="J434" s="47"/>
    </row>
    <row r="435" spans="1:10" s="46" customFormat="1" x14ac:dyDescent="0.3">
      <c r="A435" s="47"/>
      <c r="B435" s="47"/>
      <c r="C435" s="47"/>
      <c r="D435" s="47"/>
      <c r="E435" s="47"/>
      <c r="F435" s="47"/>
      <c r="G435" s="47"/>
      <c r="H435" s="47"/>
      <c r="I435" s="47"/>
      <c r="J435" s="47"/>
    </row>
    <row r="436" spans="1:10" s="46" customFormat="1" x14ac:dyDescent="0.3">
      <c r="A436" s="47"/>
      <c r="B436" s="47"/>
      <c r="C436" s="47"/>
      <c r="D436" s="47"/>
      <c r="E436" s="47"/>
      <c r="F436" s="47"/>
      <c r="G436" s="47"/>
      <c r="H436" s="47"/>
      <c r="I436" s="47"/>
      <c r="J436" s="47"/>
    </row>
    <row r="437" spans="1:10" s="46" customFormat="1" x14ac:dyDescent="0.3">
      <c r="A437" s="47"/>
      <c r="B437" s="47"/>
      <c r="C437" s="47"/>
      <c r="D437" s="47"/>
      <c r="E437" s="47"/>
      <c r="F437" s="47"/>
      <c r="G437" s="47"/>
      <c r="H437" s="47"/>
      <c r="I437" s="47"/>
      <c r="J437" s="47"/>
    </row>
    <row r="438" spans="1:10" s="46" customFormat="1" x14ac:dyDescent="0.3">
      <c r="A438" s="47"/>
      <c r="B438" s="47"/>
      <c r="C438" s="47"/>
      <c r="D438" s="47"/>
      <c r="E438" s="47"/>
      <c r="F438" s="47"/>
      <c r="G438" s="47"/>
      <c r="H438" s="47"/>
      <c r="I438" s="47"/>
      <c r="J438" s="47"/>
    </row>
    <row r="439" spans="1:10" s="46" customFormat="1" x14ac:dyDescent="0.3">
      <c r="A439" s="47"/>
      <c r="B439" s="47"/>
      <c r="C439" s="47"/>
      <c r="D439" s="47"/>
      <c r="E439" s="47"/>
      <c r="F439" s="47"/>
      <c r="G439" s="47"/>
      <c r="H439" s="47"/>
      <c r="I439" s="47"/>
      <c r="J439" s="47"/>
    </row>
    <row r="440" spans="1:10" s="46" customFormat="1" x14ac:dyDescent="0.3">
      <c r="A440" s="47"/>
      <c r="B440" s="47"/>
      <c r="C440" s="47"/>
      <c r="D440" s="47"/>
      <c r="E440" s="47"/>
      <c r="F440" s="47"/>
      <c r="G440" s="47"/>
      <c r="H440" s="47"/>
      <c r="I440" s="47"/>
      <c r="J440" s="47"/>
    </row>
    <row r="441" spans="1:10" s="46" customFormat="1" x14ac:dyDescent="0.3">
      <c r="A441" s="47"/>
      <c r="B441" s="47"/>
      <c r="C441" s="47"/>
      <c r="D441" s="47"/>
      <c r="E441" s="47"/>
      <c r="F441" s="47"/>
      <c r="G441" s="47"/>
      <c r="H441" s="47"/>
      <c r="I441" s="47"/>
      <c r="J441" s="47"/>
    </row>
    <row r="442" spans="1:10" s="46" customFormat="1" x14ac:dyDescent="0.3">
      <c r="A442" s="47"/>
      <c r="B442" s="47"/>
      <c r="C442" s="47"/>
      <c r="D442" s="47"/>
      <c r="E442" s="47"/>
      <c r="F442" s="47"/>
      <c r="G442" s="47"/>
      <c r="H442" s="47"/>
      <c r="I442" s="47"/>
      <c r="J442" s="47"/>
    </row>
    <row r="443" spans="1:10" s="46" customFormat="1" x14ac:dyDescent="0.3">
      <c r="A443" s="47"/>
      <c r="B443" s="47"/>
      <c r="C443" s="47"/>
      <c r="D443" s="47"/>
      <c r="E443" s="47"/>
      <c r="F443" s="47"/>
      <c r="G443" s="47"/>
      <c r="H443" s="47"/>
      <c r="I443" s="47"/>
      <c r="J443" s="47"/>
    </row>
    <row r="444" spans="1:10" s="46" customFormat="1" x14ac:dyDescent="0.3">
      <c r="A444" s="47"/>
      <c r="B444" s="47"/>
      <c r="C444" s="47"/>
      <c r="D444" s="47"/>
      <c r="E444" s="47"/>
      <c r="F444" s="47"/>
      <c r="G444" s="47"/>
      <c r="H444" s="47"/>
      <c r="I444" s="47"/>
      <c r="J444" s="47"/>
    </row>
    <row r="445" spans="1:10" s="46" customFormat="1" x14ac:dyDescent="0.3">
      <c r="A445" s="47"/>
      <c r="B445" s="47"/>
      <c r="C445" s="47"/>
      <c r="D445" s="47"/>
      <c r="E445" s="47"/>
      <c r="F445" s="47"/>
      <c r="G445" s="47"/>
      <c r="H445" s="47"/>
      <c r="I445" s="47"/>
      <c r="J445" s="47"/>
    </row>
    <row r="446" spans="1:10" s="46" customFormat="1" x14ac:dyDescent="0.3">
      <c r="A446" s="47"/>
      <c r="B446" s="47"/>
      <c r="C446" s="47"/>
      <c r="D446" s="47"/>
      <c r="E446" s="47"/>
      <c r="F446" s="47"/>
      <c r="G446" s="47"/>
      <c r="H446" s="47"/>
      <c r="I446" s="47"/>
      <c r="J446" s="47"/>
    </row>
    <row r="447" spans="1:10" s="46" customFormat="1" x14ac:dyDescent="0.3">
      <c r="A447" s="47"/>
      <c r="B447" s="47"/>
      <c r="C447" s="47"/>
      <c r="D447" s="47"/>
      <c r="E447" s="47"/>
      <c r="F447" s="47"/>
      <c r="G447" s="47"/>
      <c r="H447" s="47"/>
      <c r="I447" s="47"/>
      <c r="J447" s="47"/>
    </row>
    <row r="448" spans="1:10" s="46" customFormat="1" x14ac:dyDescent="0.3">
      <c r="A448" s="47"/>
      <c r="B448" s="47"/>
      <c r="C448" s="47"/>
      <c r="D448" s="47"/>
      <c r="E448" s="47"/>
      <c r="F448" s="47"/>
      <c r="G448" s="47"/>
      <c r="H448" s="47"/>
      <c r="I448" s="47"/>
      <c r="J448" s="47"/>
    </row>
    <row r="449" spans="1:10" s="46" customFormat="1" x14ac:dyDescent="0.3">
      <c r="A449" s="47"/>
      <c r="B449" s="47"/>
      <c r="C449" s="47"/>
      <c r="D449" s="47"/>
      <c r="E449" s="47"/>
      <c r="F449" s="47"/>
      <c r="G449" s="47"/>
      <c r="H449" s="47"/>
      <c r="I449" s="47"/>
      <c r="J449" s="47"/>
    </row>
    <row r="450" spans="1:10" s="46" customFormat="1" x14ac:dyDescent="0.3">
      <c r="A450" s="47"/>
      <c r="B450" s="47"/>
      <c r="C450" s="47"/>
      <c r="D450" s="47"/>
      <c r="E450" s="47"/>
      <c r="F450" s="47"/>
      <c r="G450" s="47"/>
      <c r="H450" s="47"/>
      <c r="I450" s="47"/>
      <c r="J450" s="47"/>
    </row>
    <row r="451" spans="1:10" s="46" customFormat="1" x14ac:dyDescent="0.3">
      <c r="A451" s="47"/>
      <c r="B451" s="47"/>
      <c r="C451" s="47"/>
      <c r="D451" s="47"/>
      <c r="E451" s="47"/>
      <c r="F451" s="47"/>
      <c r="G451" s="47"/>
      <c r="H451" s="47"/>
      <c r="I451" s="47"/>
      <c r="J451" s="47"/>
    </row>
    <row r="452" spans="1:10" s="46" customFormat="1" x14ac:dyDescent="0.3">
      <c r="A452" s="47"/>
      <c r="B452" s="47"/>
      <c r="C452" s="47"/>
      <c r="D452" s="47"/>
      <c r="E452" s="47"/>
      <c r="F452" s="47"/>
      <c r="G452" s="47"/>
      <c r="H452" s="47"/>
      <c r="I452" s="47"/>
      <c r="J452" s="47"/>
    </row>
    <row r="453" spans="1:10" s="46" customFormat="1" x14ac:dyDescent="0.3">
      <c r="A453" s="47"/>
      <c r="B453" s="47"/>
      <c r="C453" s="47"/>
      <c r="D453" s="47"/>
      <c r="E453" s="47"/>
      <c r="F453" s="47"/>
      <c r="G453" s="47"/>
      <c r="H453" s="47"/>
      <c r="I453" s="47"/>
      <c r="J453" s="47"/>
    </row>
    <row r="454" spans="1:10" s="46" customFormat="1" x14ac:dyDescent="0.3">
      <c r="A454" s="47"/>
      <c r="B454" s="47"/>
      <c r="C454" s="47"/>
      <c r="D454" s="47"/>
      <c r="E454" s="47"/>
      <c r="F454" s="47"/>
      <c r="G454" s="47"/>
      <c r="H454" s="47"/>
      <c r="I454" s="47"/>
      <c r="J454" s="47"/>
    </row>
    <row r="455" spans="1:10" s="46" customFormat="1" x14ac:dyDescent="0.3">
      <c r="A455" s="47"/>
      <c r="B455" s="47"/>
      <c r="C455" s="47"/>
      <c r="D455" s="47"/>
      <c r="E455" s="47"/>
      <c r="F455" s="47"/>
      <c r="G455" s="47"/>
      <c r="H455" s="47"/>
      <c r="I455" s="47"/>
      <c r="J455" s="47"/>
    </row>
    <row r="456" spans="1:10" s="46" customFormat="1" x14ac:dyDescent="0.3">
      <c r="A456" s="47"/>
      <c r="B456" s="47"/>
      <c r="C456" s="47"/>
      <c r="D456" s="47"/>
      <c r="E456" s="47"/>
      <c r="F456" s="47"/>
      <c r="G456" s="47"/>
      <c r="H456" s="47"/>
      <c r="I456" s="47"/>
      <c r="J456" s="47"/>
    </row>
    <row r="457" spans="1:10" s="46" customFormat="1" x14ac:dyDescent="0.3">
      <c r="A457" s="47"/>
      <c r="B457" s="47"/>
      <c r="C457" s="47"/>
      <c r="D457" s="47"/>
      <c r="E457" s="47"/>
      <c r="F457" s="47"/>
      <c r="G457" s="47"/>
      <c r="H457" s="47"/>
      <c r="I457" s="47"/>
      <c r="J457" s="47"/>
    </row>
    <row r="458" spans="1:10" s="46" customFormat="1" x14ac:dyDescent="0.3">
      <c r="A458" s="47"/>
      <c r="B458" s="47"/>
      <c r="C458" s="47"/>
      <c r="D458" s="47"/>
      <c r="E458" s="47"/>
      <c r="F458" s="47"/>
      <c r="G458" s="47"/>
      <c r="H458" s="47"/>
      <c r="I458" s="47"/>
      <c r="J458" s="47"/>
    </row>
    <row r="459" spans="1:10" s="46" customFormat="1" x14ac:dyDescent="0.3">
      <c r="A459" s="47"/>
      <c r="B459" s="47"/>
      <c r="C459" s="47"/>
      <c r="D459" s="47"/>
      <c r="E459" s="47"/>
      <c r="F459" s="47"/>
      <c r="G459" s="47"/>
      <c r="H459" s="47"/>
      <c r="I459" s="47"/>
      <c r="J459" s="47"/>
    </row>
    <row r="460" spans="1:10" s="46" customFormat="1" x14ac:dyDescent="0.3">
      <c r="A460" s="47"/>
      <c r="B460" s="47"/>
      <c r="C460" s="47"/>
      <c r="D460" s="47"/>
      <c r="E460" s="47"/>
      <c r="F460" s="47"/>
      <c r="G460" s="47"/>
      <c r="H460" s="47"/>
      <c r="I460" s="47"/>
      <c r="J460" s="47"/>
    </row>
    <row r="461" spans="1:10" s="46" customFormat="1" x14ac:dyDescent="0.3">
      <c r="A461" s="47"/>
      <c r="B461" s="47"/>
      <c r="C461" s="47"/>
      <c r="D461" s="47"/>
      <c r="E461" s="47"/>
      <c r="F461" s="47"/>
      <c r="G461" s="47"/>
      <c r="H461" s="47"/>
      <c r="I461" s="47"/>
      <c r="J461" s="47"/>
    </row>
    <row r="462" spans="1:10" s="46" customFormat="1" x14ac:dyDescent="0.3">
      <c r="A462" s="47"/>
      <c r="B462" s="47"/>
      <c r="C462" s="47"/>
      <c r="D462" s="47"/>
      <c r="E462" s="47"/>
      <c r="F462" s="47"/>
      <c r="G462" s="47"/>
      <c r="H462" s="47"/>
      <c r="I462" s="47"/>
      <c r="J462" s="47"/>
    </row>
    <row r="463" spans="1:10" s="46" customFormat="1" x14ac:dyDescent="0.3">
      <c r="A463" s="47"/>
      <c r="B463" s="47"/>
      <c r="C463" s="47"/>
      <c r="D463" s="47"/>
      <c r="E463" s="47"/>
      <c r="F463" s="47"/>
      <c r="G463" s="47"/>
      <c r="H463" s="47"/>
      <c r="I463" s="47"/>
      <c r="J463" s="47"/>
    </row>
    <row r="464" spans="1:10" s="46" customFormat="1" x14ac:dyDescent="0.3">
      <c r="A464" s="47"/>
      <c r="B464" s="47"/>
      <c r="C464" s="47"/>
      <c r="D464" s="47"/>
      <c r="E464" s="47"/>
      <c r="F464" s="47"/>
      <c r="G464" s="47"/>
      <c r="H464" s="47"/>
      <c r="I464" s="47"/>
      <c r="J464" s="47"/>
    </row>
    <row r="465" spans="1:10" s="46" customFormat="1" x14ac:dyDescent="0.3">
      <c r="A465" s="47"/>
      <c r="B465" s="47"/>
      <c r="C465" s="47"/>
      <c r="D465" s="47"/>
      <c r="E465" s="47"/>
      <c r="F465" s="47"/>
      <c r="G465" s="47"/>
      <c r="H465" s="47"/>
      <c r="I465" s="47"/>
      <c r="J465" s="47"/>
    </row>
    <row r="466" spans="1:10" s="46" customFormat="1" x14ac:dyDescent="0.3">
      <c r="A466" s="47"/>
      <c r="B466" s="47"/>
      <c r="C466" s="47"/>
      <c r="D466" s="47"/>
      <c r="E466" s="47"/>
      <c r="F466" s="47"/>
      <c r="G466" s="47"/>
      <c r="H466" s="47"/>
      <c r="I466" s="47"/>
      <c r="J466" s="47"/>
    </row>
    <row r="467" spans="1:10" s="46" customFormat="1" x14ac:dyDescent="0.3">
      <c r="A467" s="47"/>
      <c r="B467" s="47"/>
      <c r="C467" s="47"/>
      <c r="D467" s="47"/>
      <c r="E467" s="47"/>
      <c r="F467" s="47"/>
      <c r="G467" s="47"/>
      <c r="H467" s="47"/>
      <c r="I467" s="47"/>
      <c r="J467" s="47"/>
    </row>
    <row r="468" spans="1:10" s="46" customFormat="1" x14ac:dyDescent="0.3">
      <c r="A468" s="47"/>
      <c r="B468" s="47"/>
      <c r="C468" s="47"/>
      <c r="D468" s="47"/>
      <c r="E468" s="47"/>
      <c r="F468" s="47"/>
      <c r="G468" s="47"/>
      <c r="H468" s="47"/>
      <c r="I468" s="47"/>
      <c r="J468" s="47"/>
    </row>
    <row r="469" spans="1:10" s="46" customFormat="1" x14ac:dyDescent="0.3">
      <c r="A469" s="47"/>
      <c r="B469" s="47"/>
      <c r="C469" s="47"/>
      <c r="D469" s="47"/>
      <c r="E469" s="47"/>
      <c r="F469" s="47"/>
      <c r="G469" s="47"/>
      <c r="H469" s="47"/>
      <c r="I469" s="47"/>
      <c r="J469" s="47"/>
    </row>
    <row r="470" spans="1:10" s="46" customFormat="1" x14ac:dyDescent="0.3">
      <c r="A470" s="47"/>
      <c r="B470" s="47"/>
      <c r="C470" s="47"/>
      <c r="D470" s="47"/>
      <c r="E470" s="47"/>
      <c r="F470" s="47"/>
      <c r="G470" s="47"/>
      <c r="H470" s="47"/>
      <c r="I470" s="47"/>
      <c r="J470" s="47"/>
    </row>
    <row r="471" spans="1:10" s="46" customFormat="1" x14ac:dyDescent="0.3">
      <c r="A471" s="47"/>
      <c r="B471" s="47"/>
      <c r="C471" s="47"/>
      <c r="D471" s="47"/>
      <c r="E471" s="47"/>
      <c r="F471" s="47"/>
      <c r="G471" s="47"/>
      <c r="H471" s="47"/>
      <c r="I471" s="47"/>
      <c r="J471" s="47"/>
    </row>
    <row r="472" spans="1:10" s="46" customFormat="1" x14ac:dyDescent="0.3">
      <c r="A472" s="47"/>
      <c r="B472" s="47"/>
      <c r="C472" s="47"/>
      <c r="D472" s="47"/>
      <c r="E472" s="47"/>
      <c r="F472" s="47"/>
      <c r="G472" s="47"/>
      <c r="H472" s="47"/>
      <c r="I472" s="47"/>
      <c r="J472" s="47"/>
    </row>
    <row r="473" spans="1:10" s="46" customFormat="1" x14ac:dyDescent="0.3">
      <c r="A473" s="47"/>
      <c r="B473" s="47"/>
      <c r="C473" s="47"/>
      <c r="D473" s="47"/>
      <c r="E473" s="47"/>
      <c r="F473" s="47"/>
      <c r="G473" s="47"/>
      <c r="H473" s="47"/>
      <c r="I473" s="47"/>
      <c r="J473" s="47"/>
    </row>
    <row r="474" spans="1:10" s="46" customFormat="1" x14ac:dyDescent="0.3">
      <c r="A474" s="47"/>
      <c r="B474" s="47"/>
      <c r="C474" s="47"/>
      <c r="D474" s="47"/>
      <c r="E474" s="47"/>
      <c r="F474" s="47"/>
      <c r="G474" s="47"/>
      <c r="H474" s="47"/>
      <c r="I474" s="47"/>
      <c r="J474" s="47"/>
    </row>
    <row r="475" spans="1:10" s="46" customFormat="1" x14ac:dyDescent="0.3">
      <c r="A475" s="47"/>
      <c r="B475" s="47"/>
      <c r="C475" s="47"/>
      <c r="D475" s="47"/>
      <c r="E475" s="47"/>
      <c r="F475" s="47"/>
      <c r="G475" s="47"/>
      <c r="H475" s="47"/>
      <c r="I475" s="47"/>
      <c r="J475" s="47"/>
    </row>
    <row r="476" spans="1:10" s="46" customFormat="1" x14ac:dyDescent="0.3">
      <c r="A476" s="47"/>
      <c r="B476" s="47"/>
      <c r="C476" s="47"/>
      <c r="D476" s="47"/>
      <c r="E476" s="47"/>
      <c r="F476" s="47"/>
      <c r="G476" s="47"/>
      <c r="H476" s="47"/>
      <c r="I476" s="47"/>
      <c r="J476" s="47"/>
    </row>
    <row r="477" spans="1:10" s="46" customFormat="1" x14ac:dyDescent="0.3">
      <c r="A477" s="47"/>
      <c r="B477" s="47"/>
      <c r="C477" s="47"/>
      <c r="D477" s="47"/>
      <c r="E477" s="47"/>
      <c r="F477" s="47"/>
      <c r="G477" s="47"/>
      <c r="H477" s="47"/>
      <c r="I477" s="47"/>
      <c r="J477" s="47"/>
    </row>
    <row r="478" spans="1:10" s="46" customFormat="1" x14ac:dyDescent="0.3">
      <c r="A478" s="47"/>
      <c r="B478" s="47"/>
      <c r="C478" s="47"/>
      <c r="D478" s="47"/>
      <c r="E478" s="47"/>
      <c r="F478" s="47"/>
      <c r="G478" s="47"/>
      <c r="H478" s="47"/>
      <c r="I478" s="47"/>
      <c r="J478" s="47"/>
    </row>
    <row r="479" spans="1:10" s="46" customFormat="1" x14ac:dyDescent="0.3">
      <c r="A479" s="47"/>
      <c r="B479" s="47"/>
      <c r="C479" s="47"/>
      <c r="D479" s="47"/>
      <c r="E479" s="47"/>
      <c r="F479" s="47"/>
      <c r="G479" s="47"/>
      <c r="H479" s="47"/>
      <c r="I479" s="47"/>
      <c r="J479" s="47"/>
    </row>
    <row r="480" spans="1:10" s="46" customFormat="1" x14ac:dyDescent="0.3">
      <c r="A480" s="47"/>
      <c r="B480" s="47"/>
      <c r="C480" s="47"/>
      <c r="D480" s="47"/>
      <c r="E480" s="47"/>
      <c r="F480" s="47"/>
      <c r="G480" s="47"/>
      <c r="H480" s="47"/>
      <c r="I480" s="47"/>
      <c r="J480" s="47"/>
    </row>
    <row r="481" spans="1:10" s="46" customFormat="1" x14ac:dyDescent="0.3">
      <c r="A481" s="47"/>
      <c r="B481" s="47"/>
      <c r="C481" s="47"/>
      <c r="D481" s="47"/>
      <c r="E481" s="47"/>
      <c r="F481" s="47"/>
      <c r="G481" s="47"/>
      <c r="H481" s="47"/>
      <c r="I481" s="47"/>
      <c r="J481" s="47"/>
    </row>
    <row r="482" spans="1:10" s="46" customFormat="1" x14ac:dyDescent="0.3">
      <c r="A482" s="47"/>
      <c r="B482" s="47"/>
      <c r="C482" s="47"/>
      <c r="D482" s="47"/>
      <c r="E482" s="47"/>
      <c r="F482" s="47"/>
      <c r="G482" s="47"/>
      <c r="H482" s="47"/>
      <c r="I482" s="47"/>
      <c r="J482" s="47"/>
    </row>
    <row r="483" spans="1:10" s="46" customFormat="1" x14ac:dyDescent="0.3">
      <c r="A483" s="47"/>
      <c r="B483" s="47"/>
      <c r="C483" s="47"/>
      <c r="D483" s="47"/>
      <c r="E483" s="47"/>
      <c r="F483" s="47"/>
      <c r="G483" s="47"/>
      <c r="H483" s="47"/>
      <c r="I483" s="47"/>
      <c r="J483" s="47"/>
    </row>
    <row r="484" spans="1:10" s="46" customFormat="1" x14ac:dyDescent="0.3">
      <c r="A484" s="47"/>
      <c r="B484" s="47"/>
      <c r="C484" s="47"/>
      <c r="D484" s="47"/>
      <c r="E484" s="47"/>
      <c r="F484" s="47"/>
      <c r="G484" s="47"/>
      <c r="H484" s="47"/>
      <c r="I484" s="47"/>
      <c r="J484" s="47"/>
    </row>
    <row r="485" spans="1:10" s="46" customFormat="1" x14ac:dyDescent="0.3">
      <c r="A485" s="47"/>
      <c r="B485" s="47"/>
      <c r="C485" s="47"/>
      <c r="D485" s="47"/>
      <c r="E485" s="47"/>
      <c r="F485" s="47"/>
      <c r="G485" s="47"/>
      <c r="H485" s="47"/>
      <c r="I485" s="47"/>
      <c r="J485" s="47"/>
    </row>
    <row r="486" spans="1:10" s="46" customFormat="1" x14ac:dyDescent="0.3">
      <c r="A486" s="47"/>
      <c r="B486" s="47"/>
      <c r="C486" s="47"/>
      <c r="D486" s="47"/>
      <c r="E486" s="47"/>
      <c r="F486" s="47"/>
      <c r="G486" s="47"/>
      <c r="H486" s="47"/>
      <c r="I486" s="47"/>
      <c r="J486" s="47"/>
    </row>
    <row r="487" spans="1:10" s="46" customFormat="1" x14ac:dyDescent="0.3">
      <c r="A487" s="47"/>
      <c r="B487" s="47"/>
      <c r="C487" s="47"/>
      <c r="D487" s="47"/>
      <c r="E487" s="47"/>
      <c r="F487" s="47"/>
      <c r="G487" s="47"/>
      <c r="H487" s="47"/>
      <c r="I487" s="47"/>
      <c r="J487" s="47"/>
    </row>
    <row r="488" spans="1:10" s="46" customFormat="1" x14ac:dyDescent="0.3">
      <c r="A488" s="47"/>
      <c r="B488" s="47"/>
      <c r="C488" s="47"/>
      <c r="D488" s="47"/>
      <c r="E488" s="47"/>
      <c r="F488" s="47"/>
      <c r="G488" s="47"/>
      <c r="H488" s="47"/>
      <c r="I488" s="47"/>
      <c r="J488" s="47"/>
    </row>
    <row r="489" spans="1:10" s="46" customFormat="1" x14ac:dyDescent="0.3">
      <c r="A489" s="47"/>
      <c r="B489" s="47"/>
      <c r="C489" s="47"/>
      <c r="D489" s="47"/>
      <c r="E489" s="47"/>
      <c r="F489" s="47"/>
      <c r="G489" s="47"/>
      <c r="H489" s="47"/>
      <c r="I489" s="47"/>
      <c r="J489" s="47"/>
    </row>
    <row r="490" spans="1:10" s="46" customFormat="1" x14ac:dyDescent="0.3">
      <c r="A490" s="47"/>
      <c r="B490" s="47"/>
      <c r="C490" s="47"/>
      <c r="D490" s="47"/>
      <c r="E490" s="47"/>
      <c r="F490" s="47"/>
      <c r="G490" s="47"/>
      <c r="H490" s="47"/>
      <c r="I490" s="47"/>
      <c r="J490" s="47"/>
    </row>
    <row r="491" spans="1:10" s="46" customFormat="1" x14ac:dyDescent="0.3">
      <c r="A491" s="47"/>
      <c r="B491" s="47"/>
      <c r="C491" s="47"/>
      <c r="D491" s="47"/>
      <c r="E491" s="47"/>
      <c r="F491" s="47"/>
      <c r="G491" s="47"/>
      <c r="H491" s="47"/>
      <c r="I491" s="47"/>
      <c r="J491" s="47"/>
    </row>
    <row r="492" spans="1:10" s="46" customFormat="1" x14ac:dyDescent="0.3">
      <c r="A492" s="47"/>
      <c r="B492" s="47"/>
      <c r="C492" s="47"/>
      <c r="D492" s="47"/>
      <c r="E492" s="47"/>
      <c r="F492" s="47"/>
      <c r="G492" s="47"/>
      <c r="H492" s="47"/>
      <c r="I492" s="47"/>
      <c r="J492" s="47"/>
    </row>
    <row r="493" spans="1:10" s="46" customFormat="1" x14ac:dyDescent="0.3">
      <c r="A493" s="47"/>
      <c r="B493" s="47"/>
      <c r="C493" s="47"/>
      <c r="D493" s="47"/>
      <c r="E493" s="47"/>
      <c r="F493" s="47"/>
      <c r="G493" s="47"/>
      <c r="H493" s="47"/>
      <c r="I493" s="47"/>
      <c r="J493" s="47"/>
    </row>
    <row r="494" spans="1:10" s="46" customFormat="1" x14ac:dyDescent="0.3">
      <c r="A494" s="47"/>
      <c r="B494" s="47"/>
      <c r="C494" s="47"/>
      <c r="D494" s="47"/>
      <c r="E494" s="47"/>
      <c r="F494" s="47"/>
      <c r="G494" s="47"/>
      <c r="H494" s="47"/>
      <c r="I494" s="47"/>
      <c r="J494" s="47"/>
    </row>
    <row r="495" spans="1:10" s="46" customFormat="1" x14ac:dyDescent="0.3">
      <c r="A495" s="47"/>
      <c r="B495" s="47"/>
      <c r="C495" s="47"/>
      <c r="D495" s="47"/>
      <c r="E495" s="47"/>
      <c r="F495" s="47"/>
      <c r="G495" s="47"/>
      <c r="H495" s="47"/>
      <c r="I495" s="47"/>
      <c r="J495" s="47"/>
    </row>
    <row r="496" spans="1:10" s="46" customFormat="1" x14ac:dyDescent="0.3">
      <c r="A496" s="47"/>
      <c r="B496" s="47"/>
      <c r="C496" s="47"/>
      <c r="D496" s="47"/>
      <c r="E496" s="47"/>
      <c r="F496" s="47"/>
      <c r="G496" s="47"/>
      <c r="H496" s="47"/>
      <c r="I496" s="47"/>
      <c r="J496" s="47"/>
    </row>
    <row r="497" spans="1:10" s="46" customFormat="1" x14ac:dyDescent="0.3">
      <c r="A497" s="47"/>
      <c r="B497" s="47"/>
      <c r="C497" s="47"/>
      <c r="D497" s="47"/>
      <c r="E497" s="47"/>
      <c r="F497" s="47"/>
      <c r="G497" s="47"/>
      <c r="H497" s="47"/>
      <c r="I497" s="47"/>
      <c r="J497" s="47"/>
    </row>
    <row r="498" spans="1:10" s="46" customFormat="1" x14ac:dyDescent="0.3">
      <c r="A498" s="47"/>
      <c r="B498" s="47"/>
      <c r="C498" s="47"/>
      <c r="D498" s="47"/>
      <c r="E498" s="47"/>
      <c r="F498" s="47"/>
      <c r="G498" s="47"/>
      <c r="H498" s="47"/>
      <c r="I498" s="47"/>
      <c r="J498" s="47"/>
    </row>
    <row r="499" spans="1:10" s="46" customFormat="1" x14ac:dyDescent="0.3">
      <c r="A499" s="47"/>
      <c r="B499" s="47"/>
      <c r="C499" s="47"/>
      <c r="D499" s="47"/>
      <c r="E499" s="47"/>
      <c r="F499" s="47"/>
      <c r="G499" s="47"/>
      <c r="H499" s="47"/>
      <c r="I499" s="47"/>
      <c r="J499" s="47"/>
    </row>
    <row r="500" spans="1:10" s="46" customFormat="1" x14ac:dyDescent="0.3">
      <c r="A500" s="47"/>
      <c r="B500" s="47"/>
      <c r="C500" s="47"/>
      <c r="D500" s="47"/>
      <c r="E500" s="47"/>
      <c r="F500" s="47"/>
      <c r="G500" s="47"/>
      <c r="H500" s="47"/>
      <c r="I500" s="47"/>
      <c r="J500" s="47"/>
    </row>
    <row r="501" spans="1:10" s="46" customFormat="1" x14ac:dyDescent="0.3">
      <c r="A501" s="47"/>
      <c r="B501" s="47"/>
      <c r="C501" s="47"/>
      <c r="D501" s="47"/>
      <c r="E501" s="47"/>
      <c r="F501" s="47"/>
      <c r="G501" s="47"/>
      <c r="H501" s="47"/>
      <c r="I501" s="47"/>
      <c r="J501" s="47"/>
    </row>
    <row r="502" spans="1:10" s="46" customFormat="1" x14ac:dyDescent="0.3">
      <c r="A502" s="47"/>
      <c r="B502" s="47"/>
      <c r="C502" s="47"/>
      <c r="D502" s="47"/>
      <c r="E502" s="47"/>
      <c r="F502" s="47"/>
      <c r="G502" s="47"/>
      <c r="H502" s="47"/>
      <c r="I502" s="47"/>
      <c r="J502" s="47"/>
    </row>
    <row r="503" spans="1:10" s="46" customFormat="1" x14ac:dyDescent="0.3">
      <c r="A503" s="47"/>
      <c r="B503" s="47"/>
      <c r="C503" s="47"/>
      <c r="D503" s="47"/>
      <c r="E503" s="47"/>
      <c r="F503" s="47"/>
      <c r="G503" s="47"/>
      <c r="H503" s="47"/>
      <c r="I503" s="47"/>
      <c r="J503" s="47"/>
    </row>
    <row r="504" spans="1:10" s="46" customFormat="1" x14ac:dyDescent="0.3">
      <c r="A504" s="47"/>
      <c r="B504" s="47"/>
      <c r="C504" s="47"/>
      <c r="D504" s="47"/>
      <c r="E504" s="47"/>
      <c r="F504" s="47"/>
      <c r="G504" s="47"/>
      <c r="H504" s="47"/>
      <c r="I504" s="47"/>
      <c r="J504" s="47"/>
    </row>
    <row r="505" spans="1:10" s="46" customFormat="1" x14ac:dyDescent="0.3">
      <c r="A505" s="47"/>
      <c r="B505" s="47"/>
      <c r="C505" s="47"/>
      <c r="D505" s="47"/>
      <c r="E505" s="47"/>
      <c r="F505" s="47"/>
      <c r="G505" s="47"/>
      <c r="H505" s="47"/>
      <c r="I505" s="47"/>
      <c r="J505" s="47"/>
    </row>
    <row r="506" spans="1:10" s="46" customFormat="1" x14ac:dyDescent="0.3">
      <c r="A506" s="47"/>
      <c r="B506" s="47"/>
      <c r="C506" s="47"/>
      <c r="D506" s="47"/>
      <c r="E506" s="47"/>
      <c r="F506" s="47"/>
      <c r="G506" s="47"/>
      <c r="H506" s="47"/>
      <c r="I506" s="47"/>
      <c r="J506" s="47"/>
    </row>
    <row r="507" spans="1:10" s="46" customFormat="1" x14ac:dyDescent="0.3">
      <c r="A507" s="47"/>
      <c r="B507" s="47"/>
      <c r="C507" s="47"/>
      <c r="D507" s="47"/>
      <c r="E507" s="47"/>
      <c r="F507" s="47"/>
      <c r="G507" s="47"/>
      <c r="H507" s="47"/>
      <c r="I507" s="47"/>
      <c r="J507" s="47"/>
    </row>
    <row r="508" spans="1:10" s="46" customFormat="1" x14ac:dyDescent="0.3">
      <c r="A508" s="47"/>
      <c r="B508" s="47"/>
      <c r="C508" s="47"/>
      <c r="D508" s="47"/>
      <c r="E508" s="47"/>
      <c r="F508" s="47"/>
      <c r="G508" s="47"/>
      <c r="H508" s="47"/>
      <c r="I508" s="47"/>
      <c r="J508" s="47"/>
    </row>
    <row r="509" spans="1:10" s="46" customFormat="1" x14ac:dyDescent="0.3">
      <c r="A509" s="47"/>
      <c r="B509" s="47"/>
      <c r="C509" s="47"/>
      <c r="D509" s="47"/>
      <c r="E509" s="47"/>
      <c r="F509" s="47"/>
      <c r="G509" s="47"/>
      <c r="H509" s="47"/>
      <c r="I509" s="47"/>
      <c r="J509" s="47"/>
    </row>
    <row r="510" spans="1:10" s="46" customFormat="1" x14ac:dyDescent="0.3">
      <c r="A510" s="47"/>
      <c r="B510" s="47"/>
      <c r="C510" s="47"/>
      <c r="D510" s="47"/>
      <c r="E510" s="47"/>
      <c r="F510" s="47"/>
      <c r="G510" s="47"/>
      <c r="H510" s="47"/>
      <c r="I510" s="47"/>
      <c r="J510" s="47"/>
    </row>
    <row r="511" spans="1:10" s="46" customFormat="1" x14ac:dyDescent="0.3">
      <c r="A511" s="47"/>
      <c r="B511" s="47"/>
      <c r="C511" s="47"/>
      <c r="D511" s="47"/>
      <c r="E511" s="47"/>
      <c r="F511" s="47"/>
      <c r="G511" s="47"/>
      <c r="H511" s="47"/>
      <c r="I511" s="47"/>
      <c r="J511" s="47"/>
    </row>
    <row r="512" spans="1:10" s="46" customFormat="1" x14ac:dyDescent="0.3">
      <c r="A512" s="47"/>
      <c r="B512" s="47"/>
      <c r="C512" s="47"/>
      <c r="D512" s="47"/>
      <c r="E512" s="47"/>
      <c r="F512" s="47"/>
      <c r="G512" s="47"/>
      <c r="H512" s="47"/>
      <c r="I512" s="47"/>
      <c r="J512" s="47"/>
    </row>
    <row r="513" spans="1:10" s="46" customFormat="1" x14ac:dyDescent="0.3">
      <c r="A513" s="47"/>
      <c r="B513" s="47"/>
      <c r="C513" s="47"/>
      <c r="D513" s="47"/>
      <c r="E513" s="47"/>
      <c r="F513" s="47"/>
      <c r="G513" s="47"/>
      <c r="H513" s="47"/>
      <c r="I513" s="47"/>
      <c r="J513" s="47"/>
    </row>
    <row r="514" spans="1:10" s="46" customFormat="1" x14ac:dyDescent="0.3">
      <c r="A514" s="47"/>
      <c r="B514" s="47"/>
      <c r="C514" s="47"/>
      <c r="D514" s="47"/>
      <c r="E514" s="47"/>
      <c r="F514" s="47"/>
      <c r="G514" s="47"/>
      <c r="H514" s="47"/>
      <c r="I514" s="47"/>
      <c r="J514" s="47"/>
    </row>
    <row r="515" spans="1:10" s="46" customFormat="1" x14ac:dyDescent="0.3">
      <c r="A515" s="47"/>
      <c r="B515" s="47"/>
      <c r="C515" s="47"/>
      <c r="D515" s="47"/>
      <c r="E515" s="47"/>
      <c r="F515" s="47"/>
      <c r="G515" s="47"/>
      <c r="H515" s="47"/>
      <c r="I515" s="47"/>
      <c r="J515" s="47"/>
    </row>
    <row r="516" spans="1:10" s="46" customFormat="1" x14ac:dyDescent="0.3">
      <c r="A516" s="47"/>
      <c r="B516" s="47"/>
      <c r="C516" s="47"/>
      <c r="D516" s="47"/>
      <c r="E516" s="47"/>
      <c r="F516" s="47"/>
      <c r="G516" s="47"/>
      <c r="H516" s="47"/>
      <c r="I516" s="47"/>
      <c r="J516" s="47"/>
    </row>
    <row r="517" spans="1:10" s="46" customFormat="1" x14ac:dyDescent="0.3">
      <c r="A517" s="47"/>
      <c r="B517" s="47"/>
      <c r="C517" s="47"/>
      <c r="D517" s="47"/>
      <c r="E517" s="47"/>
      <c r="F517" s="47"/>
      <c r="G517" s="47"/>
      <c r="H517" s="47"/>
      <c r="I517" s="47"/>
      <c r="J517" s="47"/>
    </row>
    <row r="518" spans="1:10" s="46" customFormat="1" x14ac:dyDescent="0.3">
      <c r="A518" s="47"/>
      <c r="B518" s="47"/>
      <c r="C518" s="47"/>
      <c r="D518" s="47"/>
      <c r="E518" s="47"/>
      <c r="F518" s="47"/>
      <c r="G518" s="47"/>
      <c r="H518" s="47"/>
      <c r="I518" s="47"/>
      <c r="J518" s="47"/>
    </row>
    <row r="519" spans="1:10" s="46" customFormat="1" x14ac:dyDescent="0.3">
      <c r="A519" s="47"/>
      <c r="B519" s="47"/>
      <c r="C519" s="47"/>
      <c r="D519" s="47"/>
      <c r="E519" s="47"/>
      <c r="F519" s="47"/>
      <c r="G519" s="47"/>
      <c r="H519" s="47"/>
      <c r="I519" s="47"/>
      <c r="J519" s="47"/>
    </row>
    <row r="520" spans="1:10" s="46" customFormat="1" x14ac:dyDescent="0.3">
      <c r="A520" s="47"/>
      <c r="B520" s="47"/>
      <c r="C520" s="47"/>
      <c r="D520" s="47"/>
      <c r="E520" s="47"/>
      <c r="F520" s="47"/>
      <c r="G520" s="47"/>
      <c r="H520" s="47"/>
      <c r="I520" s="47"/>
      <c r="J520" s="47"/>
    </row>
    <row r="521" spans="1:10" s="46" customFormat="1" x14ac:dyDescent="0.3">
      <c r="A521" s="47"/>
      <c r="B521" s="47"/>
      <c r="C521" s="47"/>
      <c r="D521" s="47"/>
      <c r="E521" s="47"/>
      <c r="F521" s="47"/>
      <c r="G521" s="47"/>
      <c r="H521" s="47"/>
      <c r="I521" s="47"/>
      <c r="J521" s="47"/>
    </row>
    <row r="522" spans="1:10" s="46" customFormat="1" x14ac:dyDescent="0.3">
      <c r="A522" s="47"/>
      <c r="B522" s="47"/>
      <c r="C522" s="47"/>
      <c r="D522" s="47"/>
      <c r="E522" s="47"/>
      <c r="F522" s="47"/>
      <c r="G522" s="47"/>
      <c r="H522" s="47"/>
      <c r="I522" s="47"/>
      <c r="J522" s="47"/>
    </row>
    <row r="523" spans="1:10" s="46" customFormat="1" x14ac:dyDescent="0.3">
      <c r="A523" s="47"/>
      <c r="B523" s="47"/>
      <c r="C523" s="47"/>
      <c r="D523" s="47"/>
      <c r="E523" s="47"/>
      <c r="F523" s="47"/>
      <c r="G523" s="47"/>
      <c r="H523" s="47"/>
      <c r="I523" s="47"/>
      <c r="J523" s="47"/>
    </row>
    <row r="524" spans="1:10" s="46" customFormat="1" x14ac:dyDescent="0.3">
      <c r="A524" s="47"/>
      <c r="B524" s="47"/>
      <c r="C524" s="47"/>
      <c r="D524" s="47"/>
      <c r="E524" s="47"/>
      <c r="F524" s="47"/>
      <c r="G524" s="47"/>
      <c r="H524" s="47"/>
      <c r="I524" s="47"/>
      <c r="J524" s="47"/>
    </row>
    <row r="525" spans="1:10" s="46" customFormat="1" x14ac:dyDescent="0.3">
      <c r="A525" s="47"/>
      <c r="B525" s="47"/>
      <c r="C525" s="47"/>
      <c r="D525" s="47"/>
      <c r="E525" s="47"/>
      <c r="F525" s="47"/>
      <c r="G525" s="47"/>
      <c r="H525" s="47"/>
      <c r="I525" s="47"/>
      <c r="J525" s="47"/>
    </row>
    <row r="526" spans="1:10" s="46" customFormat="1" x14ac:dyDescent="0.3">
      <c r="A526" s="47"/>
      <c r="B526" s="47"/>
      <c r="C526" s="47"/>
      <c r="D526" s="47"/>
      <c r="E526" s="47"/>
      <c r="F526" s="47"/>
      <c r="G526" s="47"/>
      <c r="H526" s="47"/>
      <c r="I526" s="47"/>
      <c r="J526" s="47"/>
    </row>
    <row r="527" spans="1:10" s="46" customFormat="1" x14ac:dyDescent="0.3">
      <c r="A527" s="47"/>
      <c r="B527" s="47"/>
      <c r="C527" s="47"/>
      <c r="D527" s="47"/>
      <c r="E527" s="47"/>
      <c r="F527" s="47"/>
      <c r="G527" s="47"/>
      <c r="H527" s="47"/>
      <c r="I527" s="47"/>
      <c r="J527" s="47"/>
    </row>
    <row r="528" spans="1:10" s="46" customFormat="1" x14ac:dyDescent="0.3">
      <c r="A528" s="47"/>
      <c r="B528" s="47"/>
      <c r="C528" s="47"/>
      <c r="D528" s="47"/>
      <c r="E528" s="47"/>
      <c r="F528" s="47"/>
      <c r="G528" s="47"/>
      <c r="H528" s="47"/>
      <c r="I528" s="47"/>
      <c r="J528" s="47"/>
    </row>
    <row r="529" spans="1:10" s="46" customFormat="1" x14ac:dyDescent="0.3">
      <c r="A529" s="47"/>
      <c r="B529" s="47"/>
      <c r="C529" s="47"/>
      <c r="D529" s="47"/>
      <c r="E529" s="47"/>
      <c r="F529" s="47"/>
      <c r="G529" s="47"/>
      <c r="H529" s="47"/>
      <c r="I529" s="47"/>
      <c r="J529" s="47"/>
    </row>
    <row r="530" spans="1:10" s="46" customFormat="1" x14ac:dyDescent="0.3">
      <c r="A530" s="47"/>
      <c r="B530" s="47"/>
      <c r="C530" s="47"/>
      <c r="D530" s="47"/>
      <c r="E530" s="47"/>
      <c r="F530" s="47"/>
      <c r="G530" s="47"/>
      <c r="H530" s="47"/>
      <c r="I530" s="47"/>
      <c r="J530" s="47"/>
    </row>
    <row r="531" spans="1:10" s="46" customFormat="1" x14ac:dyDescent="0.3">
      <c r="A531" s="47"/>
      <c r="B531" s="47"/>
      <c r="C531" s="47"/>
      <c r="D531" s="47"/>
      <c r="E531" s="47"/>
      <c r="F531" s="47"/>
      <c r="G531" s="47"/>
      <c r="H531" s="47"/>
      <c r="I531" s="47"/>
      <c r="J531" s="47"/>
    </row>
    <row r="532" spans="1:10" s="46" customFormat="1" x14ac:dyDescent="0.3">
      <c r="A532" s="47"/>
      <c r="B532" s="47"/>
      <c r="C532" s="47"/>
      <c r="D532" s="47"/>
      <c r="E532" s="47"/>
      <c r="F532" s="47"/>
      <c r="G532" s="47"/>
      <c r="H532" s="47"/>
      <c r="I532" s="47"/>
      <c r="J532" s="47"/>
    </row>
    <row r="533" spans="1:10" s="46" customFormat="1" x14ac:dyDescent="0.3">
      <c r="A533" s="47"/>
      <c r="B533" s="47"/>
      <c r="C533" s="47"/>
      <c r="D533" s="47"/>
      <c r="E533" s="47"/>
      <c r="F533" s="47"/>
      <c r="G533" s="47"/>
      <c r="H533" s="47"/>
      <c r="I533" s="47"/>
      <c r="J533" s="47"/>
    </row>
    <row r="534" spans="1:10" s="46" customFormat="1" x14ac:dyDescent="0.3">
      <c r="A534" s="47"/>
      <c r="B534" s="47"/>
      <c r="C534" s="47"/>
      <c r="D534" s="47"/>
      <c r="E534" s="47"/>
      <c r="F534" s="47"/>
      <c r="G534" s="47"/>
      <c r="H534" s="47"/>
      <c r="I534" s="47"/>
      <c r="J534" s="47"/>
    </row>
    <row r="535" spans="1:10" s="46" customFormat="1" x14ac:dyDescent="0.3">
      <c r="A535" s="47"/>
      <c r="B535" s="47"/>
      <c r="C535" s="47"/>
      <c r="D535" s="47"/>
      <c r="E535" s="47"/>
      <c r="F535" s="47"/>
      <c r="G535" s="47"/>
      <c r="H535" s="47"/>
      <c r="I535" s="47"/>
      <c r="J535" s="47"/>
    </row>
    <row r="536" spans="1:10" s="46" customFormat="1" x14ac:dyDescent="0.3">
      <c r="A536" s="47"/>
      <c r="B536" s="47"/>
      <c r="C536" s="47"/>
      <c r="D536" s="47"/>
      <c r="E536" s="47"/>
      <c r="F536" s="47"/>
      <c r="G536" s="47"/>
      <c r="H536" s="47"/>
      <c r="I536" s="47"/>
      <c r="J536" s="47"/>
    </row>
    <row r="537" spans="1:10" s="46" customFormat="1" x14ac:dyDescent="0.3">
      <c r="A537" s="47"/>
      <c r="B537" s="47"/>
      <c r="C537" s="47"/>
      <c r="D537" s="47"/>
      <c r="E537" s="47"/>
      <c r="F537" s="47"/>
      <c r="G537" s="47"/>
      <c r="H537" s="47"/>
      <c r="I537" s="47"/>
      <c r="J537" s="47"/>
    </row>
    <row r="538" spans="1:10" s="46" customFormat="1" x14ac:dyDescent="0.3">
      <c r="A538" s="47"/>
      <c r="B538" s="47"/>
      <c r="C538" s="47"/>
      <c r="D538" s="47"/>
      <c r="E538" s="47"/>
      <c r="F538" s="47"/>
      <c r="G538" s="47"/>
      <c r="H538" s="47"/>
      <c r="I538" s="47"/>
      <c r="J538" s="47"/>
    </row>
    <row r="539" spans="1:10" s="46" customFormat="1" x14ac:dyDescent="0.3">
      <c r="A539" s="47"/>
      <c r="B539" s="47"/>
      <c r="C539" s="47"/>
      <c r="D539" s="47"/>
      <c r="E539" s="47"/>
      <c r="F539" s="47"/>
      <c r="G539" s="47"/>
      <c r="H539" s="47"/>
      <c r="I539" s="47"/>
      <c r="J539" s="47"/>
    </row>
    <row r="540" spans="1:10" s="46" customFormat="1" x14ac:dyDescent="0.3">
      <c r="A540" s="47"/>
      <c r="B540" s="47"/>
      <c r="C540" s="47"/>
      <c r="D540" s="47"/>
      <c r="E540" s="47"/>
      <c r="F540" s="47"/>
      <c r="G540" s="47"/>
      <c r="H540" s="47"/>
      <c r="I540" s="47"/>
      <c r="J540" s="47"/>
    </row>
    <row r="541" spans="1:10" s="46" customFormat="1" x14ac:dyDescent="0.3">
      <c r="A541" s="47"/>
      <c r="B541" s="47"/>
      <c r="C541" s="47"/>
      <c r="D541" s="47"/>
      <c r="E541" s="47"/>
      <c r="F541" s="47"/>
      <c r="G541" s="47"/>
      <c r="H541" s="47"/>
      <c r="I541" s="47"/>
      <c r="J541" s="47"/>
    </row>
    <row r="542" spans="1:10" s="46" customFormat="1" x14ac:dyDescent="0.3">
      <c r="A542" s="47"/>
      <c r="B542" s="47"/>
      <c r="C542" s="47"/>
      <c r="D542" s="47"/>
      <c r="E542" s="47"/>
      <c r="F542" s="47"/>
      <c r="G542" s="47"/>
      <c r="H542" s="47"/>
      <c r="I542" s="47"/>
      <c r="J542" s="47"/>
    </row>
    <row r="543" spans="1:10" s="46" customFormat="1" x14ac:dyDescent="0.3">
      <c r="A543" s="47"/>
      <c r="B543" s="47"/>
      <c r="C543" s="47"/>
      <c r="D543" s="47"/>
      <c r="E543" s="47"/>
      <c r="F543" s="47"/>
      <c r="G543" s="47"/>
      <c r="H543" s="47"/>
      <c r="I543" s="47"/>
      <c r="J543" s="47"/>
    </row>
    <row r="544" spans="1:10" s="46" customFormat="1" x14ac:dyDescent="0.3">
      <c r="A544" s="47"/>
      <c r="B544" s="47"/>
      <c r="C544" s="47"/>
      <c r="D544" s="47"/>
      <c r="E544" s="47"/>
      <c r="F544" s="47"/>
      <c r="G544" s="47"/>
      <c r="H544" s="47"/>
      <c r="I544" s="47"/>
      <c r="J544" s="47"/>
    </row>
    <row r="545" spans="1:10" s="46" customFormat="1" x14ac:dyDescent="0.3">
      <c r="A545" s="47"/>
      <c r="B545" s="47"/>
      <c r="C545" s="47"/>
      <c r="D545" s="47"/>
      <c r="E545" s="47"/>
      <c r="F545" s="47"/>
      <c r="G545" s="47"/>
      <c r="H545" s="47"/>
      <c r="I545" s="47"/>
      <c r="J545" s="47"/>
    </row>
    <row r="546" spans="1:10" s="46" customFormat="1" x14ac:dyDescent="0.3">
      <c r="A546" s="47"/>
      <c r="B546" s="47"/>
      <c r="C546" s="47"/>
      <c r="D546" s="47"/>
      <c r="E546" s="47"/>
      <c r="F546" s="47"/>
      <c r="G546" s="47"/>
      <c r="H546" s="47"/>
      <c r="I546" s="47"/>
      <c r="J546" s="47"/>
    </row>
    <row r="547" spans="1:10" s="46" customFormat="1" x14ac:dyDescent="0.3">
      <c r="A547" s="47"/>
      <c r="B547" s="47"/>
      <c r="C547" s="47"/>
      <c r="D547" s="47"/>
      <c r="E547" s="47"/>
      <c r="F547" s="47"/>
      <c r="G547" s="47"/>
      <c r="H547" s="47"/>
      <c r="I547" s="47"/>
      <c r="J547" s="47"/>
    </row>
    <row r="548" spans="1:10" s="46" customFormat="1" x14ac:dyDescent="0.3">
      <c r="A548" s="47"/>
      <c r="B548" s="47"/>
      <c r="C548" s="47"/>
      <c r="D548" s="47"/>
      <c r="E548" s="47"/>
      <c r="F548" s="47"/>
      <c r="G548" s="47"/>
      <c r="H548" s="47"/>
      <c r="I548" s="47"/>
      <c r="J548" s="47"/>
    </row>
    <row r="549" spans="1:10" s="46" customFormat="1" x14ac:dyDescent="0.3">
      <c r="A549" s="47"/>
      <c r="B549" s="47"/>
      <c r="C549" s="47"/>
      <c r="D549" s="47"/>
      <c r="E549" s="47"/>
      <c r="F549" s="47"/>
      <c r="G549" s="47"/>
      <c r="H549" s="47"/>
      <c r="I549" s="47"/>
      <c r="J549" s="47"/>
    </row>
    <row r="550" spans="1:10" s="46" customFormat="1" x14ac:dyDescent="0.3">
      <c r="A550" s="47"/>
      <c r="B550" s="47"/>
      <c r="C550" s="47"/>
      <c r="D550" s="47"/>
      <c r="E550" s="47"/>
      <c r="F550" s="47"/>
      <c r="G550" s="47"/>
      <c r="H550" s="47"/>
      <c r="I550" s="47"/>
      <c r="J550" s="47"/>
    </row>
    <row r="551" spans="1:10" s="46" customFormat="1" x14ac:dyDescent="0.3">
      <c r="A551" s="47"/>
      <c r="B551" s="47"/>
      <c r="C551" s="47"/>
      <c r="D551" s="47"/>
      <c r="E551" s="47"/>
      <c r="F551" s="47"/>
      <c r="G551" s="47"/>
      <c r="H551" s="47"/>
      <c r="I551" s="47"/>
      <c r="J551" s="47"/>
    </row>
    <row r="552" spans="1:10" s="46" customFormat="1" x14ac:dyDescent="0.3">
      <c r="A552" s="47"/>
      <c r="B552" s="47"/>
      <c r="C552" s="47"/>
      <c r="D552" s="47"/>
      <c r="E552" s="47"/>
      <c r="F552" s="47"/>
      <c r="G552" s="47"/>
      <c r="H552" s="47"/>
      <c r="I552" s="47"/>
      <c r="J552" s="47"/>
    </row>
    <row r="553" spans="1:10" s="46" customFormat="1" x14ac:dyDescent="0.3">
      <c r="A553" s="47"/>
      <c r="B553" s="47"/>
      <c r="C553" s="47"/>
      <c r="D553" s="47"/>
      <c r="E553" s="47"/>
      <c r="F553" s="47"/>
      <c r="G553" s="47"/>
      <c r="H553" s="47"/>
      <c r="I553" s="47"/>
      <c r="J553" s="47"/>
    </row>
    <row r="554" spans="1:10" s="46" customFormat="1" x14ac:dyDescent="0.3">
      <c r="A554" s="47"/>
      <c r="B554" s="47"/>
      <c r="C554" s="47"/>
      <c r="D554" s="47"/>
      <c r="E554" s="47"/>
      <c r="F554" s="47"/>
      <c r="G554" s="47"/>
      <c r="H554" s="47"/>
      <c r="I554" s="47"/>
      <c r="J554" s="47"/>
    </row>
    <row r="555" spans="1:10" s="46" customFormat="1" x14ac:dyDescent="0.3">
      <c r="A555" s="47"/>
      <c r="B555" s="47"/>
      <c r="C555" s="47"/>
      <c r="D555" s="47"/>
      <c r="E555" s="47"/>
      <c r="F555" s="47"/>
      <c r="G555" s="47"/>
      <c r="H555" s="47"/>
      <c r="I555" s="47"/>
      <c r="J555" s="47"/>
    </row>
    <row r="556" spans="1:10" s="46" customFormat="1" x14ac:dyDescent="0.3">
      <c r="A556" s="47"/>
      <c r="B556" s="47"/>
      <c r="C556" s="47"/>
      <c r="D556" s="47"/>
      <c r="E556" s="47"/>
      <c r="F556" s="47"/>
      <c r="G556" s="47"/>
      <c r="H556" s="47"/>
      <c r="I556" s="47"/>
      <c r="J556" s="47"/>
    </row>
    <row r="557" spans="1:10" s="46" customFormat="1" x14ac:dyDescent="0.3">
      <c r="A557" s="47"/>
      <c r="B557" s="47"/>
      <c r="C557" s="47"/>
      <c r="D557" s="47"/>
      <c r="E557" s="47"/>
      <c r="F557" s="47"/>
      <c r="G557" s="47"/>
      <c r="H557" s="47"/>
      <c r="I557" s="47"/>
      <c r="J557" s="47"/>
    </row>
    <row r="558" spans="1:10" s="46" customFormat="1" x14ac:dyDescent="0.3">
      <c r="A558" s="47"/>
      <c r="B558" s="47"/>
      <c r="C558" s="47"/>
      <c r="D558" s="47"/>
      <c r="E558" s="47"/>
      <c r="F558" s="47"/>
      <c r="G558" s="47"/>
      <c r="H558" s="47"/>
      <c r="I558" s="47"/>
      <c r="J558" s="47"/>
    </row>
    <row r="559" spans="1:10" s="46" customFormat="1" x14ac:dyDescent="0.3">
      <c r="A559" s="47"/>
      <c r="B559" s="47"/>
      <c r="C559" s="47"/>
      <c r="D559" s="47"/>
      <c r="E559" s="47"/>
      <c r="F559" s="47"/>
      <c r="G559" s="47"/>
      <c r="H559" s="47"/>
      <c r="I559" s="47"/>
      <c r="J559" s="47"/>
    </row>
    <row r="560" spans="1:10" s="46" customFormat="1" x14ac:dyDescent="0.3">
      <c r="A560" s="47"/>
      <c r="B560" s="47"/>
      <c r="C560" s="47"/>
      <c r="D560" s="47"/>
      <c r="E560" s="47"/>
      <c r="F560" s="47"/>
      <c r="G560" s="47"/>
      <c r="H560" s="47"/>
      <c r="I560" s="47"/>
      <c r="J560" s="47"/>
    </row>
    <row r="561" spans="1:10" s="46" customFormat="1" x14ac:dyDescent="0.3">
      <c r="A561" s="47"/>
      <c r="B561" s="47"/>
      <c r="C561" s="47"/>
      <c r="D561" s="47"/>
      <c r="E561" s="47"/>
      <c r="F561" s="47"/>
      <c r="G561" s="47"/>
      <c r="H561" s="47"/>
      <c r="I561" s="47"/>
      <c r="J561" s="47"/>
    </row>
    <row r="562" spans="1:10" s="46" customFormat="1" x14ac:dyDescent="0.3">
      <c r="A562" s="47"/>
      <c r="B562" s="47"/>
      <c r="C562" s="47"/>
      <c r="D562" s="47"/>
      <c r="E562" s="47"/>
      <c r="F562" s="47"/>
      <c r="G562" s="47"/>
      <c r="H562" s="47"/>
      <c r="I562" s="47"/>
      <c r="J562" s="47"/>
    </row>
    <row r="563" spans="1:10" s="46" customFormat="1" x14ac:dyDescent="0.3">
      <c r="A563" s="47"/>
      <c r="B563" s="47"/>
      <c r="C563" s="47"/>
      <c r="D563" s="47"/>
      <c r="E563" s="47"/>
      <c r="F563" s="47"/>
      <c r="G563" s="47"/>
      <c r="H563" s="47"/>
      <c r="I563" s="47"/>
      <c r="J563" s="47"/>
    </row>
    <row r="564" spans="1:10" s="46" customFormat="1" x14ac:dyDescent="0.3">
      <c r="A564" s="47"/>
      <c r="B564" s="47"/>
      <c r="C564" s="47"/>
      <c r="D564" s="47"/>
      <c r="E564" s="47"/>
      <c r="F564" s="47"/>
      <c r="G564" s="47"/>
      <c r="H564" s="47"/>
      <c r="I564" s="47"/>
      <c r="J564" s="47"/>
    </row>
    <row r="565" spans="1:10" s="46" customFormat="1" x14ac:dyDescent="0.3">
      <c r="A565" s="47"/>
      <c r="B565" s="47"/>
      <c r="C565" s="47"/>
      <c r="D565" s="47"/>
      <c r="E565" s="47"/>
      <c r="F565" s="47"/>
      <c r="G565" s="47"/>
      <c r="H565" s="47"/>
      <c r="I565" s="47"/>
      <c r="J565" s="47"/>
    </row>
    <row r="566" spans="1:10" s="46" customFormat="1" x14ac:dyDescent="0.3">
      <c r="A566" s="47"/>
      <c r="B566" s="47"/>
      <c r="C566" s="47"/>
      <c r="D566" s="47"/>
      <c r="E566" s="47"/>
      <c r="F566" s="47"/>
      <c r="G566" s="47"/>
      <c r="H566" s="47"/>
      <c r="I566" s="47"/>
      <c r="J566" s="47"/>
    </row>
    <row r="567" spans="1:10" s="46" customFormat="1" x14ac:dyDescent="0.3">
      <c r="A567" s="47"/>
      <c r="B567" s="47"/>
      <c r="C567" s="47"/>
      <c r="D567" s="47"/>
      <c r="E567" s="47"/>
      <c r="F567" s="47"/>
      <c r="G567" s="47"/>
      <c r="H567" s="47"/>
      <c r="I567" s="47"/>
      <c r="J567" s="47"/>
    </row>
    <row r="568" spans="1:10" s="46" customFormat="1" x14ac:dyDescent="0.3">
      <c r="A568" s="47"/>
      <c r="B568" s="47"/>
      <c r="C568" s="47"/>
      <c r="D568" s="47"/>
      <c r="E568" s="47"/>
      <c r="F568" s="47"/>
      <c r="G568" s="47"/>
      <c r="H568" s="47"/>
      <c r="I568" s="47"/>
      <c r="J568" s="47"/>
    </row>
    <row r="569" spans="1:10" s="46" customFormat="1" x14ac:dyDescent="0.3">
      <c r="A569" s="47"/>
      <c r="B569" s="47"/>
      <c r="C569" s="47"/>
      <c r="D569" s="47"/>
      <c r="E569" s="47"/>
      <c r="F569" s="47"/>
      <c r="G569" s="47"/>
      <c r="H569" s="47"/>
      <c r="I569" s="47"/>
      <c r="J569" s="47"/>
    </row>
    <row r="570" spans="1:10" s="46" customFormat="1" x14ac:dyDescent="0.3">
      <c r="A570" s="47"/>
      <c r="B570" s="47"/>
      <c r="C570" s="47"/>
      <c r="D570" s="47"/>
      <c r="E570" s="47"/>
      <c r="F570" s="47"/>
      <c r="G570" s="47"/>
      <c r="H570" s="47"/>
      <c r="I570" s="47"/>
      <c r="J570" s="47"/>
    </row>
    <row r="571" spans="1:10" s="46" customFormat="1" x14ac:dyDescent="0.3">
      <c r="A571" s="47"/>
      <c r="B571" s="47"/>
      <c r="C571" s="47"/>
      <c r="D571" s="47"/>
      <c r="E571" s="47"/>
      <c r="F571" s="47"/>
      <c r="G571" s="47"/>
      <c r="H571" s="47"/>
      <c r="I571" s="47"/>
      <c r="J571" s="47"/>
    </row>
    <row r="572" spans="1:10" s="46" customFormat="1" x14ac:dyDescent="0.3">
      <c r="A572" s="47"/>
      <c r="B572" s="47"/>
      <c r="C572" s="47"/>
      <c r="D572" s="47"/>
      <c r="E572" s="47"/>
      <c r="F572" s="47"/>
      <c r="G572" s="47"/>
      <c r="H572" s="47"/>
      <c r="I572" s="47"/>
      <c r="J572" s="47"/>
    </row>
    <row r="573" spans="1:10" s="46" customFormat="1" x14ac:dyDescent="0.3">
      <c r="A573" s="47"/>
      <c r="B573" s="47"/>
      <c r="C573" s="47"/>
      <c r="D573" s="47"/>
      <c r="E573" s="47"/>
      <c r="F573" s="47"/>
      <c r="G573" s="47"/>
      <c r="H573" s="47"/>
      <c r="I573" s="47"/>
      <c r="J573" s="47"/>
    </row>
    <row r="574" spans="1:10" s="46" customFormat="1" x14ac:dyDescent="0.3">
      <c r="A574" s="47"/>
      <c r="B574" s="47"/>
      <c r="C574" s="47"/>
      <c r="D574" s="47"/>
      <c r="E574" s="47"/>
      <c r="F574" s="47"/>
      <c r="G574" s="47"/>
      <c r="H574" s="47"/>
      <c r="I574" s="47"/>
      <c r="J574" s="47"/>
    </row>
    <row r="575" spans="1:10" s="46" customFormat="1" x14ac:dyDescent="0.3">
      <c r="A575" s="47"/>
      <c r="B575" s="47"/>
      <c r="C575" s="47"/>
      <c r="D575" s="47"/>
      <c r="E575" s="47"/>
      <c r="F575" s="47"/>
      <c r="G575" s="47"/>
      <c r="H575" s="47"/>
      <c r="I575" s="47"/>
      <c r="J575" s="47"/>
    </row>
    <row r="576" spans="1:10" s="46" customFormat="1" x14ac:dyDescent="0.3">
      <c r="A576" s="47"/>
      <c r="B576" s="47"/>
      <c r="C576" s="47"/>
      <c r="D576" s="47"/>
      <c r="E576" s="47"/>
      <c r="F576" s="47"/>
      <c r="G576" s="47"/>
      <c r="H576" s="47"/>
      <c r="I576" s="47"/>
      <c r="J576" s="47"/>
    </row>
    <row r="577" spans="1:10" s="46" customFormat="1" x14ac:dyDescent="0.3">
      <c r="A577" s="47"/>
      <c r="B577" s="47"/>
      <c r="C577" s="47"/>
      <c r="D577" s="47"/>
      <c r="E577" s="47"/>
      <c r="F577" s="47"/>
      <c r="G577" s="47"/>
      <c r="H577" s="47"/>
      <c r="I577" s="47"/>
      <c r="J577" s="47"/>
    </row>
    <row r="578" spans="1:10" s="46" customFormat="1" x14ac:dyDescent="0.3">
      <c r="A578" s="47"/>
      <c r="B578" s="47"/>
      <c r="C578" s="47"/>
      <c r="D578" s="47"/>
      <c r="E578" s="47"/>
      <c r="F578" s="47"/>
      <c r="G578" s="47"/>
      <c r="H578" s="47"/>
      <c r="I578" s="47"/>
      <c r="J578" s="47"/>
    </row>
    <row r="579" spans="1:10" s="46" customFormat="1" x14ac:dyDescent="0.3">
      <c r="A579" s="47"/>
      <c r="B579" s="47"/>
      <c r="C579" s="47"/>
      <c r="D579" s="47"/>
      <c r="E579" s="47"/>
      <c r="F579" s="47"/>
      <c r="G579" s="47"/>
      <c r="H579" s="47"/>
      <c r="I579" s="47"/>
      <c r="J579" s="47"/>
    </row>
    <row r="580" spans="1:10" s="46" customFormat="1" x14ac:dyDescent="0.3">
      <c r="A580" s="47"/>
      <c r="B580" s="47"/>
      <c r="C580" s="47"/>
      <c r="D580" s="47"/>
      <c r="E580" s="47"/>
      <c r="F580" s="47"/>
      <c r="G580" s="47"/>
      <c r="H580" s="47"/>
      <c r="I580" s="47"/>
      <c r="J580" s="47"/>
    </row>
    <row r="581" spans="1:10" s="46" customFormat="1" x14ac:dyDescent="0.3">
      <c r="A581" s="47"/>
      <c r="B581" s="47"/>
      <c r="C581" s="47"/>
      <c r="D581" s="47"/>
      <c r="E581" s="47"/>
      <c r="F581" s="47"/>
      <c r="G581" s="47"/>
      <c r="H581" s="47"/>
      <c r="I581" s="47"/>
      <c r="J581" s="47"/>
    </row>
    <row r="582" spans="1:10" s="46" customFormat="1" x14ac:dyDescent="0.3">
      <c r="A582" s="47"/>
      <c r="B582" s="47"/>
      <c r="C582" s="47"/>
      <c r="D582" s="47"/>
      <c r="E582" s="47"/>
      <c r="F582" s="47"/>
      <c r="G582" s="47"/>
      <c r="H582" s="47"/>
      <c r="I582" s="47"/>
      <c r="J582" s="47"/>
    </row>
    <row r="583" spans="1:10" s="46" customFormat="1" x14ac:dyDescent="0.3">
      <c r="A583" s="47"/>
      <c r="B583" s="47"/>
      <c r="C583" s="47"/>
      <c r="D583" s="47"/>
      <c r="E583" s="47"/>
      <c r="F583" s="47"/>
      <c r="G583" s="47"/>
      <c r="H583" s="47"/>
      <c r="I583" s="47"/>
      <c r="J583" s="47"/>
    </row>
    <row r="584" spans="1:10" s="46" customFormat="1" x14ac:dyDescent="0.3">
      <c r="A584" s="47"/>
      <c r="B584" s="47"/>
      <c r="C584" s="47"/>
      <c r="D584" s="47"/>
      <c r="E584" s="47"/>
      <c r="F584" s="47"/>
      <c r="G584" s="47"/>
      <c r="H584" s="47"/>
      <c r="I584" s="47"/>
      <c r="J584" s="47"/>
    </row>
    <row r="585" spans="1:10" s="46" customFormat="1" x14ac:dyDescent="0.3">
      <c r="A585" s="47"/>
      <c r="B585" s="47"/>
      <c r="C585" s="47"/>
      <c r="D585" s="47"/>
      <c r="E585" s="47"/>
      <c r="F585" s="47"/>
      <c r="G585" s="47"/>
      <c r="H585" s="47"/>
      <c r="I585" s="47"/>
      <c r="J585" s="47"/>
    </row>
    <row r="586" spans="1:10" s="46" customFormat="1" x14ac:dyDescent="0.3">
      <c r="A586" s="47"/>
      <c r="B586" s="47"/>
      <c r="C586" s="47"/>
      <c r="D586" s="47"/>
      <c r="E586" s="47"/>
      <c r="F586" s="47"/>
      <c r="G586" s="47"/>
      <c r="H586" s="47"/>
      <c r="I586" s="47"/>
      <c r="J586" s="47"/>
    </row>
    <row r="587" spans="1:10" s="46" customFormat="1" x14ac:dyDescent="0.3">
      <c r="A587" s="47"/>
      <c r="B587" s="47"/>
      <c r="C587" s="47"/>
      <c r="D587" s="47"/>
      <c r="E587" s="47"/>
      <c r="F587" s="47"/>
      <c r="G587" s="47"/>
      <c r="H587" s="47"/>
      <c r="I587" s="47"/>
      <c r="J587" s="47"/>
    </row>
    <row r="588" spans="1:10" s="46" customFormat="1" x14ac:dyDescent="0.3">
      <c r="A588" s="47"/>
      <c r="B588" s="47"/>
      <c r="C588" s="47"/>
      <c r="D588" s="47"/>
      <c r="E588" s="47"/>
      <c r="F588" s="47"/>
      <c r="G588" s="47"/>
      <c r="H588" s="47"/>
      <c r="I588" s="47"/>
      <c r="J588" s="47"/>
    </row>
    <row r="589" spans="1:10" s="46" customFormat="1" x14ac:dyDescent="0.3">
      <c r="A589" s="47"/>
      <c r="B589" s="47"/>
      <c r="C589" s="47"/>
      <c r="D589" s="47"/>
      <c r="E589" s="47"/>
      <c r="F589" s="47"/>
      <c r="G589" s="47"/>
      <c r="H589" s="47"/>
      <c r="I589" s="47"/>
      <c r="J589" s="47"/>
    </row>
    <row r="590" spans="1:10" s="46" customFormat="1" x14ac:dyDescent="0.3">
      <c r="A590" s="47"/>
      <c r="B590" s="47"/>
      <c r="C590" s="47"/>
      <c r="D590" s="47"/>
      <c r="E590" s="47"/>
      <c r="F590" s="47"/>
      <c r="G590" s="47"/>
      <c r="H590" s="47"/>
      <c r="I590" s="47"/>
      <c r="J590" s="47"/>
    </row>
    <row r="591" spans="1:10" s="46" customFormat="1" x14ac:dyDescent="0.3">
      <c r="A591" s="47"/>
      <c r="B591" s="47"/>
      <c r="C591" s="47"/>
      <c r="D591" s="47"/>
      <c r="E591" s="47"/>
      <c r="F591" s="47"/>
      <c r="G591" s="47"/>
      <c r="H591" s="47"/>
      <c r="I591" s="47"/>
      <c r="J591" s="47"/>
    </row>
    <row r="592" spans="1:10" s="46" customFormat="1" x14ac:dyDescent="0.3">
      <c r="A592" s="47"/>
      <c r="B592" s="47"/>
      <c r="C592" s="47"/>
      <c r="D592" s="47"/>
      <c r="E592" s="47"/>
      <c r="F592" s="47"/>
      <c r="G592" s="47"/>
      <c r="H592" s="47"/>
      <c r="I592" s="47"/>
      <c r="J592" s="47"/>
    </row>
    <row r="593" spans="1:10" s="46" customFormat="1" x14ac:dyDescent="0.3">
      <c r="A593" s="47"/>
      <c r="B593" s="47"/>
      <c r="C593" s="47"/>
      <c r="D593" s="47"/>
      <c r="E593" s="47"/>
      <c r="F593" s="47"/>
      <c r="G593" s="47"/>
      <c r="H593" s="47"/>
      <c r="I593" s="47"/>
      <c r="J593" s="47"/>
    </row>
    <row r="594" spans="1:10" s="46" customFormat="1" x14ac:dyDescent="0.3">
      <c r="A594" s="47"/>
      <c r="B594" s="47"/>
      <c r="C594" s="47"/>
      <c r="D594" s="47"/>
      <c r="E594" s="47"/>
      <c r="F594" s="47"/>
      <c r="G594" s="47"/>
      <c r="H594" s="47"/>
      <c r="I594" s="47"/>
      <c r="J594" s="47"/>
    </row>
    <row r="595" spans="1:10" s="46" customFormat="1" x14ac:dyDescent="0.3">
      <c r="A595" s="47"/>
      <c r="B595" s="47"/>
      <c r="C595" s="47"/>
      <c r="D595" s="47"/>
      <c r="E595" s="47"/>
      <c r="F595" s="47"/>
      <c r="G595" s="47"/>
      <c r="H595" s="47"/>
      <c r="I595" s="47"/>
      <c r="J595" s="47"/>
    </row>
    <row r="596" spans="1:10" s="46" customFormat="1" x14ac:dyDescent="0.3">
      <c r="A596" s="47"/>
      <c r="B596" s="47"/>
      <c r="C596" s="47"/>
      <c r="D596" s="47"/>
      <c r="E596" s="47"/>
      <c r="F596" s="47"/>
      <c r="G596" s="47"/>
      <c r="H596" s="47"/>
      <c r="I596" s="47"/>
      <c r="J596" s="47"/>
    </row>
    <row r="597" spans="1:10" s="46" customFormat="1" x14ac:dyDescent="0.3">
      <c r="A597" s="47"/>
      <c r="B597" s="47"/>
      <c r="C597" s="47"/>
      <c r="D597" s="47"/>
      <c r="E597" s="47"/>
      <c r="F597" s="47"/>
      <c r="G597" s="47"/>
      <c r="H597" s="47"/>
      <c r="I597" s="47"/>
      <c r="J597" s="47"/>
    </row>
    <row r="598" spans="1:10" s="46" customFormat="1" x14ac:dyDescent="0.3">
      <c r="A598" s="47"/>
      <c r="B598" s="47"/>
      <c r="C598" s="47"/>
      <c r="D598" s="47"/>
      <c r="E598" s="47"/>
      <c r="F598" s="47"/>
      <c r="G598" s="47"/>
      <c r="H598" s="47"/>
      <c r="I598" s="47"/>
      <c r="J598" s="47"/>
    </row>
    <row r="599" spans="1:10" s="46" customFormat="1" x14ac:dyDescent="0.3">
      <c r="A599" s="47"/>
      <c r="B599" s="47"/>
      <c r="C599" s="47"/>
      <c r="D599" s="47"/>
      <c r="E599" s="47"/>
      <c r="F599" s="47"/>
      <c r="G599" s="47"/>
      <c r="H599" s="47"/>
      <c r="I599" s="47"/>
      <c r="J599" s="47"/>
    </row>
    <row r="600" spans="1:10" s="46" customFormat="1" x14ac:dyDescent="0.3">
      <c r="A600" s="47"/>
      <c r="B600" s="47"/>
      <c r="C600" s="47"/>
      <c r="D600" s="47"/>
      <c r="E600" s="47"/>
      <c r="F600" s="47"/>
      <c r="G600" s="47"/>
      <c r="H600" s="47"/>
      <c r="I600" s="47"/>
      <c r="J600" s="47"/>
    </row>
    <row r="601" spans="1:10" s="46" customFormat="1" x14ac:dyDescent="0.3">
      <c r="A601" s="47"/>
      <c r="B601" s="47"/>
      <c r="C601" s="47"/>
      <c r="D601" s="47"/>
      <c r="E601" s="47"/>
      <c r="F601" s="47"/>
      <c r="G601" s="47"/>
      <c r="H601" s="47"/>
      <c r="I601" s="47"/>
      <c r="J601" s="47"/>
    </row>
    <row r="602" spans="1:10" s="46" customFormat="1" x14ac:dyDescent="0.3">
      <c r="A602" s="47"/>
      <c r="B602" s="47"/>
      <c r="C602" s="47"/>
      <c r="D602" s="47"/>
      <c r="E602" s="47"/>
      <c r="F602" s="47"/>
      <c r="G602" s="47"/>
      <c r="H602" s="47"/>
      <c r="I602" s="47"/>
      <c r="J602" s="47"/>
    </row>
    <row r="603" spans="1:10" s="46" customFormat="1" x14ac:dyDescent="0.3">
      <c r="A603" s="47"/>
      <c r="B603" s="47"/>
      <c r="C603" s="47"/>
      <c r="D603" s="47"/>
      <c r="E603" s="47"/>
      <c r="F603" s="47"/>
      <c r="G603" s="47"/>
      <c r="H603" s="47"/>
      <c r="I603" s="47"/>
      <c r="J603" s="47"/>
    </row>
    <row r="604" spans="1:10" s="46" customFormat="1" x14ac:dyDescent="0.3">
      <c r="A604" s="47"/>
      <c r="B604" s="47"/>
      <c r="C604" s="47"/>
      <c r="D604" s="47"/>
      <c r="E604" s="47"/>
      <c r="F604" s="47"/>
      <c r="G604" s="47"/>
      <c r="H604" s="47"/>
      <c r="I604" s="47"/>
      <c r="J604" s="47"/>
    </row>
    <row r="605" spans="1:10" s="46" customFormat="1" x14ac:dyDescent="0.3">
      <c r="A605" s="47"/>
      <c r="B605" s="47"/>
      <c r="C605" s="47"/>
      <c r="D605" s="47"/>
      <c r="E605" s="47"/>
      <c r="F605" s="47"/>
      <c r="G605" s="47"/>
      <c r="H605" s="47"/>
      <c r="I605" s="47"/>
      <c r="J605" s="47"/>
    </row>
    <row r="606" spans="1:10" s="46" customFormat="1" x14ac:dyDescent="0.3">
      <c r="A606" s="47"/>
      <c r="B606" s="47"/>
      <c r="C606" s="47"/>
      <c r="D606" s="47"/>
      <c r="E606" s="47"/>
      <c r="F606" s="47"/>
      <c r="G606" s="47"/>
      <c r="H606" s="47"/>
      <c r="I606" s="47"/>
      <c r="J606" s="47"/>
    </row>
    <row r="607" spans="1:10" s="46" customFormat="1" x14ac:dyDescent="0.3">
      <c r="A607" s="47"/>
      <c r="B607" s="47"/>
      <c r="C607" s="47"/>
      <c r="D607" s="47"/>
      <c r="E607" s="47"/>
      <c r="F607" s="47"/>
      <c r="G607" s="47"/>
      <c r="H607" s="47"/>
      <c r="I607" s="47"/>
      <c r="J607" s="47"/>
    </row>
    <row r="608" spans="1:10" s="46" customFormat="1" x14ac:dyDescent="0.3">
      <c r="A608" s="47"/>
      <c r="B608" s="47"/>
      <c r="C608" s="47"/>
      <c r="D608" s="47"/>
      <c r="E608" s="47"/>
      <c r="F608" s="47"/>
      <c r="G608" s="47"/>
      <c r="H608" s="47"/>
      <c r="I608" s="47"/>
      <c r="J608" s="47"/>
    </row>
    <row r="609" spans="1:10" s="46" customFormat="1" x14ac:dyDescent="0.3">
      <c r="A609" s="47"/>
      <c r="B609" s="47"/>
      <c r="C609" s="47"/>
      <c r="D609" s="47"/>
      <c r="E609" s="47"/>
      <c r="F609" s="47"/>
      <c r="G609" s="47"/>
      <c r="H609" s="47"/>
      <c r="I609" s="47"/>
      <c r="J609" s="47"/>
    </row>
    <row r="610" spans="1:10" s="46" customFormat="1" x14ac:dyDescent="0.3">
      <c r="A610" s="47"/>
      <c r="B610" s="47"/>
      <c r="C610" s="47"/>
      <c r="D610" s="47"/>
      <c r="E610" s="47"/>
      <c r="F610" s="47"/>
      <c r="G610" s="47"/>
      <c r="H610" s="47"/>
      <c r="I610" s="47"/>
      <c r="J610" s="47"/>
    </row>
    <row r="611" spans="1:10" s="46" customFormat="1" x14ac:dyDescent="0.3">
      <c r="A611" s="47"/>
      <c r="B611" s="47"/>
      <c r="C611" s="47"/>
      <c r="D611" s="47"/>
      <c r="E611" s="47"/>
      <c r="F611" s="47"/>
      <c r="G611" s="47"/>
      <c r="H611" s="47"/>
      <c r="I611" s="47"/>
      <c r="J611" s="47"/>
    </row>
    <row r="612" spans="1:10" s="46" customFormat="1" x14ac:dyDescent="0.3">
      <c r="A612" s="47"/>
      <c r="B612" s="47"/>
      <c r="C612" s="47"/>
      <c r="D612" s="47"/>
      <c r="E612" s="47"/>
      <c r="F612" s="47"/>
      <c r="G612" s="47"/>
      <c r="H612" s="47"/>
      <c r="I612" s="47"/>
      <c r="J612" s="47"/>
    </row>
    <row r="613" spans="1:10" s="46" customFormat="1" x14ac:dyDescent="0.3">
      <c r="A613" s="47"/>
      <c r="B613" s="47"/>
      <c r="C613" s="47"/>
      <c r="D613" s="47"/>
      <c r="E613" s="47"/>
      <c r="F613" s="47"/>
      <c r="G613" s="47"/>
      <c r="H613" s="47"/>
      <c r="I613" s="47"/>
      <c r="J613" s="47"/>
    </row>
    <row r="614" spans="1:10" s="46" customFormat="1" x14ac:dyDescent="0.3">
      <c r="A614" s="47"/>
      <c r="B614" s="47"/>
      <c r="C614" s="47"/>
      <c r="D614" s="47"/>
      <c r="E614" s="47"/>
      <c r="F614" s="47"/>
      <c r="G614" s="47"/>
      <c r="H614" s="47"/>
      <c r="I614" s="47"/>
      <c r="J614" s="47"/>
    </row>
    <row r="615" spans="1:10" s="46" customFormat="1" x14ac:dyDescent="0.3">
      <c r="A615" s="47"/>
      <c r="B615" s="47"/>
      <c r="C615" s="47"/>
      <c r="D615" s="47"/>
      <c r="E615" s="47"/>
      <c r="F615" s="47"/>
      <c r="G615" s="47"/>
      <c r="H615" s="47"/>
      <c r="I615" s="47"/>
      <c r="J615" s="47"/>
    </row>
    <row r="616" spans="1:10" s="46" customFormat="1" x14ac:dyDescent="0.3">
      <c r="A616" s="47"/>
      <c r="B616" s="47"/>
      <c r="C616" s="47"/>
      <c r="D616" s="47"/>
      <c r="E616" s="47"/>
      <c r="F616" s="47"/>
      <c r="G616" s="47"/>
      <c r="H616" s="47"/>
      <c r="I616" s="47"/>
      <c r="J616" s="47"/>
    </row>
    <row r="617" spans="1:10" s="46" customFormat="1" x14ac:dyDescent="0.3">
      <c r="A617" s="47"/>
      <c r="B617" s="47"/>
      <c r="C617" s="47"/>
      <c r="D617" s="47"/>
      <c r="E617" s="47"/>
      <c r="F617" s="47"/>
      <c r="G617" s="47"/>
      <c r="H617" s="47"/>
      <c r="I617" s="47"/>
      <c r="J617" s="47"/>
    </row>
    <row r="618" spans="1:10" s="46" customFormat="1" x14ac:dyDescent="0.3">
      <c r="A618" s="47"/>
      <c r="B618" s="47"/>
      <c r="C618" s="47"/>
      <c r="D618" s="47"/>
      <c r="E618" s="47"/>
      <c r="F618" s="47"/>
      <c r="G618" s="47"/>
      <c r="H618" s="47"/>
      <c r="I618" s="47"/>
      <c r="J618" s="47"/>
    </row>
    <row r="619" spans="1:10" s="46" customFormat="1" x14ac:dyDescent="0.3">
      <c r="A619" s="47"/>
      <c r="B619" s="47"/>
      <c r="C619" s="47"/>
      <c r="D619" s="47"/>
      <c r="E619" s="47"/>
      <c r="F619" s="47"/>
      <c r="G619" s="47"/>
      <c r="H619" s="47"/>
      <c r="I619" s="47"/>
      <c r="J619" s="47"/>
    </row>
  </sheetData>
  <mergeCells count="18">
    <mergeCell ref="F6:K6"/>
    <mergeCell ref="A1:K1"/>
    <mergeCell ref="A2:K2"/>
    <mergeCell ref="A3:K3"/>
    <mergeCell ref="A4:K4"/>
    <mergeCell ref="A5:K5"/>
    <mergeCell ref="J16:J17"/>
    <mergeCell ref="K16:K17"/>
    <mergeCell ref="F7:K7"/>
    <mergeCell ref="A16:A17"/>
    <mergeCell ref="B16:B17"/>
    <mergeCell ref="C16:C17"/>
    <mergeCell ref="D16:D17"/>
    <mergeCell ref="E16:E17"/>
    <mergeCell ref="F16:F17"/>
    <mergeCell ref="G16:G17"/>
    <mergeCell ref="H16:H17"/>
    <mergeCell ref="I16:I17"/>
  </mergeCells>
  <pageMargins left="0.47244094488188981" right="0.11811023622047245" top="0.55118110236220474" bottom="0.43307086614173229" header="0" footer="0"/>
  <pageSetup paperSize="9" scale="65" orientation="portrait" verticalDpi="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09375" defaultRowHeight="13.2" x14ac:dyDescent="0.25"/>
  <cols>
    <col min="1" max="1" width="81.109375" style="233" customWidth="1"/>
    <col min="2" max="2" width="78.44140625" style="233" customWidth="1"/>
    <col min="3" max="3" width="32.33203125" style="230" customWidth="1"/>
    <col min="4" max="4" width="13" style="232" customWidth="1"/>
    <col min="5" max="5" width="15.44140625" style="230" customWidth="1"/>
    <col min="6" max="6" width="16.6640625" style="230" customWidth="1"/>
    <col min="7" max="256" width="9.109375" style="78"/>
    <col min="257" max="257" width="30.6640625" style="78" customWidth="1"/>
    <col min="258" max="258" width="30.109375" style="78" customWidth="1"/>
    <col min="259" max="259" width="52.88671875" style="78" customWidth="1"/>
    <col min="260" max="260" width="13" style="78" customWidth="1"/>
    <col min="261" max="261" width="15.44140625" style="78" customWidth="1"/>
    <col min="262" max="262" width="16.6640625" style="78" customWidth="1"/>
    <col min="263" max="512" width="9.109375" style="78"/>
    <col min="513" max="513" width="30.6640625" style="78" customWidth="1"/>
    <col min="514" max="514" width="30.109375" style="78" customWidth="1"/>
    <col min="515" max="515" width="52.88671875" style="78" customWidth="1"/>
    <col min="516" max="516" width="13" style="78" customWidth="1"/>
    <col min="517" max="517" width="15.44140625" style="78" customWidth="1"/>
    <col min="518" max="518" width="16.6640625" style="78" customWidth="1"/>
    <col min="519" max="768" width="9.109375" style="78"/>
    <col min="769" max="769" width="30.6640625" style="78" customWidth="1"/>
    <col min="770" max="770" width="30.109375" style="78" customWidth="1"/>
    <col min="771" max="771" width="52.88671875" style="78" customWidth="1"/>
    <col min="772" max="772" width="13" style="78" customWidth="1"/>
    <col min="773" max="773" width="15.44140625" style="78" customWidth="1"/>
    <col min="774" max="774" width="16.6640625" style="78" customWidth="1"/>
    <col min="775" max="1024" width="9.109375" style="78"/>
    <col min="1025" max="1025" width="30.6640625" style="78" customWidth="1"/>
    <col min="1026" max="1026" width="30.109375" style="78" customWidth="1"/>
    <col min="1027" max="1027" width="52.88671875" style="78" customWidth="1"/>
    <col min="1028" max="1028" width="13" style="78" customWidth="1"/>
    <col min="1029" max="1029" width="15.44140625" style="78" customWidth="1"/>
    <col min="1030" max="1030" width="16.6640625" style="78" customWidth="1"/>
    <col min="1031" max="1280" width="9.109375" style="78"/>
    <col min="1281" max="1281" width="30.6640625" style="78" customWidth="1"/>
    <col min="1282" max="1282" width="30.109375" style="78" customWidth="1"/>
    <col min="1283" max="1283" width="52.88671875" style="78" customWidth="1"/>
    <col min="1284" max="1284" width="13" style="78" customWidth="1"/>
    <col min="1285" max="1285" width="15.44140625" style="78" customWidth="1"/>
    <col min="1286" max="1286" width="16.6640625" style="78" customWidth="1"/>
    <col min="1287" max="1536" width="9.109375" style="78"/>
    <col min="1537" max="1537" width="30.6640625" style="78" customWidth="1"/>
    <col min="1538" max="1538" width="30.109375" style="78" customWidth="1"/>
    <col min="1539" max="1539" width="52.88671875" style="78" customWidth="1"/>
    <col min="1540" max="1540" width="13" style="78" customWidth="1"/>
    <col min="1541" max="1541" width="15.44140625" style="78" customWidth="1"/>
    <col min="1542" max="1542" width="16.6640625" style="78" customWidth="1"/>
    <col min="1543" max="1792" width="9.109375" style="78"/>
    <col min="1793" max="1793" width="30.6640625" style="78" customWidth="1"/>
    <col min="1794" max="1794" width="30.109375" style="78" customWidth="1"/>
    <col min="1795" max="1795" width="52.88671875" style="78" customWidth="1"/>
    <col min="1796" max="1796" width="13" style="78" customWidth="1"/>
    <col min="1797" max="1797" width="15.44140625" style="78" customWidth="1"/>
    <col min="1798" max="1798" width="16.6640625" style="78" customWidth="1"/>
    <col min="1799" max="2048" width="9.109375" style="78"/>
    <col min="2049" max="2049" width="30.6640625" style="78" customWidth="1"/>
    <col min="2050" max="2050" width="30.109375" style="78" customWidth="1"/>
    <col min="2051" max="2051" width="52.88671875" style="78" customWidth="1"/>
    <col min="2052" max="2052" width="13" style="78" customWidth="1"/>
    <col min="2053" max="2053" width="15.44140625" style="78" customWidth="1"/>
    <col min="2054" max="2054" width="16.6640625" style="78" customWidth="1"/>
    <col min="2055" max="2304" width="9.109375" style="78"/>
    <col min="2305" max="2305" width="30.6640625" style="78" customWidth="1"/>
    <col min="2306" max="2306" width="30.109375" style="78" customWidth="1"/>
    <col min="2307" max="2307" width="52.88671875" style="78" customWidth="1"/>
    <col min="2308" max="2308" width="13" style="78" customWidth="1"/>
    <col min="2309" max="2309" width="15.44140625" style="78" customWidth="1"/>
    <col min="2310" max="2310" width="16.6640625" style="78" customWidth="1"/>
    <col min="2311" max="2560" width="9.109375" style="78"/>
    <col min="2561" max="2561" width="30.6640625" style="78" customWidth="1"/>
    <col min="2562" max="2562" width="30.109375" style="78" customWidth="1"/>
    <col min="2563" max="2563" width="52.88671875" style="78" customWidth="1"/>
    <col min="2564" max="2564" width="13" style="78" customWidth="1"/>
    <col min="2565" max="2565" width="15.44140625" style="78" customWidth="1"/>
    <col min="2566" max="2566" width="16.6640625" style="78" customWidth="1"/>
    <col min="2567" max="2816" width="9.109375" style="78"/>
    <col min="2817" max="2817" width="30.6640625" style="78" customWidth="1"/>
    <col min="2818" max="2818" width="30.109375" style="78" customWidth="1"/>
    <col min="2819" max="2819" width="52.88671875" style="78" customWidth="1"/>
    <col min="2820" max="2820" width="13" style="78" customWidth="1"/>
    <col min="2821" max="2821" width="15.44140625" style="78" customWidth="1"/>
    <col min="2822" max="2822" width="16.6640625" style="78" customWidth="1"/>
    <col min="2823" max="3072" width="9.109375" style="78"/>
    <col min="3073" max="3073" width="30.6640625" style="78" customWidth="1"/>
    <col min="3074" max="3074" width="30.109375" style="78" customWidth="1"/>
    <col min="3075" max="3075" width="52.88671875" style="78" customWidth="1"/>
    <col min="3076" max="3076" width="13" style="78" customWidth="1"/>
    <col min="3077" max="3077" width="15.44140625" style="78" customWidth="1"/>
    <col min="3078" max="3078" width="16.6640625" style="78" customWidth="1"/>
    <col min="3079" max="3328" width="9.109375" style="78"/>
    <col min="3329" max="3329" width="30.6640625" style="78" customWidth="1"/>
    <col min="3330" max="3330" width="30.109375" style="78" customWidth="1"/>
    <col min="3331" max="3331" width="52.88671875" style="78" customWidth="1"/>
    <col min="3332" max="3332" width="13" style="78" customWidth="1"/>
    <col min="3333" max="3333" width="15.44140625" style="78" customWidth="1"/>
    <col min="3334" max="3334" width="16.6640625" style="78" customWidth="1"/>
    <col min="3335" max="3584" width="9.109375" style="78"/>
    <col min="3585" max="3585" width="30.6640625" style="78" customWidth="1"/>
    <col min="3586" max="3586" width="30.109375" style="78" customWidth="1"/>
    <col min="3587" max="3587" width="52.88671875" style="78" customWidth="1"/>
    <col min="3588" max="3588" width="13" style="78" customWidth="1"/>
    <col min="3589" max="3589" width="15.44140625" style="78" customWidth="1"/>
    <col min="3590" max="3590" width="16.6640625" style="78" customWidth="1"/>
    <col min="3591" max="3840" width="9.109375" style="78"/>
    <col min="3841" max="3841" width="30.6640625" style="78" customWidth="1"/>
    <col min="3842" max="3842" width="30.109375" style="78" customWidth="1"/>
    <col min="3843" max="3843" width="52.88671875" style="78" customWidth="1"/>
    <col min="3844" max="3844" width="13" style="78" customWidth="1"/>
    <col min="3845" max="3845" width="15.44140625" style="78" customWidth="1"/>
    <col min="3846" max="3846" width="16.6640625" style="78" customWidth="1"/>
    <col min="3847" max="4096" width="9.109375" style="78"/>
    <col min="4097" max="4097" width="30.6640625" style="78" customWidth="1"/>
    <col min="4098" max="4098" width="30.109375" style="78" customWidth="1"/>
    <col min="4099" max="4099" width="52.88671875" style="78" customWidth="1"/>
    <col min="4100" max="4100" width="13" style="78" customWidth="1"/>
    <col min="4101" max="4101" width="15.44140625" style="78" customWidth="1"/>
    <col min="4102" max="4102" width="16.6640625" style="78" customWidth="1"/>
    <col min="4103" max="4352" width="9.109375" style="78"/>
    <col min="4353" max="4353" width="30.6640625" style="78" customWidth="1"/>
    <col min="4354" max="4354" width="30.109375" style="78" customWidth="1"/>
    <col min="4355" max="4355" width="52.88671875" style="78" customWidth="1"/>
    <col min="4356" max="4356" width="13" style="78" customWidth="1"/>
    <col min="4357" max="4357" width="15.44140625" style="78" customWidth="1"/>
    <col min="4358" max="4358" width="16.6640625" style="78" customWidth="1"/>
    <col min="4359" max="4608" width="9.109375" style="78"/>
    <col min="4609" max="4609" width="30.6640625" style="78" customWidth="1"/>
    <col min="4610" max="4610" width="30.109375" style="78" customWidth="1"/>
    <col min="4611" max="4611" width="52.88671875" style="78" customWidth="1"/>
    <col min="4612" max="4612" width="13" style="78" customWidth="1"/>
    <col min="4613" max="4613" width="15.44140625" style="78" customWidth="1"/>
    <col min="4614" max="4614" width="16.6640625" style="78" customWidth="1"/>
    <col min="4615" max="4864" width="9.109375" style="78"/>
    <col min="4865" max="4865" width="30.6640625" style="78" customWidth="1"/>
    <col min="4866" max="4866" width="30.109375" style="78" customWidth="1"/>
    <col min="4867" max="4867" width="52.88671875" style="78" customWidth="1"/>
    <col min="4868" max="4868" width="13" style="78" customWidth="1"/>
    <col min="4869" max="4869" width="15.44140625" style="78" customWidth="1"/>
    <col min="4870" max="4870" width="16.6640625" style="78" customWidth="1"/>
    <col min="4871" max="5120" width="9.109375" style="78"/>
    <col min="5121" max="5121" width="30.6640625" style="78" customWidth="1"/>
    <col min="5122" max="5122" width="30.109375" style="78" customWidth="1"/>
    <col min="5123" max="5123" width="52.88671875" style="78" customWidth="1"/>
    <col min="5124" max="5124" width="13" style="78" customWidth="1"/>
    <col min="5125" max="5125" width="15.44140625" style="78" customWidth="1"/>
    <col min="5126" max="5126" width="16.6640625" style="78" customWidth="1"/>
    <col min="5127" max="5376" width="9.109375" style="78"/>
    <col min="5377" max="5377" width="30.6640625" style="78" customWidth="1"/>
    <col min="5378" max="5378" width="30.109375" style="78" customWidth="1"/>
    <col min="5379" max="5379" width="52.88671875" style="78" customWidth="1"/>
    <col min="5380" max="5380" width="13" style="78" customWidth="1"/>
    <col min="5381" max="5381" width="15.44140625" style="78" customWidth="1"/>
    <col min="5382" max="5382" width="16.6640625" style="78" customWidth="1"/>
    <col min="5383" max="5632" width="9.109375" style="78"/>
    <col min="5633" max="5633" width="30.6640625" style="78" customWidth="1"/>
    <col min="5634" max="5634" width="30.109375" style="78" customWidth="1"/>
    <col min="5635" max="5635" width="52.88671875" style="78" customWidth="1"/>
    <col min="5636" max="5636" width="13" style="78" customWidth="1"/>
    <col min="5637" max="5637" width="15.44140625" style="78" customWidth="1"/>
    <col min="5638" max="5638" width="16.6640625" style="78" customWidth="1"/>
    <col min="5639" max="5888" width="9.109375" style="78"/>
    <col min="5889" max="5889" width="30.6640625" style="78" customWidth="1"/>
    <col min="5890" max="5890" width="30.109375" style="78" customWidth="1"/>
    <col min="5891" max="5891" width="52.88671875" style="78" customWidth="1"/>
    <col min="5892" max="5892" width="13" style="78" customWidth="1"/>
    <col min="5893" max="5893" width="15.44140625" style="78" customWidth="1"/>
    <col min="5894" max="5894" width="16.6640625" style="78" customWidth="1"/>
    <col min="5895" max="6144" width="9.109375" style="78"/>
    <col min="6145" max="6145" width="30.6640625" style="78" customWidth="1"/>
    <col min="6146" max="6146" width="30.109375" style="78" customWidth="1"/>
    <col min="6147" max="6147" width="52.88671875" style="78" customWidth="1"/>
    <col min="6148" max="6148" width="13" style="78" customWidth="1"/>
    <col min="6149" max="6149" width="15.44140625" style="78" customWidth="1"/>
    <col min="6150" max="6150" width="16.6640625" style="78" customWidth="1"/>
    <col min="6151" max="6400" width="9.109375" style="78"/>
    <col min="6401" max="6401" width="30.6640625" style="78" customWidth="1"/>
    <col min="6402" max="6402" width="30.109375" style="78" customWidth="1"/>
    <col min="6403" max="6403" width="52.88671875" style="78" customWidth="1"/>
    <col min="6404" max="6404" width="13" style="78" customWidth="1"/>
    <col min="6405" max="6405" width="15.44140625" style="78" customWidth="1"/>
    <col min="6406" max="6406" width="16.6640625" style="78" customWidth="1"/>
    <col min="6407" max="6656" width="9.109375" style="78"/>
    <col min="6657" max="6657" width="30.6640625" style="78" customWidth="1"/>
    <col min="6658" max="6658" width="30.109375" style="78" customWidth="1"/>
    <col min="6659" max="6659" width="52.88671875" style="78" customWidth="1"/>
    <col min="6660" max="6660" width="13" style="78" customWidth="1"/>
    <col min="6661" max="6661" width="15.44140625" style="78" customWidth="1"/>
    <col min="6662" max="6662" width="16.6640625" style="78" customWidth="1"/>
    <col min="6663" max="6912" width="9.109375" style="78"/>
    <col min="6913" max="6913" width="30.6640625" style="78" customWidth="1"/>
    <col min="6914" max="6914" width="30.109375" style="78" customWidth="1"/>
    <col min="6915" max="6915" width="52.88671875" style="78" customWidth="1"/>
    <col min="6916" max="6916" width="13" style="78" customWidth="1"/>
    <col min="6917" max="6917" width="15.44140625" style="78" customWidth="1"/>
    <col min="6918" max="6918" width="16.6640625" style="78" customWidth="1"/>
    <col min="6919" max="7168" width="9.109375" style="78"/>
    <col min="7169" max="7169" width="30.6640625" style="78" customWidth="1"/>
    <col min="7170" max="7170" width="30.109375" style="78" customWidth="1"/>
    <col min="7171" max="7171" width="52.88671875" style="78" customWidth="1"/>
    <col min="7172" max="7172" width="13" style="78" customWidth="1"/>
    <col min="7173" max="7173" width="15.44140625" style="78" customWidth="1"/>
    <col min="7174" max="7174" width="16.6640625" style="78" customWidth="1"/>
    <col min="7175" max="7424" width="9.109375" style="78"/>
    <col min="7425" max="7425" width="30.6640625" style="78" customWidth="1"/>
    <col min="7426" max="7426" width="30.109375" style="78" customWidth="1"/>
    <col min="7427" max="7427" width="52.88671875" style="78" customWidth="1"/>
    <col min="7428" max="7428" width="13" style="78" customWidth="1"/>
    <col min="7429" max="7429" width="15.44140625" style="78" customWidth="1"/>
    <col min="7430" max="7430" width="16.6640625" style="78" customWidth="1"/>
    <col min="7431" max="7680" width="9.109375" style="78"/>
    <col min="7681" max="7681" width="30.6640625" style="78" customWidth="1"/>
    <col min="7682" max="7682" width="30.109375" style="78" customWidth="1"/>
    <col min="7683" max="7683" width="52.88671875" style="78" customWidth="1"/>
    <col min="7684" max="7684" width="13" style="78" customWidth="1"/>
    <col min="7685" max="7685" width="15.44140625" style="78" customWidth="1"/>
    <col min="7686" max="7686" width="16.6640625" style="78" customWidth="1"/>
    <col min="7687" max="7936" width="9.109375" style="78"/>
    <col min="7937" max="7937" width="30.6640625" style="78" customWidth="1"/>
    <col min="7938" max="7938" width="30.109375" style="78" customWidth="1"/>
    <col min="7939" max="7939" width="52.88671875" style="78" customWidth="1"/>
    <col min="7940" max="7940" width="13" style="78" customWidth="1"/>
    <col min="7941" max="7941" width="15.44140625" style="78" customWidth="1"/>
    <col min="7942" max="7942" width="16.6640625" style="78" customWidth="1"/>
    <col min="7943" max="8192" width="9.109375" style="78"/>
    <col min="8193" max="8193" width="30.6640625" style="78" customWidth="1"/>
    <col min="8194" max="8194" width="30.109375" style="78" customWidth="1"/>
    <col min="8195" max="8195" width="52.88671875" style="78" customWidth="1"/>
    <col min="8196" max="8196" width="13" style="78" customWidth="1"/>
    <col min="8197" max="8197" width="15.44140625" style="78" customWidth="1"/>
    <col min="8198" max="8198" width="16.6640625" style="78" customWidth="1"/>
    <col min="8199" max="8448" width="9.109375" style="78"/>
    <col min="8449" max="8449" width="30.6640625" style="78" customWidth="1"/>
    <col min="8450" max="8450" width="30.109375" style="78" customWidth="1"/>
    <col min="8451" max="8451" width="52.88671875" style="78" customWidth="1"/>
    <col min="8452" max="8452" width="13" style="78" customWidth="1"/>
    <col min="8453" max="8453" width="15.44140625" style="78" customWidth="1"/>
    <col min="8454" max="8454" width="16.6640625" style="78" customWidth="1"/>
    <col min="8455" max="8704" width="9.109375" style="78"/>
    <col min="8705" max="8705" width="30.6640625" style="78" customWidth="1"/>
    <col min="8706" max="8706" width="30.109375" style="78" customWidth="1"/>
    <col min="8707" max="8707" width="52.88671875" style="78" customWidth="1"/>
    <col min="8708" max="8708" width="13" style="78" customWidth="1"/>
    <col min="8709" max="8709" width="15.44140625" style="78" customWidth="1"/>
    <col min="8710" max="8710" width="16.6640625" style="78" customWidth="1"/>
    <col min="8711" max="8960" width="9.109375" style="78"/>
    <col min="8961" max="8961" width="30.6640625" style="78" customWidth="1"/>
    <col min="8962" max="8962" width="30.109375" style="78" customWidth="1"/>
    <col min="8963" max="8963" width="52.88671875" style="78" customWidth="1"/>
    <col min="8964" max="8964" width="13" style="78" customWidth="1"/>
    <col min="8965" max="8965" width="15.44140625" style="78" customWidth="1"/>
    <col min="8966" max="8966" width="16.6640625" style="78" customWidth="1"/>
    <col min="8967" max="9216" width="9.109375" style="78"/>
    <col min="9217" max="9217" width="30.6640625" style="78" customWidth="1"/>
    <col min="9218" max="9218" width="30.109375" style="78" customWidth="1"/>
    <col min="9219" max="9219" width="52.88671875" style="78" customWidth="1"/>
    <col min="9220" max="9220" width="13" style="78" customWidth="1"/>
    <col min="9221" max="9221" width="15.44140625" style="78" customWidth="1"/>
    <col min="9222" max="9222" width="16.6640625" style="78" customWidth="1"/>
    <col min="9223" max="9472" width="9.109375" style="78"/>
    <col min="9473" max="9473" width="30.6640625" style="78" customWidth="1"/>
    <col min="9474" max="9474" width="30.109375" style="78" customWidth="1"/>
    <col min="9475" max="9475" width="52.88671875" style="78" customWidth="1"/>
    <col min="9476" max="9476" width="13" style="78" customWidth="1"/>
    <col min="9477" max="9477" width="15.44140625" style="78" customWidth="1"/>
    <col min="9478" max="9478" width="16.6640625" style="78" customWidth="1"/>
    <col min="9479" max="9728" width="9.109375" style="78"/>
    <col min="9729" max="9729" width="30.6640625" style="78" customWidth="1"/>
    <col min="9730" max="9730" width="30.109375" style="78" customWidth="1"/>
    <col min="9731" max="9731" width="52.88671875" style="78" customWidth="1"/>
    <col min="9732" max="9732" width="13" style="78" customWidth="1"/>
    <col min="9733" max="9733" width="15.44140625" style="78" customWidth="1"/>
    <col min="9734" max="9734" width="16.6640625" style="78" customWidth="1"/>
    <col min="9735" max="9984" width="9.109375" style="78"/>
    <col min="9985" max="9985" width="30.6640625" style="78" customWidth="1"/>
    <col min="9986" max="9986" width="30.109375" style="78" customWidth="1"/>
    <col min="9987" max="9987" width="52.88671875" style="78" customWidth="1"/>
    <col min="9988" max="9988" width="13" style="78" customWidth="1"/>
    <col min="9989" max="9989" width="15.44140625" style="78" customWidth="1"/>
    <col min="9990" max="9990" width="16.6640625" style="78" customWidth="1"/>
    <col min="9991" max="10240" width="9.109375" style="78"/>
    <col min="10241" max="10241" width="30.6640625" style="78" customWidth="1"/>
    <col min="10242" max="10242" width="30.109375" style="78" customWidth="1"/>
    <col min="10243" max="10243" width="52.88671875" style="78" customWidth="1"/>
    <col min="10244" max="10244" width="13" style="78" customWidth="1"/>
    <col min="10245" max="10245" width="15.44140625" style="78" customWidth="1"/>
    <col min="10246" max="10246" width="16.6640625" style="78" customWidth="1"/>
    <col min="10247" max="10496" width="9.109375" style="78"/>
    <col min="10497" max="10497" width="30.6640625" style="78" customWidth="1"/>
    <col min="10498" max="10498" width="30.109375" style="78" customWidth="1"/>
    <col min="10499" max="10499" width="52.88671875" style="78" customWidth="1"/>
    <col min="10500" max="10500" width="13" style="78" customWidth="1"/>
    <col min="10501" max="10501" width="15.44140625" style="78" customWidth="1"/>
    <col min="10502" max="10502" width="16.6640625" style="78" customWidth="1"/>
    <col min="10503" max="10752" width="9.109375" style="78"/>
    <col min="10753" max="10753" width="30.6640625" style="78" customWidth="1"/>
    <col min="10754" max="10754" width="30.109375" style="78" customWidth="1"/>
    <col min="10755" max="10755" width="52.88671875" style="78" customWidth="1"/>
    <col min="10756" max="10756" width="13" style="78" customWidth="1"/>
    <col min="10757" max="10757" width="15.44140625" style="78" customWidth="1"/>
    <col min="10758" max="10758" width="16.6640625" style="78" customWidth="1"/>
    <col min="10759" max="11008" width="9.109375" style="78"/>
    <col min="11009" max="11009" width="30.6640625" style="78" customWidth="1"/>
    <col min="11010" max="11010" width="30.109375" style="78" customWidth="1"/>
    <col min="11011" max="11011" width="52.88671875" style="78" customWidth="1"/>
    <col min="11012" max="11012" width="13" style="78" customWidth="1"/>
    <col min="11013" max="11013" width="15.44140625" style="78" customWidth="1"/>
    <col min="11014" max="11014" width="16.6640625" style="78" customWidth="1"/>
    <col min="11015" max="11264" width="9.109375" style="78"/>
    <col min="11265" max="11265" width="30.6640625" style="78" customWidth="1"/>
    <col min="11266" max="11266" width="30.109375" style="78" customWidth="1"/>
    <col min="11267" max="11267" width="52.88671875" style="78" customWidth="1"/>
    <col min="11268" max="11268" width="13" style="78" customWidth="1"/>
    <col min="11269" max="11269" width="15.44140625" style="78" customWidth="1"/>
    <col min="11270" max="11270" width="16.6640625" style="78" customWidth="1"/>
    <col min="11271" max="11520" width="9.109375" style="78"/>
    <col min="11521" max="11521" width="30.6640625" style="78" customWidth="1"/>
    <col min="11522" max="11522" width="30.109375" style="78" customWidth="1"/>
    <col min="11523" max="11523" width="52.88671875" style="78" customWidth="1"/>
    <col min="11524" max="11524" width="13" style="78" customWidth="1"/>
    <col min="11525" max="11525" width="15.44140625" style="78" customWidth="1"/>
    <col min="11526" max="11526" width="16.6640625" style="78" customWidth="1"/>
    <col min="11527" max="11776" width="9.109375" style="78"/>
    <col min="11777" max="11777" width="30.6640625" style="78" customWidth="1"/>
    <col min="11778" max="11778" width="30.109375" style="78" customWidth="1"/>
    <col min="11779" max="11779" width="52.88671875" style="78" customWidth="1"/>
    <col min="11780" max="11780" width="13" style="78" customWidth="1"/>
    <col min="11781" max="11781" width="15.44140625" style="78" customWidth="1"/>
    <col min="11782" max="11782" width="16.6640625" style="78" customWidth="1"/>
    <col min="11783" max="12032" width="9.109375" style="78"/>
    <col min="12033" max="12033" width="30.6640625" style="78" customWidth="1"/>
    <col min="12034" max="12034" width="30.109375" style="78" customWidth="1"/>
    <col min="12035" max="12035" width="52.88671875" style="78" customWidth="1"/>
    <col min="12036" max="12036" width="13" style="78" customWidth="1"/>
    <col min="12037" max="12037" width="15.44140625" style="78" customWidth="1"/>
    <col min="12038" max="12038" width="16.6640625" style="78" customWidth="1"/>
    <col min="12039" max="12288" width="9.109375" style="78"/>
    <col min="12289" max="12289" width="30.6640625" style="78" customWidth="1"/>
    <col min="12290" max="12290" width="30.109375" style="78" customWidth="1"/>
    <col min="12291" max="12291" width="52.88671875" style="78" customWidth="1"/>
    <col min="12292" max="12292" width="13" style="78" customWidth="1"/>
    <col min="12293" max="12293" width="15.44140625" style="78" customWidth="1"/>
    <col min="12294" max="12294" width="16.6640625" style="78" customWidth="1"/>
    <col min="12295" max="12544" width="9.109375" style="78"/>
    <col min="12545" max="12545" width="30.6640625" style="78" customWidth="1"/>
    <col min="12546" max="12546" width="30.109375" style="78" customWidth="1"/>
    <col min="12547" max="12547" width="52.88671875" style="78" customWidth="1"/>
    <col min="12548" max="12548" width="13" style="78" customWidth="1"/>
    <col min="12549" max="12549" width="15.44140625" style="78" customWidth="1"/>
    <col min="12550" max="12550" width="16.6640625" style="78" customWidth="1"/>
    <col min="12551" max="12800" width="9.109375" style="78"/>
    <col min="12801" max="12801" width="30.6640625" style="78" customWidth="1"/>
    <col min="12802" max="12802" width="30.109375" style="78" customWidth="1"/>
    <col min="12803" max="12803" width="52.88671875" style="78" customWidth="1"/>
    <col min="12804" max="12804" width="13" style="78" customWidth="1"/>
    <col min="12805" max="12805" width="15.44140625" style="78" customWidth="1"/>
    <col min="12806" max="12806" width="16.6640625" style="78" customWidth="1"/>
    <col min="12807" max="13056" width="9.109375" style="78"/>
    <col min="13057" max="13057" width="30.6640625" style="78" customWidth="1"/>
    <col min="13058" max="13058" width="30.109375" style="78" customWidth="1"/>
    <col min="13059" max="13059" width="52.88671875" style="78" customWidth="1"/>
    <col min="13060" max="13060" width="13" style="78" customWidth="1"/>
    <col min="13061" max="13061" width="15.44140625" style="78" customWidth="1"/>
    <col min="13062" max="13062" width="16.6640625" style="78" customWidth="1"/>
    <col min="13063" max="13312" width="9.109375" style="78"/>
    <col min="13313" max="13313" width="30.6640625" style="78" customWidth="1"/>
    <col min="13314" max="13314" width="30.109375" style="78" customWidth="1"/>
    <col min="13315" max="13315" width="52.88671875" style="78" customWidth="1"/>
    <col min="13316" max="13316" width="13" style="78" customWidth="1"/>
    <col min="13317" max="13317" width="15.44140625" style="78" customWidth="1"/>
    <col min="13318" max="13318" width="16.6640625" style="78" customWidth="1"/>
    <col min="13319" max="13568" width="9.109375" style="78"/>
    <col min="13569" max="13569" width="30.6640625" style="78" customWidth="1"/>
    <col min="13570" max="13570" width="30.109375" style="78" customWidth="1"/>
    <col min="13571" max="13571" width="52.88671875" style="78" customWidth="1"/>
    <col min="13572" max="13572" width="13" style="78" customWidth="1"/>
    <col min="13573" max="13573" width="15.44140625" style="78" customWidth="1"/>
    <col min="13574" max="13574" width="16.6640625" style="78" customWidth="1"/>
    <col min="13575" max="13824" width="9.109375" style="78"/>
    <col min="13825" max="13825" width="30.6640625" style="78" customWidth="1"/>
    <col min="13826" max="13826" width="30.109375" style="78" customWidth="1"/>
    <col min="13827" max="13827" width="52.88671875" style="78" customWidth="1"/>
    <col min="13828" max="13828" width="13" style="78" customWidth="1"/>
    <col min="13829" max="13829" width="15.44140625" style="78" customWidth="1"/>
    <col min="13830" max="13830" width="16.6640625" style="78" customWidth="1"/>
    <col min="13831" max="14080" width="9.109375" style="78"/>
    <col min="14081" max="14081" width="30.6640625" style="78" customWidth="1"/>
    <col min="14082" max="14082" width="30.109375" style="78" customWidth="1"/>
    <col min="14083" max="14083" width="52.88671875" style="78" customWidth="1"/>
    <col min="14084" max="14084" width="13" style="78" customWidth="1"/>
    <col min="14085" max="14085" width="15.44140625" style="78" customWidth="1"/>
    <col min="14086" max="14086" width="16.6640625" style="78" customWidth="1"/>
    <col min="14087" max="14336" width="9.109375" style="78"/>
    <col min="14337" max="14337" width="30.6640625" style="78" customWidth="1"/>
    <col min="14338" max="14338" width="30.109375" style="78" customWidth="1"/>
    <col min="14339" max="14339" width="52.88671875" style="78" customWidth="1"/>
    <col min="14340" max="14340" width="13" style="78" customWidth="1"/>
    <col min="14341" max="14341" width="15.44140625" style="78" customWidth="1"/>
    <col min="14342" max="14342" width="16.6640625" style="78" customWidth="1"/>
    <col min="14343" max="14592" width="9.109375" style="78"/>
    <col min="14593" max="14593" width="30.6640625" style="78" customWidth="1"/>
    <col min="14594" max="14594" width="30.109375" style="78" customWidth="1"/>
    <col min="14595" max="14595" width="52.88671875" style="78" customWidth="1"/>
    <col min="14596" max="14596" width="13" style="78" customWidth="1"/>
    <col min="14597" max="14597" width="15.44140625" style="78" customWidth="1"/>
    <col min="14598" max="14598" width="16.6640625" style="78" customWidth="1"/>
    <col min="14599" max="14848" width="9.109375" style="78"/>
    <col min="14849" max="14849" width="30.6640625" style="78" customWidth="1"/>
    <col min="14850" max="14850" width="30.109375" style="78" customWidth="1"/>
    <col min="14851" max="14851" width="52.88671875" style="78" customWidth="1"/>
    <col min="14852" max="14852" width="13" style="78" customWidth="1"/>
    <col min="14853" max="14853" width="15.44140625" style="78" customWidth="1"/>
    <col min="14854" max="14854" width="16.6640625" style="78" customWidth="1"/>
    <col min="14855" max="15104" width="9.109375" style="78"/>
    <col min="15105" max="15105" width="30.6640625" style="78" customWidth="1"/>
    <col min="15106" max="15106" width="30.109375" style="78" customWidth="1"/>
    <col min="15107" max="15107" width="52.88671875" style="78" customWidth="1"/>
    <col min="15108" max="15108" width="13" style="78" customWidth="1"/>
    <col min="15109" max="15109" width="15.44140625" style="78" customWidth="1"/>
    <col min="15110" max="15110" width="16.6640625" style="78" customWidth="1"/>
    <col min="15111" max="15360" width="9.109375" style="78"/>
    <col min="15361" max="15361" width="30.6640625" style="78" customWidth="1"/>
    <col min="15362" max="15362" width="30.109375" style="78" customWidth="1"/>
    <col min="15363" max="15363" width="52.88671875" style="78" customWidth="1"/>
    <col min="15364" max="15364" width="13" style="78" customWidth="1"/>
    <col min="15365" max="15365" width="15.44140625" style="78" customWidth="1"/>
    <col min="15366" max="15366" width="16.6640625" style="78" customWidth="1"/>
    <col min="15367" max="15616" width="9.109375" style="78"/>
    <col min="15617" max="15617" width="30.6640625" style="78" customWidth="1"/>
    <col min="15618" max="15618" width="30.109375" style="78" customWidth="1"/>
    <col min="15619" max="15619" width="52.88671875" style="78" customWidth="1"/>
    <col min="15620" max="15620" width="13" style="78" customWidth="1"/>
    <col min="15621" max="15621" width="15.44140625" style="78" customWidth="1"/>
    <col min="15622" max="15622" width="16.6640625" style="78" customWidth="1"/>
    <col min="15623" max="15872" width="9.109375" style="78"/>
    <col min="15873" max="15873" width="30.6640625" style="78" customWidth="1"/>
    <col min="15874" max="15874" width="30.109375" style="78" customWidth="1"/>
    <col min="15875" max="15875" width="52.88671875" style="78" customWidth="1"/>
    <col min="15876" max="15876" width="13" style="78" customWidth="1"/>
    <col min="15877" max="15877" width="15.44140625" style="78" customWidth="1"/>
    <col min="15878" max="15878" width="16.6640625" style="78" customWidth="1"/>
    <col min="15879" max="16128" width="9.109375" style="78"/>
    <col min="16129" max="16129" width="30.6640625" style="78" customWidth="1"/>
    <col min="16130" max="16130" width="30.109375" style="78" customWidth="1"/>
    <col min="16131" max="16131" width="52.88671875" style="78" customWidth="1"/>
    <col min="16132" max="16132" width="13" style="78" customWidth="1"/>
    <col min="16133" max="16133" width="15.44140625" style="78" customWidth="1"/>
    <col min="16134" max="16134" width="16.6640625" style="78" customWidth="1"/>
    <col min="16135" max="16384" width="9.109375" style="78"/>
  </cols>
  <sheetData>
    <row r="1" spans="1:6" s="72" customFormat="1" ht="24" x14ac:dyDescent="0.25">
      <c r="A1" s="68" t="s">
        <v>291</v>
      </c>
      <c r="B1" s="68" t="s">
        <v>292</v>
      </c>
      <c r="C1" s="69" t="s">
        <v>293</v>
      </c>
      <c r="D1" s="69" t="s">
        <v>1</v>
      </c>
      <c r="E1" s="70" t="s">
        <v>2</v>
      </c>
      <c r="F1" s="71" t="s">
        <v>294</v>
      </c>
    </row>
    <row r="2" spans="1:6" ht="20.100000000000001" customHeight="1" x14ac:dyDescent="0.25">
      <c r="A2" s="73" t="s">
        <v>138</v>
      </c>
      <c r="B2" s="73" t="s">
        <v>295</v>
      </c>
      <c r="C2" s="74" t="s">
        <v>296</v>
      </c>
      <c r="D2" s="75" t="s">
        <v>297</v>
      </c>
      <c r="E2" s="76">
        <v>944</v>
      </c>
      <c r="F2" s="77" t="s">
        <v>298</v>
      </c>
    </row>
    <row r="3" spans="1:6" ht="22.8" x14ac:dyDescent="0.25">
      <c r="A3" s="73" t="s">
        <v>138</v>
      </c>
      <c r="B3" s="73" t="s">
        <v>295</v>
      </c>
      <c r="C3" s="74" t="s">
        <v>299</v>
      </c>
      <c r="D3" s="75" t="s">
        <v>297</v>
      </c>
      <c r="E3" s="76">
        <v>590</v>
      </c>
      <c r="F3" s="77" t="s">
        <v>298</v>
      </c>
    </row>
    <row r="4" spans="1:6" ht="22.8" x14ac:dyDescent="0.25">
      <c r="A4" s="79" t="s">
        <v>133</v>
      </c>
      <c r="B4" s="79" t="s">
        <v>300</v>
      </c>
      <c r="C4" s="79" t="s">
        <v>301</v>
      </c>
      <c r="D4" s="80" t="s">
        <v>297</v>
      </c>
      <c r="E4" s="81">
        <v>5000.5</v>
      </c>
      <c r="F4" s="82" t="s">
        <v>302</v>
      </c>
    </row>
    <row r="5" spans="1:6" ht="34.200000000000003" x14ac:dyDescent="0.25">
      <c r="A5" s="79" t="s">
        <v>133</v>
      </c>
      <c r="B5" s="79" t="s">
        <v>300</v>
      </c>
      <c r="C5" s="79" t="s">
        <v>303</v>
      </c>
      <c r="D5" s="80" t="s">
        <v>297</v>
      </c>
      <c r="E5" s="81">
        <v>10133.5</v>
      </c>
      <c r="F5" s="82" t="s">
        <v>302</v>
      </c>
    </row>
    <row r="6" spans="1:6" ht="22.8" x14ac:dyDescent="0.25">
      <c r="A6" s="79" t="s">
        <v>133</v>
      </c>
      <c r="B6" s="79" t="s">
        <v>300</v>
      </c>
      <c r="C6" s="79" t="s">
        <v>304</v>
      </c>
      <c r="D6" s="80" t="s">
        <v>297</v>
      </c>
      <c r="E6" s="81">
        <v>25488</v>
      </c>
      <c r="F6" s="82" t="s">
        <v>302</v>
      </c>
    </row>
    <row r="7" spans="1:6" ht="34.200000000000003" x14ac:dyDescent="0.25">
      <c r="A7" s="79" t="s">
        <v>133</v>
      </c>
      <c r="B7" s="79" t="s">
        <v>300</v>
      </c>
      <c r="C7" s="79" t="s">
        <v>305</v>
      </c>
      <c r="D7" s="80" t="s">
        <v>297</v>
      </c>
      <c r="E7" s="81">
        <v>61419</v>
      </c>
      <c r="F7" s="82" t="s">
        <v>302</v>
      </c>
    </row>
    <row r="8" spans="1:6" ht="21.9" customHeight="1" x14ac:dyDescent="0.25">
      <c r="A8" s="79" t="s">
        <v>133</v>
      </c>
      <c r="B8" s="79" t="s">
        <v>300</v>
      </c>
      <c r="C8" s="79" t="s">
        <v>306</v>
      </c>
      <c r="D8" s="80" t="s">
        <v>297</v>
      </c>
      <c r="E8" s="81">
        <v>33435.300000000003</v>
      </c>
      <c r="F8" s="82" t="s">
        <v>302</v>
      </c>
    </row>
    <row r="9" spans="1:6" ht="17.100000000000001" customHeight="1" x14ac:dyDescent="0.25">
      <c r="A9" s="79" t="s">
        <v>133</v>
      </c>
      <c r="B9" s="79" t="s">
        <v>300</v>
      </c>
      <c r="C9" s="79" t="s">
        <v>307</v>
      </c>
      <c r="D9" s="80" t="s">
        <v>297</v>
      </c>
      <c r="E9" s="81">
        <v>9410.5</v>
      </c>
      <c r="F9" s="82" t="s">
        <v>302</v>
      </c>
    </row>
    <row r="10" spans="1:6" ht="18.899999999999999" customHeight="1" x14ac:dyDescent="0.25">
      <c r="A10" s="79" t="s">
        <v>133</v>
      </c>
      <c r="B10" s="79" t="s">
        <v>300</v>
      </c>
      <c r="C10" s="79" t="s">
        <v>308</v>
      </c>
      <c r="D10" s="80" t="s">
        <v>297</v>
      </c>
      <c r="E10" s="81">
        <v>5929.5</v>
      </c>
      <c r="F10" s="82" t="s">
        <v>302</v>
      </c>
    </row>
    <row r="11" spans="1:6" ht="17.100000000000001" customHeight="1" x14ac:dyDescent="0.25">
      <c r="A11" s="79" t="s">
        <v>133</v>
      </c>
      <c r="B11" s="79" t="s">
        <v>300</v>
      </c>
      <c r="C11" s="79" t="s">
        <v>309</v>
      </c>
      <c r="D11" s="80" t="s">
        <v>297</v>
      </c>
      <c r="E11" s="81">
        <v>65844</v>
      </c>
      <c r="F11" s="82" t="s">
        <v>302</v>
      </c>
    </row>
    <row r="12" spans="1:6" ht="18" customHeight="1" x14ac:dyDescent="0.25">
      <c r="A12" s="79" t="s">
        <v>133</v>
      </c>
      <c r="B12" s="79" t="s">
        <v>300</v>
      </c>
      <c r="C12" s="79" t="s">
        <v>310</v>
      </c>
      <c r="D12" s="80" t="s">
        <v>297</v>
      </c>
      <c r="E12" s="81">
        <v>29393.8</v>
      </c>
      <c r="F12" s="82" t="s">
        <v>302</v>
      </c>
    </row>
    <row r="13" spans="1:6" ht="18" customHeight="1" x14ac:dyDescent="0.25">
      <c r="A13" s="79" t="s">
        <v>133</v>
      </c>
      <c r="B13" s="79" t="s">
        <v>300</v>
      </c>
      <c r="C13" s="79" t="s">
        <v>311</v>
      </c>
      <c r="D13" s="80" t="s">
        <v>297</v>
      </c>
      <c r="E13" s="81">
        <v>27193.1</v>
      </c>
      <c r="F13" s="82" t="s">
        <v>302</v>
      </c>
    </row>
    <row r="14" spans="1:6" ht="45.6" x14ac:dyDescent="0.25">
      <c r="A14" s="79" t="s">
        <v>133</v>
      </c>
      <c r="B14" s="79" t="s">
        <v>300</v>
      </c>
      <c r="C14" s="79" t="s">
        <v>312</v>
      </c>
      <c r="D14" s="80" t="s">
        <v>297</v>
      </c>
      <c r="E14" s="81">
        <v>50380.1</v>
      </c>
      <c r="F14" s="82" t="s">
        <v>302</v>
      </c>
    </row>
    <row r="15" spans="1:6" ht="45.6" x14ac:dyDescent="0.25">
      <c r="A15" s="79" t="s">
        <v>133</v>
      </c>
      <c r="B15" s="79" t="s">
        <v>300</v>
      </c>
      <c r="C15" s="79" t="s">
        <v>313</v>
      </c>
      <c r="D15" s="80" t="s">
        <v>297</v>
      </c>
      <c r="E15" s="81">
        <v>29323</v>
      </c>
      <c r="F15" s="82" t="s">
        <v>302</v>
      </c>
    </row>
    <row r="16" spans="1:6" ht="45.6" x14ac:dyDescent="0.25">
      <c r="A16" s="79" t="s">
        <v>133</v>
      </c>
      <c r="B16" s="79" t="s">
        <v>300</v>
      </c>
      <c r="C16" s="79" t="s">
        <v>314</v>
      </c>
      <c r="D16" s="80" t="s">
        <v>297</v>
      </c>
      <c r="E16" s="81">
        <v>32833.5</v>
      </c>
      <c r="F16" s="82" t="s">
        <v>302</v>
      </c>
    </row>
    <row r="17" spans="1:6" ht="45.6" x14ac:dyDescent="0.25">
      <c r="A17" s="79" t="s">
        <v>133</v>
      </c>
      <c r="B17" s="79" t="s">
        <v>300</v>
      </c>
      <c r="C17" s="79" t="s">
        <v>315</v>
      </c>
      <c r="D17" s="80" t="s">
        <v>297</v>
      </c>
      <c r="E17" s="81">
        <v>12537.5</v>
      </c>
      <c r="F17" s="82" t="s">
        <v>302</v>
      </c>
    </row>
    <row r="18" spans="1:6" ht="34.200000000000003" x14ac:dyDescent="0.25">
      <c r="A18" s="79" t="s">
        <v>133</v>
      </c>
      <c r="B18" s="79" t="s">
        <v>300</v>
      </c>
      <c r="C18" s="79" t="s">
        <v>316</v>
      </c>
      <c r="D18" s="80" t="s">
        <v>297</v>
      </c>
      <c r="E18" s="81">
        <v>12626</v>
      </c>
      <c r="F18" s="82" t="s">
        <v>302</v>
      </c>
    </row>
    <row r="19" spans="1:6" ht="45.6" x14ac:dyDescent="0.25">
      <c r="A19" s="79" t="s">
        <v>133</v>
      </c>
      <c r="B19" s="79" t="s">
        <v>300</v>
      </c>
      <c r="C19" s="79" t="s">
        <v>317</v>
      </c>
      <c r="D19" s="80" t="s">
        <v>297</v>
      </c>
      <c r="E19" s="81">
        <v>95892.7</v>
      </c>
      <c r="F19" s="82" t="s">
        <v>302</v>
      </c>
    </row>
    <row r="20" spans="1:6" ht="22.5" customHeight="1" x14ac:dyDescent="0.25">
      <c r="A20" s="79" t="s">
        <v>133</v>
      </c>
      <c r="B20" s="79" t="s">
        <v>300</v>
      </c>
      <c r="C20" s="79" t="s">
        <v>318</v>
      </c>
      <c r="D20" s="80" t="s">
        <v>297</v>
      </c>
      <c r="E20" s="81">
        <v>19706</v>
      </c>
      <c r="F20" s="82" t="s">
        <v>302</v>
      </c>
    </row>
    <row r="21" spans="1:6" ht="22.5" customHeight="1" x14ac:dyDescent="0.25">
      <c r="A21" s="79" t="s">
        <v>133</v>
      </c>
      <c r="B21" s="79" t="s">
        <v>300</v>
      </c>
      <c r="C21" s="79" t="s">
        <v>319</v>
      </c>
      <c r="D21" s="80" t="s">
        <v>297</v>
      </c>
      <c r="E21" s="81">
        <v>30975</v>
      </c>
      <c r="F21" s="82" t="s">
        <v>302</v>
      </c>
    </row>
    <row r="22" spans="1:6" ht="22.8" x14ac:dyDescent="0.25">
      <c r="A22" s="79" t="s">
        <v>133</v>
      </c>
      <c r="B22" s="79" t="s">
        <v>300</v>
      </c>
      <c r="C22" s="79" t="s">
        <v>320</v>
      </c>
      <c r="D22" s="80" t="s">
        <v>297</v>
      </c>
      <c r="E22" s="81">
        <v>15251.5</v>
      </c>
      <c r="F22" s="82" t="s">
        <v>302</v>
      </c>
    </row>
    <row r="23" spans="1:6" ht="22.8" x14ac:dyDescent="0.25">
      <c r="A23" s="79" t="s">
        <v>133</v>
      </c>
      <c r="B23" s="79" t="s">
        <v>300</v>
      </c>
      <c r="C23" s="79" t="s">
        <v>321</v>
      </c>
      <c r="D23" s="80" t="s">
        <v>297</v>
      </c>
      <c r="E23" s="81">
        <v>24225.4</v>
      </c>
      <c r="F23" s="82" t="s">
        <v>302</v>
      </c>
    </row>
    <row r="24" spans="1:6" ht="22.5" customHeight="1" x14ac:dyDescent="0.25">
      <c r="A24" s="83" t="s">
        <v>147</v>
      </c>
      <c r="B24" s="83" t="s">
        <v>322</v>
      </c>
      <c r="C24" s="84" t="s">
        <v>323</v>
      </c>
      <c r="D24" s="85" t="s">
        <v>324</v>
      </c>
      <c r="E24" s="86">
        <v>1003</v>
      </c>
      <c r="F24" s="87" t="s">
        <v>325</v>
      </c>
    </row>
    <row r="25" spans="1:6" x14ac:dyDescent="0.25">
      <c r="A25" s="83" t="s">
        <v>147</v>
      </c>
      <c r="B25" s="83" t="s">
        <v>322</v>
      </c>
      <c r="C25" s="84" t="s">
        <v>326</v>
      </c>
      <c r="D25" s="85" t="s">
        <v>324</v>
      </c>
      <c r="E25" s="86">
        <v>1003</v>
      </c>
      <c r="F25" s="87" t="s">
        <v>325</v>
      </c>
    </row>
    <row r="26" spans="1:6" ht="24" customHeight="1" x14ac:dyDescent="0.25">
      <c r="A26" s="83" t="s">
        <v>147</v>
      </c>
      <c r="B26" s="83" t="s">
        <v>322</v>
      </c>
      <c r="C26" s="84" t="s">
        <v>327</v>
      </c>
      <c r="D26" s="85" t="s">
        <v>324</v>
      </c>
      <c r="E26" s="86">
        <v>3009</v>
      </c>
      <c r="F26" s="87" t="s">
        <v>325</v>
      </c>
    </row>
    <row r="27" spans="1:6" x14ac:dyDescent="0.25">
      <c r="A27" s="83" t="s">
        <v>147</v>
      </c>
      <c r="B27" s="83" t="s">
        <v>322</v>
      </c>
      <c r="C27" s="84" t="s">
        <v>328</v>
      </c>
      <c r="D27" s="85" t="s">
        <v>324</v>
      </c>
      <c r="E27" s="86">
        <v>1882.1</v>
      </c>
      <c r="F27" s="87" t="s">
        <v>325</v>
      </c>
    </row>
    <row r="28" spans="1:6" x14ac:dyDescent="0.25">
      <c r="A28" s="83" t="s">
        <v>147</v>
      </c>
      <c r="B28" s="83" t="s">
        <v>322</v>
      </c>
      <c r="C28" s="84" t="s">
        <v>329</v>
      </c>
      <c r="D28" s="85" t="s">
        <v>297</v>
      </c>
      <c r="E28" s="86">
        <v>83.78</v>
      </c>
      <c r="F28" s="87" t="s">
        <v>325</v>
      </c>
    </row>
    <row r="29" spans="1:6" x14ac:dyDescent="0.25">
      <c r="A29" s="83" t="s">
        <v>147</v>
      </c>
      <c r="B29" s="83" t="s">
        <v>322</v>
      </c>
      <c r="C29" s="84" t="s">
        <v>330</v>
      </c>
      <c r="D29" s="85" t="s">
        <v>297</v>
      </c>
      <c r="E29" s="86">
        <v>192.34</v>
      </c>
      <c r="F29" s="87" t="s">
        <v>325</v>
      </c>
    </row>
    <row r="30" spans="1:6" x14ac:dyDescent="0.25">
      <c r="A30" s="83" t="s">
        <v>147</v>
      </c>
      <c r="B30" s="83" t="s">
        <v>322</v>
      </c>
      <c r="C30" s="84" t="s">
        <v>331</v>
      </c>
      <c r="D30" s="85" t="s">
        <v>297</v>
      </c>
      <c r="E30" s="86">
        <v>421.26</v>
      </c>
      <c r="F30" s="87" t="s">
        <v>325</v>
      </c>
    </row>
    <row r="31" spans="1:6" x14ac:dyDescent="0.25">
      <c r="A31" s="88" t="s">
        <v>332</v>
      </c>
      <c r="B31" s="88" t="s">
        <v>333</v>
      </c>
      <c r="C31" s="89" t="s">
        <v>334</v>
      </c>
      <c r="D31" s="90" t="s">
        <v>297</v>
      </c>
      <c r="E31" s="91">
        <v>6500</v>
      </c>
      <c r="F31" s="92" t="s">
        <v>335</v>
      </c>
    </row>
    <row r="32" spans="1:6" x14ac:dyDescent="0.25">
      <c r="A32" s="88" t="s">
        <v>332</v>
      </c>
      <c r="B32" s="88" t="s">
        <v>333</v>
      </c>
      <c r="C32" s="89" t="s">
        <v>336</v>
      </c>
      <c r="D32" s="90" t="s">
        <v>297</v>
      </c>
      <c r="E32" s="91">
        <v>7265.26</v>
      </c>
      <c r="F32" s="92" t="s">
        <v>335</v>
      </c>
    </row>
    <row r="33" spans="1:6" x14ac:dyDescent="0.25">
      <c r="A33" s="88" t="s">
        <v>332</v>
      </c>
      <c r="B33" s="88" t="s">
        <v>333</v>
      </c>
      <c r="C33" s="89" t="s">
        <v>337</v>
      </c>
      <c r="D33" s="90" t="s">
        <v>297</v>
      </c>
      <c r="E33" s="91">
        <v>4675.2539999999999</v>
      </c>
      <c r="F33" s="92" t="s">
        <v>335</v>
      </c>
    </row>
    <row r="34" spans="1:6" x14ac:dyDescent="0.25">
      <c r="A34" s="88" t="s">
        <v>332</v>
      </c>
      <c r="B34" s="88" t="s">
        <v>333</v>
      </c>
      <c r="C34" s="89" t="s">
        <v>338</v>
      </c>
      <c r="D34" s="90" t="s">
        <v>297</v>
      </c>
      <c r="E34" s="91">
        <v>16785.5</v>
      </c>
      <c r="F34" s="92" t="s">
        <v>335</v>
      </c>
    </row>
    <row r="35" spans="1:6" x14ac:dyDescent="0.25">
      <c r="A35" s="88" t="s">
        <v>332</v>
      </c>
      <c r="B35" s="88" t="s">
        <v>333</v>
      </c>
      <c r="C35" s="89" t="s">
        <v>339</v>
      </c>
      <c r="D35" s="90" t="s">
        <v>297</v>
      </c>
      <c r="E35" s="91">
        <v>15163</v>
      </c>
      <c r="F35" s="92" t="s">
        <v>335</v>
      </c>
    </row>
    <row r="36" spans="1:6" x14ac:dyDescent="0.25">
      <c r="A36" s="93" t="s">
        <v>190</v>
      </c>
      <c r="B36" s="93" t="s">
        <v>340</v>
      </c>
      <c r="C36" s="94" t="s">
        <v>341</v>
      </c>
      <c r="D36" s="95" t="s">
        <v>297</v>
      </c>
      <c r="E36" s="96">
        <v>2330.5</v>
      </c>
      <c r="F36" s="97" t="s">
        <v>342</v>
      </c>
    </row>
    <row r="37" spans="1:6" x14ac:dyDescent="0.25">
      <c r="A37" s="93" t="s">
        <v>190</v>
      </c>
      <c r="B37" s="93" t="s">
        <v>340</v>
      </c>
      <c r="C37" s="94" t="s">
        <v>343</v>
      </c>
      <c r="D37" s="95"/>
      <c r="E37" s="96">
        <v>1150</v>
      </c>
      <c r="F37" s="97" t="s">
        <v>342</v>
      </c>
    </row>
    <row r="38" spans="1:6" ht="22.8" x14ac:dyDescent="0.25">
      <c r="A38" s="93" t="s">
        <v>190</v>
      </c>
      <c r="B38" s="93" t="s">
        <v>340</v>
      </c>
      <c r="C38" s="94" t="s">
        <v>344</v>
      </c>
      <c r="D38" s="95" t="s">
        <v>297</v>
      </c>
      <c r="E38" s="96">
        <v>2330.5</v>
      </c>
      <c r="F38" s="97" t="s">
        <v>342</v>
      </c>
    </row>
    <row r="39" spans="1:6" ht="34.200000000000003" x14ac:dyDescent="0.25">
      <c r="A39" s="93" t="s">
        <v>190</v>
      </c>
      <c r="B39" s="93" t="s">
        <v>340</v>
      </c>
      <c r="C39" s="94" t="s">
        <v>345</v>
      </c>
      <c r="D39" s="95" t="s">
        <v>297</v>
      </c>
      <c r="E39" s="96">
        <v>3009</v>
      </c>
      <c r="F39" s="97" t="s">
        <v>342</v>
      </c>
    </row>
    <row r="40" spans="1:6" ht="34.200000000000003" x14ac:dyDescent="0.25">
      <c r="A40" s="93" t="s">
        <v>190</v>
      </c>
      <c r="B40" s="93" t="s">
        <v>340</v>
      </c>
      <c r="C40" s="94" t="s">
        <v>346</v>
      </c>
      <c r="D40" s="95" t="s">
        <v>297</v>
      </c>
      <c r="E40" s="96">
        <v>1150.5</v>
      </c>
      <c r="F40" s="97" t="s">
        <v>342</v>
      </c>
    </row>
    <row r="41" spans="1:6" ht="34.200000000000003" x14ac:dyDescent="0.25">
      <c r="A41" s="93" t="s">
        <v>190</v>
      </c>
      <c r="B41" s="93" t="s">
        <v>340</v>
      </c>
      <c r="C41" s="94" t="s">
        <v>347</v>
      </c>
      <c r="D41" s="95" t="s">
        <v>297</v>
      </c>
      <c r="E41" s="96">
        <v>1150.5</v>
      </c>
      <c r="F41" s="97" t="s">
        <v>342</v>
      </c>
    </row>
    <row r="42" spans="1:6" ht="22.8" x14ac:dyDescent="0.25">
      <c r="A42" s="93" t="s">
        <v>190</v>
      </c>
      <c r="B42" s="93" t="s">
        <v>340</v>
      </c>
      <c r="C42" s="94" t="s">
        <v>348</v>
      </c>
      <c r="D42" s="95" t="s">
        <v>297</v>
      </c>
      <c r="E42" s="96">
        <v>1947</v>
      </c>
      <c r="F42" s="97" t="s">
        <v>342</v>
      </c>
    </row>
    <row r="43" spans="1:6" ht="22.5" customHeight="1" x14ac:dyDescent="0.25">
      <c r="A43" s="93" t="s">
        <v>190</v>
      </c>
      <c r="B43" s="93" t="s">
        <v>340</v>
      </c>
      <c r="C43" s="94" t="s">
        <v>349</v>
      </c>
      <c r="D43" s="95" t="s">
        <v>297</v>
      </c>
      <c r="E43" s="96">
        <v>2212.5</v>
      </c>
      <c r="F43" s="97" t="s">
        <v>342</v>
      </c>
    </row>
    <row r="44" spans="1:6" ht="18.899999999999999" customHeight="1" x14ac:dyDescent="0.25">
      <c r="A44" s="98" t="s">
        <v>350</v>
      </c>
      <c r="B44" s="98" t="s">
        <v>351</v>
      </c>
      <c r="C44" s="99" t="s">
        <v>352</v>
      </c>
      <c r="D44" s="100" t="s">
        <v>297</v>
      </c>
      <c r="E44" s="101">
        <v>11210</v>
      </c>
      <c r="F44" s="102" t="s">
        <v>353</v>
      </c>
    </row>
    <row r="45" spans="1:6" ht="17.100000000000001" customHeight="1" x14ac:dyDescent="0.25">
      <c r="A45" s="98" t="s">
        <v>350</v>
      </c>
      <c r="B45" s="98" t="s">
        <v>351</v>
      </c>
      <c r="C45" s="99" t="s">
        <v>354</v>
      </c>
      <c r="D45" s="100" t="s">
        <v>297</v>
      </c>
      <c r="E45" s="101">
        <v>15692.82</v>
      </c>
      <c r="F45" s="102" t="s">
        <v>353</v>
      </c>
    </row>
    <row r="46" spans="1:6" x14ac:dyDescent="0.25">
      <c r="A46" s="98" t="s">
        <v>350</v>
      </c>
      <c r="B46" s="98" t="s">
        <v>351</v>
      </c>
      <c r="C46" s="99" t="s">
        <v>355</v>
      </c>
      <c r="D46" s="100" t="s">
        <v>297</v>
      </c>
      <c r="E46" s="101">
        <v>342200</v>
      </c>
      <c r="F46" s="102" t="s">
        <v>353</v>
      </c>
    </row>
    <row r="47" spans="1:6" ht="21" customHeight="1" x14ac:dyDescent="0.25">
      <c r="A47" s="98" t="s">
        <v>350</v>
      </c>
      <c r="B47" s="98" t="s">
        <v>351</v>
      </c>
      <c r="C47" s="99" t="s">
        <v>356</v>
      </c>
      <c r="D47" s="100" t="s">
        <v>297</v>
      </c>
      <c r="E47" s="101">
        <v>6254</v>
      </c>
      <c r="F47" s="102" t="s">
        <v>353</v>
      </c>
    </row>
    <row r="48" spans="1:6" ht="14.1" customHeight="1" x14ac:dyDescent="0.25">
      <c r="A48" s="98" t="s">
        <v>350</v>
      </c>
      <c r="B48" s="98" t="s">
        <v>351</v>
      </c>
      <c r="C48" s="99" t="s">
        <v>357</v>
      </c>
      <c r="D48" s="100" t="s">
        <v>297</v>
      </c>
      <c r="E48" s="101">
        <v>531000</v>
      </c>
      <c r="F48" s="102" t="s">
        <v>353</v>
      </c>
    </row>
    <row r="49" spans="1:6" ht="22.8" x14ac:dyDescent="0.25">
      <c r="A49" s="98" t="s">
        <v>350</v>
      </c>
      <c r="B49" s="98" t="s">
        <v>351</v>
      </c>
      <c r="C49" s="99" t="s">
        <v>358</v>
      </c>
      <c r="D49" s="100" t="s">
        <v>297</v>
      </c>
      <c r="E49" s="101">
        <v>49794.525000000001</v>
      </c>
      <c r="F49" s="102" t="s">
        <v>353</v>
      </c>
    </row>
    <row r="50" spans="1:6" x14ac:dyDescent="0.25">
      <c r="A50" s="98" t="s">
        <v>350</v>
      </c>
      <c r="B50" s="98" t="s">
        <v>351</v>
      </c>
      <c r="C50" s="99" t="s">
        <v>359</v>
      </c>
      <c r="D50" s="100" t="s">
        <v>297</v>
      </c>
      <c r="E50" s="101">
        <v>275000</v>
      </c>
      <c r="F50" s="102" t="s">
        <v>353</v>
      </c>
    </row>
    <row r="51" spans="1:6" x14ac:dyDescent="0.25">
      <c r="A51" s="98" t="s">
        <v>350</v>
      </c>
      <c r="B51" s="98" t="s">
        <v>351</v>
      </c>
      <c r="C51" s="99" t="s">
        <v>360</v>
      </c>
      <c r="D51" s="100" t="s">
        <v>297</v>
      </c>
      <c r="E51" s="101">
        <v>8407.5</v>
      </c>
      <c r="F51" s="102" t="s">
        <v>353</v>
      </c>
    </row>
    <row r="52" spans="1:6" ht="15.9" customHeight="1" x14ac:dyDescent="0.25">
      <c r="A52" s="98" t="s">
        <v>350</v>
      </c>
      <c r="B52" s="98" t="s">
        <v>351</v>
      </c>
      <c r="C52" s="99" t="s">
        <v>361</v>
      </c>
      <c r="D52" s="100" t="s">
        <v>297</v>
      </c>
      <c r="E52" s="101">
        <v>96885.151100000003</v>
      </c>
      <c r="F52" s="102" t="s">
        <v>353</v>
      </c>
    </row>
    <row r="53" spans="1:6" ht="15" customHeight="1" x14ac:dyDescent="0.25">
      <c r="A53" s="98" t="s">
        <v>350</v>
      </c>
      <c r="B53" s="98" t="s">
        <v>351</v>
      </c>
      <c r="C53" s="99" t="s">
        <v>362</v>
      </c>
      <c r="D53" s="100" t="s">
        <v>297</v>
      </c>
      <c r="E53" s="101">
        <v>250160</v>
      </c>
      <c r="F53" s="102" t="s">
        <v>353</v>
      </c>
    </row>
    <row r="54" spans="1:6" x14ac:dyDescent="0.25">
      <c r="A54" s="98" t="s">
        <v>350</v>
      </c>
      <c r="B54" s="98" t="s">
        <v>351</v>
      </c>
      <c r="C54" s="99" t="s">
        <v>363</v>
      </c>
      <c r="D54" s="100" t="s">
        <v>297</v>
      </c>
      <c r="E54" s="101">
        <v>2950</v>
      </c>
      <c r="F54" s="102" t="s">
        <v>353</v>
      </c>
    </row>
    <row r="55" spans="1:6" ht="14.1" customHeight="1" x14ac:dyDescent="0.25">
      <c r="A55" s="98" t="s">
        <v>350</v>
      </c>
      <c r="B55" s="98" t="s">
        <v>351</v>
      </c>
      <c r="C55" s="99" t="s">
        <v>364</v>
      </c>
      <c r="D55" s="100" t="s">
        <v>297</v>
      </c>
      <c r="E55" s="101">
        <v>226560</v>
      </c>
      <c r="F55" s="102" t="s">
        <v>353</v>
      </c>
    </row>
    <row r="56" spans="1:6" ht="30.75" customHeight="1" x14ac:dyDescent="0.25">
      <c r="A56" s="98" t="s">
        <v>350</v>
      </c>
      <c r="B56" s="98" t="s">
        <v>351</v>
      </c>
      <c r="C56" s="99" t="s">
        <v>365</v>
      </c>
      <c r="D56" s="100" t="s">
        <v>297</v>
      </c>
      <c r="E56" s="101">
        <v>501500</v>
      </c>
      <c r="F56" s="102" t="s">
        <v>353</v>
      </c>
    </row>
    <row r="57" spans="1:6" ht="15" customHeight="1" x14ac:dyDescent="0.25">
      <c r="A57" s="98" t="s">
        <v>350</v>
      </c>
      <c r="B57" s="98" t="s">
        <v>351</v>
      </c>
      <c r="C57" s="99" t="s">
        <v>366</v>
      </c>
      <c r="D57" s="100" t="s">
        <v>297</v>
      </c>
      <c r="E57" s="101">
        <v>41300</v>
      </c>
      <c r="F57" s="102" t="s">
        <v>353</v>
      </c>
    </row>
    <row r="58" spans="1:6" ht="24" customHeight="1" x14ac:dyDescent="0.25">
      <c r="A58" s="98" t="s">
        <v>350</v>
      </c>
      <c r="B58" s="98" t="s">
        <v>351</v>
      </c>
      <c r="C58" s="99" t="s">
        <v>367</v>
      </c>
      <c r="D58" s="100" t="s">
        <v>297</v>
      </c>
      <c r="E58" s="101">
        <v>49560</v>
      </c>
      <c r="F58" s="102" t="s">
        <v>353</v>
      </c>
    </row>
    <row r="59" spans="1:6" ht="14.1" customHeight="1" x14ac:dyDescent="0.25">
      <c r="A59" s="98" t="s">
        <v>350</v>
      </c>
      <c r="B59" s="98" t="s">
        <v>351</v>
      </c>
      <c r="C59" s="99" t="s">
        <v>368</v>
      </c>
      <c r="D59" s="100" t="s">
        <v>297</v>
      </c>
      <c r="E59" s="101">
        <v>188800</v>
      </c>
      <c r="F59" s="102" t="s">
        <v>353</v>
      </c>
    </row>
    <row r="60" spans="1:6" ht="15" customHeight="1" x14ac:dyDescent="0.25">
      <c r="A60" s="98" t="s">
        <v>350</v>
      </c>
      <c r="B60" s="98" t="s">
        <v>351</v>
      </c>
      <c r="C60" s="99" t="s">
        <v>369</v>
      </c>
      <c r="D60" s="100" t="s">
        <v>297</v>
      </c>
      <c r="E60" s="101">
        <v>27140</v>
      </c>
      <c r="F60" s="102" t="s">
        <v>353</v>
      </c>
    </row>
    <row r="61" spans="1:6" ht="15.9" customHeight="1" x14ac:dyDescent="0.25">
      <c r="A61" s="98" t="s">
        <v>350</v>
      </c>
      <c r="B61" s="98" t="s">
        <v>351</v>
      </c>
      <c r="C61" s="99" t="s">
        <v>370</v>
      </c>
      <c r="D61" s="100" t="s">
        <v>297</v>
      </c>
      <c r="E61" s="101">
        <v>49219.1806</v>
      </c>
      <c r="F61" s="102" t="s">
        <v>353</v>
      </c>
    </row>
    <row r="62" spans="1:6" ht="18.899999999999999" customHeight="1" x14ac:dyDescent="0.25">
      <c r="A62" s="98" t="s">
        <v>350</v>
      </c>
      <c r="B62" s="98" t="s">
        <v>351</v>
      </c>
      <c r="C62" s="99" t="s">
        <v>371</v>
      </c>
      <c r="D62" s="100" t="s">
        <v>297</v>
      </c>
      <c r="E62" s="101">
        <v>26137.0707</v>
      </c>
      <c r="F62" s="102" t="s">
        <v>353</v>
      </c>
    </row>
    <row r="63" spans="1:6" ht="20.100000000000001" customHeight="1" x14ac:dyDescent="0.25">
      <c r="A63" s="98" t="s">
        <v>350</v>
      </c>
      <c r="B63" s="98" t="s">
        <v>351</v>
      </c>
      <c r="C63" s="99" t="s">
        <v>372</v>
      </c>
      <c r="D63" s="100" t="s">
        <v>297</v>
      </c>
      <c r="E63" s="101">
        <v>105563.74400000001</v>
      </c>
      <c r="F63" s="102" t="s">
        <v>353</v>
      </c>
    </row>
    <row r="64" spans="1:6" ht="18.899999999999999" customHeight="1" x14ac:dyDescent="0.25">
      <c r="A64" s="98" t="s">
        <v>350</v>
      </c>
      <c r="B64" s="98" t="s">
        <v>351</v>
      </c>
      <c r="C64" s="99" t="s">
        <v>373</v>
      </c>
      <c r="D64" s="100" t="s">
        <v>297</v>
      </c>
      <c r="E64" s="101">
        <v>6490</v>
      </c>
      <c r="F64" s="102" t="s">
        <v>353</v>
      </c>
    </row>
    <row r="65" spans="1:6" ht="15" customHeight="1" x14ac:dyDescent="0.25">
      <c r="A65" s="98" t="s">
        <v>350</v>
      </c>
      <c r="B65" s="98" t="s">
        <v>351</v>
      </c>
      <c r="C65" s="99" t="s">
        <v>374</v>
      </c>
      <c r="D65" s="100" t="s">
        <v>297</v>
      </c>
      <c r="E65" s="101">
        <v>30335.3338</v>
      </c>
      <c r="F65" s="102" t="s">
        <v>353</v>
      </c>
    </row>
    <row r="66" spans="1:6" ht="22.8" x14ac:dyDescent="0.25">
      <c r="A66" s="98" t="s">
        <v>350</v>
      </c>
      <c r="B66" s="98" t="s">
        <v>351</v>
      </c>
      <c r="C66" s="99" t="s">
        <v>375</v>
      </c>
      <c r="D66" s="100" t="s">
        <v>297</v>
      </c>
      <c r="E66" s="101">
        <v>72981.654699999999</v>
      </c>
      <c r="F66" s="102" t="s">
        <v>353</v>
      </c>
    </row>
    <row r="67" spans="1:6" x14ac:dyDescent="0.25">
      <c r="A67" s="98" t="s">
        <v>350</v>
      </c>
      <c r="B67" s="98" t="s">
        <v>351</v>
      </c>
      <c r="C67" s="99" t="s">
        <v>376</v>
      </c>
      <c r="D67" s="100" t="s">
        <v>297</v>
      </c>
      <c r="E67" s="101">
        <v>172048.60250000001</v>
      </c>
      <c r="F67" s="102" t="s">
        <v>353</v>
      </c>
    </row>
    <row r="68" spans="1:6" x14ac:dyDescent="0.25">
      <c r="A68" s="98" t="s">
        <v>350</v>
      </c>
      <c r="B68" s="98" t="s">
        <v>351</v>
      </c>
      <c r="C68" s="99" t="s">
        <v>377</v>
      </c>
      <c r="D68" s="100" t="s">
        <v>297</v>
      </c>
      <c r="E68" s="101">
        <v>104465.4</v>
      </c>
      <c r="F68" s="102" t="s">
        <v>353</v>
      </c>
    </row>
    <row r="69" spans="1:6" x14ac:dyDescent="0.25">
      <c r="A69" s="98" t="s">
        <v>350</v>
      </c>
      <c r="B69" s="98" t="s">
        <v>351</v>
      </c>
      <c r="C69" s="99" t="s">
        <v>378</v>
      </c>
      <c r="D69" s="100" t="s">
        <v>297</v>
      </c>
      <c r="E69" s="101">
        <v>8314.2916999999998</v>
      </c>
      <c r="F69" s="102" t="s">
        <v>353</v>
      </c>
    </row>
    <row r="70" spans="1:6" x14ac:dyDescent="0.25">
      <c r="A70" s="98" t="s">
        <v>350</v>
      </c>
      <c r="B70" s="98" t="s">
        <v>351</v>
      </c>
      <c r="C70" s="99" t="s">
        <v>379</v>
      </c>
      <c r="D70" s="100" t="s">
        <v>297</v>
      </c>
      <c r="E70" s="101">
        <v>198806.39999999999</v>
      </c>
      <c r="F70" s="102" t="s">
        <v>353</v>
      </c>
    </row>
    <row r="71" spans="1:6" x14ac:dyDescent="0.25">
      <c r="A71" s="98" t="s">
        <v>350</v>
      </c>
      <c r="B71" s="98" t="s">
        <v>351</v>
      </c>
      <c r="C71" s="99" t="s">
        <v>380</v>
      </c>
      <c r="D71" s="100" t="s">
        <v>297</v>
      </c>
      <c r="E71" s="101">
        <v>11313.84</v>
      </c>
      <c r="F71" s="102" t="s">
        <v>353</v>
      </c>
    </row>
    <row r="72" spans="1:6" x14ac:dyDescent="0.25">
      <c r="A72" s="98" t="s">
        <v>350</v>
      </c>
      <c r="B72" s="98" t="s">
        <v>351</v>
      </c>
      <c r="C72" s="99" t="s">
        <v>381</v>
      </c>
      <c r="D72" s="100" t="s">
        <v>297</v>
      </c>
      <c r="E72" s="101">
        <v>469017.40850000002</v>
      </c>
      <c r="F72" s="102" t="s">
        <v>353</v>
      </c>
    </row>
    <row r="73" spans="1:6" ht="22.8" x14ac:dyDescent="0.25">
      <c r="A73" s="98" t="s">
        <v>350</v>
      </c>
      <c r="B73" s="98" t="s">
        <v>351</v>
      </c>
      <c r="C73" s="99" t="s">
        <v>382</v>
      </c>
      <c r="D73" s="100" t="s">
        <v>297</v>
      </c>
      <c r="E73" s="101">
        <v>4501.7</v>
      </c>
      <c r="F73" s="102" t="s">
        <v>353</v>
      </c>
    </row>
    <row r="74" spans="1:6" x14ac:dyDescent="0.25">
      <c r="A74" s="98" t="s">
        <v>350</v>
      </c>
      <c r="B74" s="98" t="s">
        <v>351</v>
      </c>
      <c r="C74" s="99" t="s">
        <v>383</v>
      </c>
      <c r="D74" s="100" t="s">
        <v>297</v>
      </c>
      <c r="E74" s="101">
        <v>161582.93400000001</v>
      </c>
      <c r="F74" s="102" t="s">
        <v>353</v>
      </c>
    </row>
    <row r="75" spans="1:6" ht="22.8" x14ac:dyDescent="0.25">
      <c r="A75" s="98" t="s">
        <v>350</v>
      </c>
      <c r="B75" s="98" t="s">
        <v>351</v>
      </c>
      <c r="C75" s="99" t="s">
        <v>384</v>
      </c>
      <c r="D75" s="100" t="s">
        <v>297</v>
      </c>
      <c r="E75" s="101">
        <v>344224.6911</v>
      </c>
      <c r="F75" s="102" t="s">
        <v>353</v>
      </c>
    </row>
    <row r="76" spans="1:6" x14ac:dyDescent="0.25">
      <c r="A76" s="98" t="s">
        <v>350</v>
      </c>
      <c r="B76" s="98" t="s">
        <v>351</v>
      </c>
      <c r="C76" s="99" t="s">
        <v>385</v>
      </c>
      <c r="D76" s="100" t="s">
        <v>297</v>
      </c>
      <c r="E76" s="101">
        <v>24151.661800000002</v>
      </c>
      <c r="F76" s="102" t="s">
        <v>353</v>
      </c>
    </row>
    <row r="77" spans="1:6" x14ac:dyDescent="0.25">
      <c r="A77" s="98" t="s">
        <v>350</v>
      </c>
      <c r="B77" s="98" t="s">
        <v>351</v>
      </c>
      <c r="C77" s="99" t="s">
        <v>386</v>
      </c>
      <c r="D77" s="100" t="s">
        <v>297</v>
      </c>
      <c r="E77" s="101">
        <v>12836.04</v>
      </c>
      <c r="F77" s="102" t="s">
        <v>353</v>
      </c>
    </row>
    <row r="78" spans="1:6" ht="22.8" x14ac:dyDescent="0.25">
      <c r="A78" s="98" t="s">
        <v>350</v>
      </c>
      <c r="B78" s="98" t="s">
        <v>351</v>
      </c>
      <c r="C78" s="99" t="s">
        <v>387</v>
      </c>
      <c r="D78" s="100" t="s">
        <v>297</v>
      </c>
      <c r="E78" s="101">
        <v>45994.842499999999</v>
      </c>
      <c r="F78" s="102" t="s">
        <v>353</v>
      </c>
    </row>
    <row r="79" spans="1:6" x14ac:dyDescent="0.25">
      <c r="A79" s="98" t="s">
        <v>350</v>
      </c>
      <c r="B79" s="98" t="s">
        <v>351</v>
      </c>
      <c r="C79" s="99" t="s">
        <v>388</v>
      </c>
      <c r="D79" s="100" t="s">
        <v>297</v>
      </c>
      <c r="E79" s="101">
        <v>111029.4216</v>
      </c>
      <c r="F79" s="102" t="s">
        <v>353</v>
      </c>
    </row>
    <row r="80" spans="1:6" x14ac:dyDescent="0.25">
      <c r="A80" s="98" t="s">
        <v>350</v>
      </c>
      <c r="B80" s="98" t="s">
        <v>351</v>
      </c>
      <c r="C80" s="99" t="s">
        <v>389</v>
      </c>
      <c r="D80" s="100" t="s">
        <v>297</v>
      </c>
      <c r="E80" s="101">
        <v>1770</v>
      </c>
      <c r="F80" s="102" t="s">
        <v>353</v>
      </c>
    </row>
    <row r="81" spans="1:6" ht="22.8" x14ac:dyDescent="0.25">
      <c r="A81" s="98" t="s">
        <v>350</v>
      </c>
      <c r="B81" s="98" t="s">
        <v>351</v>
      </c>
      <c r="C81" s="99" t="s">
        <v>390</v>
      </c>
      <c r="D81" s="100" t="s">
        <v>297</v>
      </c>
      <c r="E81" s="101">
        <v>4524.9931999999999</v>
      </c>
      <c r="F81" s="102" t="s">
        <v>353</v>
      </c>
    </row>
    <row r="82" spans="1:6" ht="18.75" customHeight="1" x14ac:dyDescent="0.25">
      <c r="A82" s="98" t="s">
        <v>350</v>
      </c>
      <c r="B82" s="98" t="s">
        <v>351</v>
      </c>
      <c r="C82" s="99" t="s">
        <v>391</v>
      </c>
      <c r="D82" s="100" t="s">
        <v>297</v>
      </c>
      <c r="E82" s="101">
        <v>3299.87</v>
      </c>
      <c r="F82" s="102" t="s">
        <v>353</v>
      </c>
    </row>
    <row r="83" spans="1:6" ht="20.25" customHeight="1" x14ac:dyDescent="0.25">
      <c r="A83" s="98" t="s">
        <v>350</v>
      </c>
      <c r="B83" s="98" t="s">
        <v>351</v>
      </c>
      <c r="C83" s="99" t="s">
        <v>392</v>
      </c>
      <c r="D83" s="100" t="s">
        <v>297</v>
      </c>
      <c r="E83" s="101">
        <v>4242.6899999999996</v>
      </c>
      <c r="F83" s="102" t="s">
        <v>353</v>
      </c>
    </row>
    <row r="84" spans="1:6" ht="21.9" customHeight="1" x14ac:dyDescent="0.25">
      <c r="A84" s="98" t="s">
        <v>350</v>
      </c>
      <c r="B84" s="98" t="s">
        <v>351</v>
      </c>
      <c r="C84" s="99" t="s">
        <v>393</v>
      </c>
      <c r="D84" s="100" t="s">
        <v>297</v>
      </c>
      <c r="E84" s="101">
        <v>11859.991</v>
      </c>
      <c r="F84" s="102" t="s">
        <v>353</v>
      </c>
    </row>
    <row r="85" spans="1:6" ht="18" customHeight="1" x14ac:dyDescent="0.25">
      <c r="A85" s="98" t="s">
        <v>350</v>
      </c>
      <c r="B85" s="98" t="s">
        <v>351</v>
      </c>
      <c r="C85" s="99" t="s">
        <v>394</v>
      </c>
      <c r="D85" s="100" t="s">
        <v>297</v>
      </c>
      <c r="E85" s="101">
        <v>1479.9914000000001</v>
      </c>
      <c r="F85" s="102" t="s">
        <v>353</v>
      </c>
    </row>
    <row r="86" spans="1:6" ht="22.8" x14ac:dyDescent="0.25">
      <c r="A86" s="98" t="s">
        <v>350</v>
      </c>
      <c r="B86" s="98" t="s">
        <v>351</v>
      </c>
      <c r="C86" s="99" t="s">
        <v>395</v>
      </c>
      <c r="D86" s="100" t="s">
        <v>297</v>
      </c>
      <c r="E86" s="101">
        <v>1999.9938</v>
      </c>
      <c r="F86" s="102" t="s">
        <v>353</v>
      </c>
    </row>
    <row r="87" spans="1:6" x14ac:dyDescent="0.25">
      <c r="A87" s="98" t="s">
        <v>350</v>
      </c>
      <c r="B87" s="98" t="s">
        <v>351</v>
      </c>
      <c r="C87" s="99" t="s">
        <v>396</v>
      </c>
      <c r="D87" s="100" t="s">
        <v>297</v>
      </c>
      <c r="E87" s="101">
        <v>6938.4</v>
      </c>
      <c r="F87" s="102" t="s">
        <v>353</v>
      </c>
    </row>
    <row r="88" spans="1:6" x14ac:dyDescent="0.25">
      <c r="A88" s="98" t="s">
        <v>350</v>
      </c>
      <c r="B88" s="98" t="s">
        <v>351</v>
      </c>
      <c r="C88" s="99" t="s">
        <v>397</v>
      </c>
      <c r="D88" s="100" t="s">
        <v>297</v>
      </c>
      <c r="E88" s="101">
        <v>938.18259999999998</v>
      </c>
      <c r="F88" s="102" t="s">
        <v>353</v>
      </c>
    </row>
    <row r="89" spans="1:6" x14ac:dyDescent="0.25">
      <c r="A89" s="98" t="s">
        <v>350</v>
      </c>
      <c r="B89" s="98" t="s">
        <v>351</v>
      </c>
      <c r="C89" s="99" t="s">
        <v>398</v>
      </c>
      <c r="D89" s="100" t="s">
        <v>297</v>
      </c>
      <c r="E89" s="101">
        <v>3519.94</v>
      </c>
      <c r="F89" s="102" t="s">
        <v>353</v>
      </c>
    </row>
    <row r="90" spans="1:6" ht="20.100000000000001" customHeight="1" x14ac:dyDescent="0.25">
      <c r="A90" s="98" t="s">
        <v>350</v>
      </c>
      <c r="B90" s="98" t="s">
        <v>351</v>
      </c>
      <c r="C90" s="99" t="s">
        <v>399</v>
      </c>
      <c r="D90" s="100" t="s">
        <v>297</v>
      </c>
      <c r="E90" s="101">
        <v>9</v>
      </c>
      <c r="F90" s="102" t="s">
        <v>353</v>
      </c>
    </row>
    <row r="91" spans="1:6" ht="20.100000000000001" customHeight="1" x14ac:dyDescent="0.25">
      <c r="A91" s="98" t="s">
        <v>350</v>
      </c>
      <c r="B91" s="98" t="s">
        <v>351</v>
      </c>
      <c r="C91" s="99" t="s">
        <v>400</v>
      </c>
      <c r="D91" s="100" t="s">
        <v>297</v>
      </c>
      <c r="E91" s="101">
        <v>63229.120000000003</v>
      </c>
      <c r="F91" s="102" t="s">
        <v>353</v>
      </c>
    </row>
    <row r="92" spans="1:6" ht="24.75" customHeight="1" x14ac:dyDescent="0.25">
      <c r="A92" s="98" t="s">
        <v>350</v>
      </c>
      <c r="B92" s="98" t="s">
        <v>351</v>
      </c>
      <c r="C92" s="99" t="s">
        <v>401</v>
      </c>
      <c r="D92" s="100" t="s">
        <v>297</v>
      </c>
      <c r="E92" s="101">
        <v>475540</v>
      </c>
      <c r="F92" s="102" t="s">
        <v>353</v>
      </c>
    </row>
    <row r="93" spans="1:6" x14ac:dyDescent="0.25">
      <c r="A93" s="98" t="s">
        <v>350</v>
      </c>
      <c r="B93" s="98" t="s">
        <v>351</v>
      </c>
      <c r="C93" s="99" t="s">
        <v>402</v>
      </c>
      <c r="D93" s="100" t="s">
        <v>297</v>
      </c>
      <c r="E93" s="101">
        <v>490481.16</v>
      </c>
      <c r="F93" s="102" t="s">
        <v>353</v>
      </c>
    </row>
    <row r="94" spans="1:6" ht="22.8" x14ac:dyDescent="0.25">
      <c r="A94" s="98" t="s">
        <v>350</v>
      </c>
      <c r="B94" s="98" t="s">
        <v>351</v>
      </c>
      <c r="C94" s="99" t="s">
        <v>403</v>
      </c>
      <c r="D94" s="100" t="s">
        <v>297</v>
      </c>
      <c r="E94" s="101">
        <v>74340</v>
      </c>
      <c r="F94" s="102" t="s">
        <v>353</v>
      </c>
    </row>
    <row r="95" spans="1:6" ht="15" customHeight="1" x14ac:dyDescent="0.25">
      <c r="A95" s="98" t="s">
        <v>350</v>
      </c>
      <c r="B95" s="98" t="s">
        <v>351</v>
      </c>
      <c r="C95" s="99" t="s">
        <v>404</v>
      </c>
      <c r="D95" s="100" t="s">
        <v>297</v>
      </c>
      <c r="E95" s="101">
        <v>40101.792600000001</v>
      </c>
      <c r="F95" s="102" t="s">
        <v>353</v>
      </c>
    </row>
    <row r="96" spans="1:6" ht="14.1" customHeight="1" x14ac:dyDescent="0.25">
      <c r="A96" s="98" t="s">
        <v>350</v>
      </c>
      <c r="B96" s="98" t="s">
        <v>351</v>
      </c>
      <c r="C96" s="99" t="s">
        <v>405</v>
      </c>
      <c r="D96" s="100" t="s">
        <v>297</v>
      </c>
      <c r="E96" s="101">
        <v>386697.033</v>
      </c>
      <c r="F96" s="102" t="s">
        <v>353</v>
      </c>
    </row>
    <row r="97" spans="1:6" x14ac:dyDescent="0.25">
      <c r="A97" s="98" t="s">
        <v>350</v>
      </c>
      <c r="B97" s="98" t="s">
        <v>351</v>
      </c>
      <c r="C97" s="99" t="s">
        <v>406</v>
      </c>
      <c r="D97" s="100" t="s">
        <v>297</v>
      </c>
      <c r="E97" s="101">
        <v>142177.25599999999</v>
      </c>
      <c r="F97" s="102" t="s">
        <v>353</v>
      </c>
    </row>
    <row r="98" spans="1:6" x14ac:dyDescent="0.25">
      <c r="A98" s="98" t="s">
        <v>350</v>
      </c>
      <c r="B98" s="98" t="s">
        <v>351</v>
      </c>
      <c r="C98" s="99" t="s">
        <v>407</v>
      </c>
      <c r="D98" s="100" t="s">
        <v>297</v>
      </c>
      <c r="E98" s="101">
        <v>26868.6</v>
      </c>
      <c r="F98" s="102" t="s">
        <v>353</v>
      </c>
    </row>
    <row r="99" spans="1:6" ht="22.8" x14ac:dyDescent="0.25">
      <c r="A99" s="98" t="s">
        <v>350</v>
      </c>
      <c r="B99" s="98" t="s">
        <v>351</v>
      </c>
      <c r="C99" s="99" t="s">
        <v>408</v>
      </c>
      <c r="D99" s="100" t="s">
        <v>297</v>
      </c>
      <c r="E99" s="101">
        <v>1897493.1</v>
      </c>
      <c r="F99" s="102" t="s">
        <v>353</v>
      </c>
    </row>
    <row r="100" spans="1:6" x14ac:dyDescent="0.25">
      <c r="A100" s="98" t="s">
        <v>350</v>
      </c>
      <c r="B100" s="98" t="s">
        <v>351</v>
      </c>
      <c r="C100" s="99" t="s">
        <v>409</v>
      </c>
      <c r="D100" s="100" t="s">
        <v>297</v>
      </c>
      <c r="E100" s="101">
        <v>232041.1</v>
      </c>
      <c r="F100" s="102" t="s">
        <v>353</v>
      </c>
    </row>
    <row r="101" spans="1:6" ht="22.8" x14ac:dyDescent="0.25">
      <c r="A101" s="98" t="s">
        <v>350</v>
      </c>
      <c r="B101" s="98" t="s">
        <v>351</v>
      </c>
      <c r="C101" s="99" t="s">
        <v>410</v>
      </c>
      <c r="D101" s="100" t="s">
        <v>297</v>
      </c>
      <c r="E101" s="101">
        <v>34703.800000000003</v>
      </c>
      <c r="F101" s="102" t="s">
        <v>353</v>
      </c>
    </row>
    <row r="102" spans="1:6" x14ac:dyDescent="0.25">
      <c r="A102" s="98" t="s">
        <v>350</v>
      </c>
      <c r="B102" s="98" t="s">
        <v>351</v>
      </c>
      <c r="C102" s="99" t="s">
        <v>411</v>
      </c>
      <c r="D102" s="100" t="s">
        <v>297</v>
      </c>
      <c r="E102" s="101">
        <v>8903.1</v>
      </c>
      <c r="F102" s="102" t="s">
        <v>353</v>
      </c>
    </row>
    <row r="103" spans="1:6" ht="15.9" customHeight="1" x14ac:dyDescent="0.25">
      <c r="A103" s="98" t="s">
        <v>350</v>
      </c>
      <c r="B103" s="98" t="s">
        <v>351</v>
      </c>
      <c r="C103" s="99" t="s">
        <v>412</v>
      </c>
      <c r="D103" s="100" t="s">
        <v>297</v>
      </c>
      <c r="E103" s="101">
        <v>130316.25</v>
      </c>
      <c r="F103" s="99" t="s">
        <v>353</v>
      </c>
    </row>
    <row r="104" spans="1:6" x14ac:dyDescent="0.25">
      <c r="A104" s="98" t="s">
        <v>350</v>
      </c>
      <c r="B104" s="98" t="s">
        <v>351</v>
      </c>
      <c r="C104" s="99" t="s">
        <v>413</v>
      </c>
      <c r="D104" s="100" t="s">
        <v>297</v>
      </c>
      <c r="E104" s="101">
        <v>22139.75</v>
      </c>
      <c r="F104" s="102" t="s">
        <v>353</v>
      </c>
    </row>
    <row r="105" spans="1:6" ht="22.8" x14ac:dyDescent="0.25">
      <c r="A105" s="98" t="s">
        <v>350</v>
      </c>
      <c r="B105" s="98" t="s">
        <v>351</v>
      </c>
      <c r="C105" s="99" t="s">
        <v>414</v>
      </c>
      <c r="D105" s="100" t="s">
        <v>297</v>
      </c>
      <c r="E105" s="101">
        <v>62932.232000000004</v>
      </c>
      <c r="F105" s="102" t="s">
        <v>353</v>
      </c>
    </row>
    <row r="106" spans="1:6" ht="22.8" x14ac:dyDescent="0.25">
      <c r="A106" s="98" t="s">
        <v>350</v>
      </c>
      <c r="B106" s="98" t="s">
        <v>351</v>
      </c>
      <c r="C106" s="99" t="s">
        <v>415</v>
      </c>
      <c r="D106" s="100" t="s">
        <v>297</v>
      </c>
      <c r="E106" s="101">
        <v>62932.232199999999</v>
      </c>
      <c r="F106" s="102" t="s">
        <v>353</v>
      </c>
    </row>
    <row r="107" spans="1:6" ht="22.8" x14ac:dyDescent="0.25">
      <c r="A107" s="98" t="s">
        <v>350</v>
      </c>
      <c r="B107" s="98" t="s">
        <v>351</v>
      </c>
      <c r="C107" s="99" t="s">
        <v>416</v>
      </c>
      <c r="D107" s="100" t="s">
        <v>297</v>
      </c>
      <c r="E107" s="101">
        <v>57230</v>
      </c>
      <c r="F107" s="102" t="s">
        <v>353</v>
      </c>
    </row>
    <row r="108" spans="1:6" x14ac:dyDescent="0.25">
      <c r="A108" s="98" t="s">
        <v>350</v>
      </c>
      <c r="B108" s="98" t="s">
        <v>351</v>
      </c>
      <c r="C108" s="99" t="s">
        <v>417</v>
      </c>
      <c r="D108" s="100" t="s">
        <v>297</v>
      </c>
      <c r="E108" s="101">
        <v>2549.9917</v>
      </c>
      <c r="F108" s="102" t="s">
        <v>353</v>
      </c>
    </row>
    <row r="109" spans="1:6" x14ac:dyDescent="0.25">
      <c r="A109" s="98" t="s">
        <v>350</v>
      </c>
      <c r="B109" s="98" t="s">
        <v>351</v>
      </c>
      <c r="C109" s="99" t="s">
        <v>418</v>
      </c>
      <c r="D109" s="100" t="s">
        <v>297</v>
      </c>
      <c r="E109" s="101">
        <v>13999.992</v>
      </c>
      <c r="F109" s="102" t="s">
        <v>353</v>
      </c>
    </row>
    <row r="110" spans="1:6" x14ac:dyDescent="0.25">
      <c r="A110" s="98" t="s">
        <v>350</v>
      </c>
      <c r="B110" s="98" t="s">
        <v>351</v>
      </c>
      <c r="C110" s="99" t="s">
        <v>419</v>
      </c>
      <c r="D110" s="100" t="s">
        <v>297</v>
      </c>
      <c r="E110" s="101">
        <v>19383.86</v>
      </c>
      <c r="F110" s="102" t="s">
        <v>353</v>
      </c>
    </row>
    <row r="111" spans="1:6" x14ac:dyDescent="0.25">
      <c r="A111" s="98" t="s">
        <v>350</v>
      </c>
      <c r="B111" s="98" t="s">
        <v>351</v>
      </c>
      <c r="C111" s="99" t="s">
        <v>420</v>
      </c>
      <c r="D111" s="100" t="s">
        <v>297</v>
      </c>
      <c r="E111" s="101">
        <v>250971.84</v>
      </c>
      <c r="F111" s="102" t="s">
        <v>353</v>
      </c>
    </row>
    <row r="112" spans="1:6" x14ac:dyDescent="0.25">
      <c r="A112" s="98" t="s">
        <v>350</v>
      </c>
      <c r="B112" s="98" t="s">
        <v>351</v>
      </c>
      <c r="C112" s="99" t="s">
        <v>421</v>
      </c>
      <c r="D112" s="100" t="s">
        <v>297</v>
      </c>
      <c r="E112" s="101">
        <v>257712</v>
      </c>
      <c r="F112" s="102" t="s">
        <v>353</v>
      </c>
    </row>
    <row r="113" spans="1:6" x14ac:dyDescent="0.25">
      <c r="A113" s="98" t="s">
        <v>350</v>
      </c>
      <c r="B113" s="98" t="s">
        <v>351</v>
      </c>
      <c r="C113" s="99" t="s">
        <v>422</v>
      </c>
      <c r="D113" s="100" t="s">
        <v>297</v>
      </c>
      <c r="E113" s="101">
        <v>3613.16</v>
      </c>
      <c r="F113" s="102" t="s">
        <v>353</v>
      </c>
    </row>
    <row r="114" spans="1:6" x14ac:dyDescent="0.25">
      <c r="A114" s="98" t="s">
        <v>350</v>
      </c>
      <c r="B114" s="98" t="s">
        <v>351</v>
      </c>
      <c r="C114" s="99" t="s">
        <v>423</v>
      </c>
      <c r="D114" s="100" t="s">
        <v>297</v>
      </c>
      <c r="E114" s="101">
        <v>34202.300000000003</v>
      </c>
      <c r="F114" s="102" t="s">
        <v>353</v>
      </c>
    </row>
    <row r="115" spans="1:6" x14ac:dyDescent="0.25">
      <c r="A115" s="98" t="s">
        <v>350</v>
      </c>
      <c r="B115" s="98" t="s">
        <v>351</v>
      </c>
      <c r="C115" s="99" t="s">
        <v>424</v>
      </c>
      <c r="D115" s="100" t="s">
        <v>297</v>
      </c>
      <c r="E115" s="101">
        <v>30336.03</v>
      </c>
      <c r="F115" s="102" t="s">
        <v>353</v>
      </c>
    </row>
    <row r="116" spans="1:6" x14ac:dyDescent="0.25">
      <c r="A116" s="98" t="s">
        <v>350</v>
      </c>
      <c r="B116" s="98" t="s">
        <v>351</v>
      </c>
      <c r="C116" s="99" t="s">
        <v>425</v>
      </c>
      <c r="D116" s="100" t="s">
        <v>297</v>
      </c>
      <c r="E116" s="101">
        <v>1250.8</v>
      </c>
      <c r="F116" s="102" t="s">
        <v>353</v>
      </c>
    </row>
    <row r="117" spans="1:6" x14ac:dyDescent="0.25">
      <c r="A117" s="98" t="s">
        <v>350</v>
      </c>
      <c r="B117" s="98" t="s">
        <v>351</v>
      </c>
      <c r="C117" s="99" t="s">
        <v>426</v>
      </c>
      <c r="D117" s="100" t="s">
        <v>297</v>
      </c>
      <c r="E117" s="101">
        <v>1250.8</v>
      </c>
      <c r="F117" s="102" t="s">
        <v>353</v>
      </c>
    </row>
    <row r="118" spans="1:6" x14ac:dyDescent="0.25">
      <c r="A118" s="98" t="s">
        <v>350</v>
      </c>
      <c r="B118" s="98" t="s">
        <v>351</v>
      </c>
      <c r="C118" s="99" t="s">
        <v>427</v>
      </c>
      <c r="D118" s="100" t="s">
        <v>297</v>
      </c>
      <c r="E118" s="101">
        <v>1250.8</v>
      </c>
      <c r="F118" s="102" t="s">
        <v>353</v>
      </c>
    </row>
    <row r="119" spans="1:6" x14ac:dyDescent="0.25">
      <c r="A119" s="98" t="s">
        <v>350</v>
      </c>
      <c r="B119" s="98" t="s">
        <v>351</v>
      </c>
      <c r="C119" s="99" t="s">
        <v>428</v>
      </c>
      <c r="D119" s="100" t="s">
        <v>297</v>
      </c>
      <c r="E119" s="101">
        <v>21240</v>
      </c>
      <c r="F119" s="102" t="s">
        <v>353</v>
      </c>
    </row>
    <row r="120" spans="1:6" x14ac:dyDescent="0.25">
      <c r="A120" s="98" t="s">
        <v>350</v>
      </c>
      <c r="B120" s="98" t="s">
        <v>351</v>
      </c>
      <c r="C120" s="99" t="s">
        <v>429</v>
      </c>
      <c r="D120" s="100" t="s">
        <v>297</v>
      </c>
      <c r="E120" s="101">
        <v>43960.9</v>
      </c>
      <c r="F120" s="102" t="s">
        <v>353</v>
      </c>
    </row>
    <row r="121" spans="1:6" x14ac:dyDescent="0.25">
      <c r="A121" s="98" t="s">
        <v>350</v>
      </c>
      <c r="B121" s="98" t="s">
        <v>351</v>
      </c>
      <c r="C121" s="99" t="s">
        <v>430</v>
      </c>
      <c r="D121" s="100" t="s">
        <v>297</v>
      </c>
      <c r="E121" s="101">
        <v>13749.996999999999</v>
      </c>
      <c r="F121" s="102" t="s">
        <v>353</v>
      </c>
    </row>
    <row r="122" spans="1:6" x14ac:dyDescent="0.25">
      <c r="A122" s="98" t="s">
        <v>350</v>
      </c>
      <c r="B122" s="98" t="s">
        <v>351</v>
      </c>
      <c r="C122" s="99" t="s">
        <v>431</v>
      </c>
      <c r="D122" s="100" t="s">
        <v>297</v>
      </c>
      <c r="E122" s="101">
        <v>13570</v>
      </c>
      <c r="F122" s="102" t="s">
        <v>353</v>
      </c>
    </row>
    <row r="123" spans="1:6" x14ac:dyDescent="0.25">
      <c r="A123" s="98" t="s">
        <v>350</v>
      </c>
      <c r="B123" s="98" t="s">
        <v>351</v>
      </c>
      <c r="C123" s="99" t="s">
        <v>432</v>
      </c>
      <c r="D123" s="100" t="s">
        <v>297</v>
      </c>
      <c r="E123" s="101">
        <v>4284.71</v>
      </c>
      <c r="F123" s="102" t="s">
        <v>353</v>
      </c>
    </row>
    <row r="124" spans="1:6" x14ac:dyDescent="0.25">
      <c r="A124" s="98" t="s">
        <v>350</v>
      </c>
      <c r="B124" s="98" t="s">
        <v>351</v>
      </c>
      <c r="C124" s="99" t="s">
        <v>433</v>
      </c>
      <c r="D124" s="100" t="s">
        <v>297</v>
      </c>
      <c r="E124" s="101">
        <v>5726.64</v>
      </c>
      <c r="F124" s="102" t="s">
        <v>353</v>
      </c>
    </row>
    <row r="125" spans="1:6" x14ac:dyDescent="0.25">
      <c r="A125" s="98" t="s">
        <v>350</v>
      </c>
      <c r="B125" s="98" t="s">
        <v>351</v>
      </c>
      <c r="C125" s="99" t="s">
        <v>434</v>
      </c>
      <c r="D125" s="100" t="s">
        <v>297</v>
      </c>
      <c r="E125" s="101">
        <v>20650</v>
      </c>
      <c r="F125" s="102" t="s">
        <v>353</v>
      </c>
    </row>
    <row r="126" spans="1:6" ht="12.9" customHeight="1" x14ac:dyDescent="0.25">
      <c r="A126" s="98" t="s">
        <v>350</v>
      </c>
      <c r="B126" s="98" t="s">
        <v>351</v>
      </c>
      <c r="C126" s="99" t="s">
        <v>435</v>
      </c>
      <c r="D126" s="100" t="s">
        <v>297</v>
      </c>
      <c r="E126" s="101">
        <v>575000.01</v>
      </c>
      <c r="F126" s="102" t="s">
        <v>353</v>
      </c>
    </row>
    <row r="127" spans="1:6" x14ac:dyDescent="0.25">
      <c r="A127" s="98" t="s">
        <v>350</v>
      </c>
      <c r="B127" s="98" t="s">
        <v>351</v>
      </c>
      <c r="C127" s="99" t="s">
        <v>436</v>
      </c>
      <c r="D127" s="100" t="s">
        <v>297</v>
      </c>
      <c r="E127" s="101">
        <v>2542900</v>
      </c>
      <c r="F127" s="102" t="s">
        <v>353</v>
      </c>
    </row>
    <row r="128" spans="1:6" x14ac:dyDescent="0.25">
      <c r="A128" s="98" t="s">
        <v>350</v>
      </c>
      <c r="B128" s="98" t="s">
        <v>351</v>
      </c>
      <c r="C128" s="99" t="s">
        <v>437</v>
      </c>
      <c r="D128" s="100" t="s">
        <v>297</v>
      </c>
      <c r="E128" s="101">
        <v>172556.12</v>
      </c>
      <c r="F128" s="102" t="s">
        <v>353</v>
      </c>
    </row>
    <row r="129" spans="1:6" x14ac:dyDescent="0.25">
      <c r="A129" s="98" t="s">
        <v>350</v>
      </c>
      <c r="B129" s="98" t="s">
        <v>351</v>
      </c>
      <c r="C129" s="99" t="s">
        <v>438</v>
      </c>
      <c r="D129" s="100" t="s">
        <v>297</v>
      </c>
      <c r="E129" s="101">
        <v>44250</v>
      </c>
      <c r="F129" s="102" t="s">
        <v>353</v>
      </c>
    </row>
    <row r="130" spans="1:6" x14ac:dyDescent="0.25">
      <c r="A130" s="98" t="s">
        <v>350</v>
      </c>
      <c r="B130" s="98" t="s">
        <v>351</v>
      </c>
      <c r="C130" s="99" t="s">
        <v>439</v>
      </c>
      <c r="D130" s="100" t="s">
        <v>297</v>
      </c>
      <c r="E130" s="101">
        <v>719492.56279999996</v>
      </c>
      <c r="F130" s="102" t="s">
        <v>353</v>
      </c>
    </row>
    <row r="131" spans="1:6" x14ac:dyDescent="0.25">
      <c r="A131" s="98" t="s">
        <v>350</v>
      </c>
      <c r="B131" s="98" t="s">
        <v>351</v>
      </c>
      <c r="C131" s="99" t="s">
        <v>440</v>
      </c>
      <c r="D131" s="100" t="s">
        <v>297</v>
      </c>
      <c r="E131" s="101">
        <v>816192.43</v>
      </c>
      <c r="F131" s="102" t="s">
        <v>353</v>
      </c>
    </row>
    <row r="132" spans="1:6" x14ac:dyDescent="0.25">
      <c r="A132" s="103" t="s">
        <v>441</v>
      </c>
      <c r="B132" s="103" t="s">
        <v>442</v>
      </c>
      <c r="C132" s="104" t="s">
        <v>443</v>
      </c>
      <c r="D132" s="105" t="s">
        <v>297</v>
      </c>
      <c r="E132" s="106">
        <v>36954.32</v>
      </c>
      <c r="F132" s="107" t="s">
        <v>444</v>
      </c>
    </row>
    <row r="133" spans="1:6" ht="14.1" customHeight="1" x14ac:dyDescent="0.25">
      <c r="A133" s="103" t="s">
        <v>441</v>
      </c>
      <c r="B133" s="103" t="s">
        <v>442</v>
      </c>
      <c r="C133" s="104" t="s">
        <v>445</v>
      </c>
      <c r="D133" s="105" t="s">
        <v>297</v>
      </c>
      <c r="E133" s="106">
        <v>3776</v>
      </c>
      <c r="F133" s="107" t="s">
        <v>444</v>
      </c>
    </row>
    <row r="134" spans="1:6" ht="15.9" customHeight="1" x14ac:dyDescent="0.25">
      <c r="A134" s="103" t="s">
        <v>441</v>
      </c>
      <c r="B134" s="103" t="s">
        <v>442</v>
      </c>
      <c r="C134" s="104" t="s">
        <v>446</v>
      </c>
      <c r="D134" s="105" t="s">
        <v>297</v>
      </c>
      <c r="E134" s="106">
        <v>12390</v>
      </c>
      <c r="F134" s="107" t="s">
        <v>444</v>
      </c>
    </row>
    <row r="135" spans="1:6" ht="15" customHeight="1" x14ac:dyDescent="0.25">
      <c r="A135" s="103" t="s">
        <v>441</v>
      </c>
      <c r="B135" s="103" t="s">
        <v>442</v>
      </c>
      <c r="C135" s="104" t="s">
        <v>447</v>
      </c>
      <c r="D135" s="105" t="s">
        <v>297</v>
      </c>
      <c r="E135" s="106">
        <v>6293.7049999999999</v>
      </c>
      <c r="F135" s="107" t="s">
        <v>444</v>
      </c>
    </row>
    <row r="136" spans="1:6" ht="14.1" customHeight="1" x14ac:dyDescent="0.25">
      <c r="A136" s="103" t="s">
        <v>441</v>
      </c>
      <c r="B136" s="103" t="s">
        <v>442</v>
      </c>
      <c r="C136" s="104" t="s">
        <v>448</v>
      </c>
      <c r="D136" s="105" t="s">
        <v>297</v>
      </c>
      <c r="E136" s="106">
        <v>27200</v>
      </c>
      <c r="F136" s="107" t="s">
        <v>444</v>
      </c>
    </row>
    <row r="137" spans="1:6" ht="22.8" x14ac:dyDescent="0.25">
      <c r="A137" s="108" t="s">
        <v>269</v>
      </c>
      <c r="B137" s="108" t="s">
        <v>449</v>
      </c>
      <c r="C137" s="109" t="s">
        <v>450</v>
      </c>
      <c r="D137" s="110" t="s">
        <v>297</v>
      </c>
      <c r="E137" s="111">
        <v>109504</v>
      </c>
      <c r="F137" s="112" t="s">
        <v>451</v>
      </c>
    </row>
    <row r="138" spans="1:6" ht="22.8" x14ac:dyDescent="0.25">
      <c r="A138" s="108" t="s">
        <v>269</v>
      </c>
      <c r="B138" s="108" t="s">
        <v>449</v>
      </c>
      <c r="C138" s="109" t="s">
        <v>452</v>
      </c>
      <c r="D138" s="110" t="s">
        <v>297</v>
      </c>
      <c r="E138" s="111">
        <v>5723</v>
      </c>
      <c r="F138" s="112" t="s">
        <v>451</v>
      </c>
    </row>
    <row r="139" spans="1:6" x14ac:dyDescent="0.25">
      <c r="A139" s="73" t="s">
        <v>453</v>
      </c>
      <c r="B139" s="73" t="s">
        <v>454</v>
      </c>
      <c r="C139" s="74" t="s">
        <v>455</v>
      </c>
      <c r="D139" s="75" t="s">
        <v>297</v>
      </c>
      <c r="E139" s="76">
        <v>6200</v>
      </c>
      <c r="F139" s="113" t="s">
        <v>456</v>
      </c>
    </row>
    <row r="140" spans="1:6" ht="22.8" x14ac:dyDescent="0.25">
      <c r="A140" s="73" t="s">
        <v>453</v>
      </c>
      <c r="B140" s="73" t="s">
        <v>454</v>
      </c>
      <c r="C140" s="74" t="s">
        <v>457</v>
      </c>
      <c r="D140" s="75" t="s">
        <v>297</v>
      </c>
      <c r="E140" s="76">
        <v>86568.53</v>
      </c>
      <c r="F140" s="113" t="s">
        <v>456</v>
      </c>
    </row>
    <row r="141" spans="1:6" ht="22.8" x14ac:dyDescent="0.25">
      <c r="A141" s="73" t="s">
        <v>453</v>
      </c>
      <c r="B141" s="73" t="s">
        <v>454</v>
      </c>
      <c r="C141" s="74" t="s">
        <v>458</v>
      </c>
      <c r="D141" s="75" t="s">
        <v>297</v>
      </c>
      <c r="E141" s="76">
        <v>100917.38</v>
      </c>
      <c r="F141" s="113" t="s">
        <v>456</v>
      </c>
    </row>
    <row r="142" spans="1:6" ht="15.9" customHeight="1" x14ac:dyDescent="0.25">
      <c r="A142" s="114" t="s">
        <v>163</v>
      </c>
      <c r="B142" s="114" t="s">
        <v>459</v>
      </c>
      <c r="C142" s="115" t="s">
        <v>460</v>
      </c>
      <c r="D142" s="116" t="s">
        <v>297</v>
      </c>
      <c r="E142" s="117">
        <v>1000</v>
      </c>
      <c r="F142" s="118" t="s">
        <v>461</v>
      </c>
    </row>
    <row r="143" spans="1:6" x14ac:dyDescent="0.25">
      <c r="A143" s="114" t="s">
        <v>163</v>
      </c>
      <c r="B143" s="114" t="s">
        <v>459</v>
      </c>
      <c r="C143" s="115" t="s">
        <v>462</v>
      </c>
      <c r="D143" s="116" t="s">
        <v>297</v>
      </c>
      <c r="E143" s="117">
        <v>200</v>
      </c>
      <c r="F143" s="118" t="s">
        <v>461</v>
      </c>
    </row>
    <row r="144" spans="1:6" ht="18" customHeight="1" x14ac:dyDescent="0.25">
      <c r="A144" s="114" t="s">
        <v>163</v>
      </c>
      <c r="B144" s="114" t="s">
        <v>459</v>
      </c>
      <c r="C144" s="115" t="s">
        <v>463</v>
      </c>
      <c r="D144" s="116" t="s">
        <v>297</v>
      </c>
      <c r="E144" s="117">
        <v>500</v>
      </c>
      <c r="F144" s="118" t="s">
        <v>461</v>
      </c>
    </row>
    <row r="145" spans="1:6" ht="17.25" customHeight="1" x14ac:dyDescent="0.25">
      <c r="A145" s="114" t="s">
        <v>163</v>
      </c>
      <c r="B145" s="114" t="s">
        <v>459</v>
      </c>
      <c r="C145" s="115" t="s">
        <v>464</v>
      </c>
      <c r="D145" s="116" t="s">
        <v>465</v>
      </c>
      <c r="E145" s="117">
        <v>197</v>
      </c>
      <c r="F145" s="119" t="s">
        <v>466</v>
      </c>
    </row>
    <row r="146" spans="1:6" x14ac:dyDescent="0.25">
      <c r="A146" s="114" t="s">
        <v>163</v>
      </c>
      <c r="B146" s="114" t="s">
        <v>459</v>
      </c>
      <c r="C146" s="115" t="s">
        <v>467</v>
      </c>
      <c r="D146" s="116" t="s">
        <v>465</v>
      </c>
      <c r="E146" s="117">
        <v>181</v>
      </c>
      <c r="F146" s="119" t="s">
        <v>466</v>
      </c>
    </row>
    <row r="147" spans="1:6" x14ac:dyDescent="0.25">
      <c r="A147" s="114" t="s">
        <v>163</v>
      </c>
      <c r="B147" s="114" t="s">
        <v>459</v>
      </c>
      <c r="C147" s="115" t="s">
        <v>468</v>
      </c>
      <c r="D147" s="116" t="s">
        <v>465</v>
      </c>
      <c r="E147" s="117">
        <v>251</v>
      </c>
      <c r="F147" s="118" t="s">
        <v>466</v>
      </c>
    </row>
    <row r="148" spans="1:6" x14ac:dyDescent="0.25">
      <c r="A148" s="114" t="s">
        <v>163</v>
      </c>
      <c r="B148" s="114" t="s">
        <v>459</v>
      </c>
      <c r="C148" s="115" t="s">
        <v>469</v>
      </c>
      <c r="D148" s="116" t="s">
        <v>465</v>
      </c>
      <c r="E148" s="117">
        <v>230</v>
      </c>
      <c r="F148" s="119" t="s">
        <v>466</v>
      </c>
    </row>
    <row r="149" spans="1:6" x14ac:dyDescent="0.25">
      <c r="A149" s="114" t="s">
        <v>163</v>
      </c>
      <c r="B149" s="114" t="s">
        <v>459</v>
      </c>
      <c r="C149" s="115" t="s">
        <v>470</v>
      </c>
      <c r="D149" s="116" t="s">
        <v>465</v>
      </c>
      <c r="E149" s="117">
        <v>110</v>
      </c>
      <c r="F149" s="118" t="s">
        <v>466</v>
      </c>
    </row>
    <row r="150" spans="1:6" x14ac:dyDescent="0.25">
      <c r="A150" s="73" t="s">
        <v>158</v>
      </c>
      <c r="B150" s="73" t="s">
        <v>471</v>
      </c>
      <c r="C150" s="74" t="s">
        <v>472</v>
      </c>
      <c r="D150" s="75" t="s">
        <v>473</v>
      </c>
      <c r="E150" s="76">
        <v>28.32</v>
      </c>
      <c r="F150" s="113" t="s">
        <v>474</v>
      </c>
    </row>
    <row r="151" spans="1:6" ht="22.8" x14ac:dyDescent="0.25">
      <c r="A151" s="73" t="s">
        <v>158</v>
      </c>
      <c r="B151" s="73" t="s">
        <v>471</v>
      </c>
      <c r="C151" s="74" t="s">
        <v>475</v>
      </c>
      <c r="D151" s="75" t="s">
        <v>297</v>
      </c>
      <c r="E151" s="76">
        <v>8500</v>
      </c>
      <c r="F151" s="113" t="s">
        <v>474</v>
      </c>
    </row>
    <row r="152" spans="1:6" x14ac:dyDescent="0.25">
      <c r="A152" s="73" t="s">
        <v>158</v>
      </c>
      <c r="B152" s="73" t="s">
        <v>471</v>
      </c>
      <c r="C152" s="74" t="s">
        <v>476</v>
      </c>
      <c r="D152" s="75" t="s">
        <v>297</v>
      </c>
      <c r="E152" s="76">
        <v>81.171999999999997</v>
      </c>
      <c r="F152" s="113" t="s">
        <v>474</v>
      </c>
    </row>
    <row r="153" spans="1:6" x14ac:dyDescent="0.25">
      <c r="A153" s="73" t="s">
        <v>158</v>
      </c>
      <c r="B153" s="73" t="s">
        <v>471</v>
      </c>
      <c r="C153" s="74" t="s">
        <v>477</v>
      </c>
      <c r="D153" s="75" t="s">
        <v>297</v>
      </c>
      <c r="E153" s="76">
        <v>103.3567</v>
      </c>
      <c r="F153" s="113" t="s">
        <v>474</v>
      </c>
    </row>
    <row r="154" spans="1:6" x14ac:dyDescent="0.25">
      <c r="A154" s="73" t="s">
        <v>158</v>
      </c>
      <c r="B154" s="73" t="s">
        <v>471</v>
      </c>
      <c r="C154" s="74" t="s">
        <v>478</v>
      </c>
      <c r="D154" s="75" t="s">
        <v>297</v>
      </c>
      <c r="E154" s="76">
        <v>20.059999999999999</v>
      </c>
      <c r="F154" s="113" t="s">
        <v>474</v>
      </c>
    </row>
    <row r="155" spans="1:6" ht="12.9" customHeight="1" x14ac:dyDescent="0.25">
      <c r="A155" s="73" t="s">
        <v>158</v>
      </c>
      <c r="B155" s="73" t="s">
        <v>471</v>
      </c>
      <c r="C155" s="74" t="s">
        <v>479</v>
      </c>
      <c r="D155" s="75" t="s">
        <v>297</v>
      </c>
      <c r="E155" s="76">
        <v>208.86</v>
      </c>
      <c r="F155" s="113" t="s">
        <v>474</v>
      </c>
    </row>
    <row r="156" spans="1:6" ht="15" customHeight="1" x14ac:dyDescent="0.25">
      <c r="A156" s="73" t="s">
        <v>158</v>
      </c>
      <c r="B156" s="73" t="s">
        <v>471</v>
      </c>
      <c r="C156" s="74" t="s">
        <v>480</v>
      </c>
      <c r="D156" s="75" t="s">
        <v>297</v>
      </c>
      <c r="E156" s="76">
        <v>206.73500000000001</v>
      </c>
      <c r="F156" s="113" t="s">
        <v>474</v>
      </c>
    </row>
    <row r="157" spans="1:6" ht="15" customHeight="1" x14ac:dyDescent="0.25">
      <c r="A157" s="73" t="s">
        <v>158</v>
      </c>
      <c r="B157" s="73" t="s">
        <v>471</v>
      </c>
      <c r="C157" s="74" t="s">
        <v>481</v>
      </c>
      <c r="D157" s="75" t="s">
        <v>297</v>
      </c>
      <c r="E157" s="76">
        <v>43.293999999999997</v>
      </c>
      <c r="F157" s="113" t="s">
        <v>474</v>
      </c>
    </row>
    <row r="158" spans="1:6" ht="15" customHeight="1" x14ac:dyDescent="0.25">
      <c r="A158" s="73" t="s">
        <v>158</v>
      </c>
      <c r="B158" s="73" t="s">
        <v>471</v>
      </c>
      <c r="C158" s="74" t="s">
        <v>482</v>
      </c>
      <c r="D158" s="75" t="s">
        <v>297</v>
      </c>
      <c r="E158" s="76">
        <v>5.9</v>
      </c>
      <c r="F158" s="113" t="s">
        <v>474</v>
      </c>
    </row>
    <row r="159" spans="1:6" ht="15" customHeight="1" x14ac:dyDescent="0.25">
      <c r="A159" s="73" t="s">
        <v>158</v>
      </c>
      <c r="B159" s="73" t="s">
        <v>471</v>
      </c>
      <c r="C159" s="74" t="s">
        <v>483</v>
      </c>
      <c r="D159" s="75" t="s">
        <v>297</v>
      </c>
      <c r="E159" s="76">
        <v>944</v>
      </c>
      <c r="F159" s="113" t="s">
        <v>474</v>
      </c>
    </row>
    <row r="160" spans="1:6" ht="15" customHeight="1" x14ac:dyDescent="0.25">
      <c r="A160" s="73" t="s">
        <v>158</v>
      </c>
      <c r="B160" s="73" t="s">
        <v>471</v>
      </c>
      <c r="C160" s="74" t="s">
        <v>484</v>
      </c>
      <c r="D160" s="75" t="s">
        <v>297</v>
      </c>
      <c r="E160" s="76">
        <v>571.12</v>
      </c>
      <c r="F160" s="113" t="s">
        <v>474</v>
      </c>
    </row>
    <row r="161" spans="1:6" ht="15" customHeight="1" x14ac:dyDescent="0.25">
      <c r="A161" s="73" t="s">
        <v>158</v>
      </c>
      <c r="B161" s="73" t="s">
        <v>471</v>
      </c>
      <c r="C161" s="74" t="s">
        <v>485</v>
      </c>
      <c r="D161" s="75" t="s">
        <v>297</v>
      </c>
      <c r="E161" s="76">
        <v>619.5</v>
      </c>
      <c r="F161" s="113" t="s">
        <v>474</v>
      </c>
    </row>
    <row r="162" spans="1:6" ht="15" customHeight="1" x14ac:dyDescent="0.25">
      <c r="A162" s="73" t="s">
        <v>158</v>
      </c>
      <c r="B162" s="73" t="s">
        <v>471</v>
      </c>
      <c r="C162" s="74" t="s">
        <v>486</v>
      </c>
      <c r="D162" s="75" t="s">
        <v>297</v>
      </c>
      <c r="E162" s="76">
        <v>100.3</v>
      </c>
      <c r="F162" s="113" t="s">
        <v>474</v>
      </c>
    </row>
    <row r="163" spans="1:6" ht="14.1" customHeight="1" x14ac:dyDescent="0.25">
      <c r="A163" s="73" t="s">
        <v>158</v>
      </c>
      <c r="B163" s="73" t="s">
        <v>471</v>
      </c>
      <c r="C163" s="74" t="s">
        <v>487</v>
      </c>
      <c r="D163" s="75" t="s">
        <v>297</v>
      </c>
      <c r="E163" s="76">
        <v>33.630000000000003</v>
      </c>
      <c r="F163" s="113" t="s">
        <v>474</v>
      </c>
    </row>
    <row r="164" spans="1:6" x14ac:dyDescent="0.25">
      <c r="A164" s="73" t="s">
        <v>158</v>
      </c>
      <c r="B164" s="73" t="s">
        <v>471</v>
      </c>
      <c r="C164" s="74" t="s">
        <v>488</v>
      </c>
      <c r="D164" s="75" t="s">
        <v>297</v>
      </c>
      <c r="E164" s="76">
        <v>44.25</v>
      </c>
      <c r="F164" s="113" t="s">
        <v>474</v>
      </c>
    </row>
    <row r="165" spans="1:6" x14ac:dyDescent="0.25">
      <c r="A165" s="73" t="s">
        <v>158</v>
      </c>
      <c r="B165" s="73" t="s">
        <v>471</v>
      </c>
      <c r="C165" s="74" t="s">
        <v>489</v>
      </c>
      <c r="D165" s="75" t="s">
        <v>297</v>
      </c>
      <c r="E165" s="76">
        <v>855.5</v>
      </c>
      <c r="F165" s="113" t="s">
        <v>474</v>
      </c>
    </row>
    <row r="166" spans="1:6" x14ac:dyDescent="0.25">
      <c r="A166" s="73" t="s">
        <v>158</v>
      </c>
      <c r="B166" s="73" t="s">
        <v>471</v>
      </c>
      <c r="C166" s="74" t="s">
        <v>490</v>
      </c>
      <c r="D166" s="75" t="s">
        <v>297</v>
      </c>
      <c r="E166" s="76">
        <v>60.2273</v>
      </c>
      <c r="F166" s="113" t="s">
        <v>474</v>
      </c>
    </row>
    <row r="167" spans="1:6" x14ac:dyDescent="0.25">
      <c r="A167" s="73" t="s">
        <v>158</v>
      </c>
      <c r="B167" s="73" t="s">
        <v>471</v>
      </c>
      <c r="C167" s="74" t="s">
        <v>491</v>
      </c>
      <c r="D167" s="75" t="s">
        <v>297</v>
      </c>
      <c r="E167" s="76">
        <v>102.8133</v>
      </c>
      <c r="F167" s="113" t="s">
        <v>474</v>
      </c>
    </row>
    <row r="168" spans="1:6" x14ac:dyDescent="0.25">
      <c r="A168" s="73" t="s">
        <v>158</v>
      </c>
      <c r="B168" s="73" t="s">
        <v>471</v>
      </c>
      <c r="C168" s="74" t="s">
        <v>492</v>
      </c>
      <c r="D168" s="75" t="s">
        <v>297</v>
      </c>
      <c r="E168" s="76">
        <v>3030.43</v>
      </c>
      <c r="F168" s="113" t="s">
        <v>474</v>
      </c>
    </row>
    <row r="169" spans="1:6" x14ac:dyDescent="0.25">
      <c r="A169" s="73" t="s">
        <v>158</v>
      </c>
      <c r="B169" s="73" t="s">
        <v>471</v>
      </c>
      <c r="C169" s="74" t="s">
        <v>493</v>
      </c>
      <c r="D169" s="75" t="s">
        <v>297</v>
      </c>
      <c r="E169" s="76">
        <v>858.45</v>
      </c>
      <c r="F169" s="113" t="s">
        <v>474</v>
      </c>
    </row>
    <row r="170" spans="1:6" x14ac:dyDescent="0.25">
      <c r="A170" s="73" t="s">
        <v>158</v>
      </c>
      <c r="B170" s="73" t="s">
        <v>471</v>
      </c>
      <c r="C170" s="74" t="s">
        <v>494</v>
      </c>
      <c r="D170" s="75" t="s">
        <v>297</v>
      </c>
      <c r="E170" s="76">
        <v>206.72329999999999</v>
      </c>
      <c r="F170" s="113" t="s">
        <v>474</v>
      </c>
    </row>
    <row r="171" spans="1:6" ht="15.9" customHeight="1" x14ac:dyDescent="0.25">
      <c r="A171" s="73" t="s">
        <v>158</v>
      </c>
      <c r="B171" s="73" t="s">
        <v>471</v>
      </c>
      <c r="C171" s="74" t="s">
        <v>495</v>
      </c>
      <c r="D171" s="75" t="s">
        <v>297</v>
      </c>
      <c r="E171" s="76">
        <v>4425</v>
      </c>
      <c r="F171" s="113" t="s">
        <v>474</v>
      </c>
    </row>
    <row r="172" spans="1:6" ht="22.8" x14ac:dyDescent="0.25">
      <c r="A172" s="73" t="s">
        <v>158</v>
      </c>
      <c r="B172" s="73" t="s">
        <v>471</v>
      </c>
      <c r="C172" s="74" t="s">
        <v>496</v>
      </c>
      <c r="D172" s="75" t="s">
        <v>297</v>
      </c>
      <c r="E172" s="76">
        <v>13500.0026</v>
      </c>
      <c r="F172" s="113" t="s">
        <v>474</v>
      </c>
    </row>
    <row r="173" spans="1:6" ht="20.25" customHeight="1" x14ac:dyDescent="0.25">
      <c r="A173" s="73" t="s">
        <v>158</v>
      </c>
      <c r="B173" s="73" t="s">
        <v>471</v>
      </c>
      <c r="C173" s="74" t="s">
        <v>497</v>
      </c>
      <c r="D173" s="75" t="s">
        <v>297</v>
      </c>
      <c r="E173" s="76">
        <v>1416</v>
      </c>
      <c r="F173" s="113" t="s">
        <v>474</v>
      </c>
    </row>
    <row r="174" spans="1:6" ht="21" customHeight="1" x14ac:dyDescent="0.2">
      <c r="A174" s="73" t="s">
        <v>158</v>
      </c>
      <c r="B174" s="73" t="s">
        <v>471</v>
      </c>
      <c r="C174" s="74" t="s">
        <v>498</v>
      </c>
      <c r="D174" s="75" t="s">
        <v>297</v>
      </c>
      <c r="E174" s="76">
        <v>3.54</v>
      </c>
      <c r="F174" s="120" t="s">
        <v>474</v>
      </c>
    </row>
    <row r="175" spans="1:6" ht="18" customHeight="1" x14ac:dyDescent="0.25">
      <c r="A175" s="73" t="s">
        <v>158</v>
      </c>
      <c r="B175" s="73" t="s">
        <v>471</v>
      </c>
      <c r="C175" s="74" t="s">
        <v>499</v>
      </c>
      <c r="D175" s="75" t="s">
        <v>297</v>
      </c>
      <c r="E175" s="76">
        <v>73.16</v>
      </c>
      <c r="F175" s="113" t="s">
        <v>474</v>
      </c>
    </row>
    <row r="176" spans="1:6" ht="20.25" customHeight="1" x14ac:dyDescent="0.25">
      <c r="A176" s="73" t="s">
        <v>158</v>
      </c>
      <c r="B176" s="73" t="s">
        <v>471</v>
      </c>
      <c r="C176" s="74" t="s">
        <v>500</v>
      </c>
      <c r="D176" s="75" t="s">
        <v>297</v>
      </c>
      <c r="E176" s="76">
        <v>548.26499999999999</v>
      </c>
      <c r="F176" s="113" t="s">
        <v>474</v>
      </c>
    </row>
    <row r="177" spans="1:6" ht="25.5" customHeight="1" x14ac:dyDescent="0.25">
      <c r="A177" s="73" t="s">
        <v>158</v>
      </c>
      <c r="B177" s="73" t="s">
        <v>471</v>
      </c>
      <c r="C177" s="74" t="s">
        <v>501</v>
      </c>
      <c r="D177" s="75" t="s">
        <v>297</v>
      </c>
      <c r="E177" s="76">
        <v>526.32500000000005</v>
      </c>
      <c r="F177" s="113" t="s">
        <v>474</v>
      </c>
    </row>
    <row r="178" spans="1:6" ht="19.5" customHeight="1" x14ac:dyDescent="0.2">
      <c r="A178" s="73" t="s">
        <v>158</v>
      </c>
      <c r="B178" s="73" t="s">
        <v>471</v>
      </c>
      <c r="C178" s="74" t="s">
        <v>502</v>
      </c>
      <c r="D178" s="75" t="s">
        <v>297</v>
      </c>
      <c r="E178" s="76">
        <v>3.54</v>
      </c>
      <c r="F178" s="120" t="s">
        <v>474</v>
      </c>
    </row>
    <row r="179" spans="1:6" ht="27.75" customHeight="1" x14ac:dyDescent="0.25">
      <c r="A179" s="73" t="s">
        <v>158</v>
      </c>
      <c r="B179" s="73" t="s">
        <v>471</v>
      </c>
      <c r="C179" s="74" t="s">
        <v>503</v>
      </c>
      <c r="D179" s="75" t="s">
        <v>297</v>
      </c>
      <c r="E179" s="76">
        <v>265.5</v>
      </c>
      <c r="F179" s="113" t="s">
        <v>474</v>
      </c>
    </row>
    <row r="180" spans="1:6" ht="21.75" customHeight="1" x14ac:dyDescent="0.25">
      <c r="A180" s="121" t="s">
        <v>96</v>
      </c>
      <c r="B180" s="121" t="s">
        <v>504</v>
      </c>
      <c r="C180" s="122" t="s">
        <v>505</v>
      </c>
      <c r="D180" s="123" t="s">
        <v>297</v>
      </c>
      <c r="E180" s="124">
        <v>1.9823999999999999</v>
      </c>
      <c r="F180" s="125" t="s">
        <v>506</v>
      </c>
    </row>
    <row r="181" spans="1:6" ht="22.5" customHeight="1" x14ac:dyDescent="0.25">
      <c r="A181" s="73" t="s">
        <v>145</v>
      </c>
      <c r="B181" s="73" t="s">
        <v>507</v>
      </c>
      <c r="C181" s="74" t="s">
        <v>508</v>
      </c>
      <c r="D181" s="75" t="s">
        <v>297</v>
      </c>
      <c r="E181" s="76">
        <v>7773.84</v>
      </c>
      <c r="F181" s="113" t="s">
        <v>509</v>
      </c>
    </row>
    <row r="182" spans="1:6" ht="22.8" x14ac:dyDescent="0.25">
      <c r="A182" s="73" t="s">
        <v>145</v>
      </c>
      <c r="B182" s="73" t="s">
        <v>507</v>
      </c>
      <c r="C182" s="74" t="s">
        <v>510</v>
      </c>
      <c r="D182" s="75" t="s">
        <v>297</v>
      </c>
      <c r="E182" s="76">
        <v>9343.24</v>
      </c>
      <c r="F182" s="113" t="s">
        <v>509</v>
      </c>
    </row>
    <row r="183" spans="1:6" ht="23.25" customHeight="1" x14ac:dyDescent="0.25">
      <c r="A183" s="73" t="s">
        <v>145</v>
      </c>
      <c r="B183" s="73" t="s">
        <v>507</v>
      </c>
      <c r="C183" s="74" t="s">
        <v>511</v>
      </c>
      <c r="D183" s="75" t="s">
        <v>297</v>
      </c>
      <c r="E183" s="76">
        <v>10915</v>
      </c>
      <c r="F183" s="113" t="s">
        <v>509</v>
      </c>
    </row>
    <row r="184" spans="1:6" ht="20.25" customHeight="1" x14ac:dyDescent="0.25">
      <c r="A184" s="73" t="s">
        <v>145</v>
      </c>
      <c r="B184" s="73" t="s">
        <v>507</v>
      </c>
      <c r="C184" s="74" t="s">
        <v>512</v>
      </c>
      <c r="D184" s="75" t="s">
        <v>297</v>
      </c>
      <c r="E184" s="76">
        <v>3923.5</v>
      </c>
      <c r="F184" s="113" t="s">
        <v>509</v>
      </c>
    </row>
    <row r="185" spans="1:6" ht="14.1" customHeight="1" x14ac:dyDescent="0.25">
      <c r="A185" s="73" t="s">
        <v>145</v>
      </c>
      <c r="B185" s="73" t="s">
        <v>507</v>
      </c>
      <c r="C185" s="74" t="s">
        <v>513</v>
      </c>
      <c r="D185" s="75" t="s">
        <v>297</v>
      </c>
      <c r="E185" s="76">
        <v>4543</v>
      </c>
      <c r="F185" s="113" t="s">
        <v>509</v>
      </c>
    </row>
    <row r="186" spans="1:6" ht="17.100000000000001" customHeight="1" x14ac:dyDescent="0.25">
      <c r="A186" s="73" t="s">
        <v>145</v>
      </c>
      <c r="B186" s="73" t="s">
        <v>507</v>
      </c>
      <c r="C186" s="74" t="s">
        <v>514</v>
      </c>
      <c r="D186" s="75" t="s">
        <v>297</v>
      </c>
      <c r="E186" s="76">
        <v>9204</v>
      </c>
      <c r="F186" s="113" t="s">
        <v>509</v>
      </c>
    </row>
    <row r="187" spans="1:6" ht="15.9" customHeight="1" x14ac:dyDescent="0.25">
      <c r="A187" s="73" t="s">
        <v>145</v>
      </c>
      <c r="B187" s="73" t="s">
        <v>507</v>
      </c>
      <c r="C187" s="74" t="s">
        <v>515</v>
      </c>
      <c r="D187" s="75" t="s">
        <v>297</v>
      </c>
      <c r="E187" s="76">
        <v>1239</v>
      </c>
      <c r="F187" s="113" t="s">
        <v>509</v>
      </c>
    </row>
    <row r="188" spans="1:6" ht="15.9" customHeight="1" x14ac:dyDescent="0.25">
      <c r="A188" s="73" t="s">
        <v>145</v>
      </c>
      <c r="B188" s="73" t="s">
        <v>507</v>
      </c>
      <c r="C188" s="74" t="s">
        <v>516</v>
      </c>
      <c r="D188" s="75" t="s">
        <v>297</v>
      </c>
      <c r="E188" s="76">
        <v>1239</v>
      </c>
      <c r="F188" s="113" t="s">
        <v>509</v>
      </c>
    </row>
    <row r="189" spans="1:6" ht="32.25" customHeight="1" x14ac:dyDescent="0.25">
      <c r="A189" s="126" t="s">
        <v>116</v>
      </c>
      <c r="B189" s="126" t="s">
        <v>517</v>
      </c>
      <c r="C189" s="126" t="s">
        <v>518</v>
      </c>
      <c r="D189" s="127" t="s">
        <v>297</v>
      </c>
      <c r="E189" s="128">
        <v>54999.99</v>
      </c>
      <c r="F189" s="129" t="s">
        <v>519</v>
      </c>
    </row>
    <row r="190" spans="1:6" ht="30.75" customHeight="1" x14ac:dyDescent="0.25">
      <c r="A190" s="126" t="s">
        <v>116</v>
      </c>
      <c r="B190" s="126" t="s">
        <v>517</v>
      </c>
      <c r="C190" s="126" t="s">
        <v>520</v>
      </c>
      <c r="D190" s="127" t="s">
        <v>297</v>
      </c>
      <c r="E190" s="128">
        <v>17023.8</v>
      </c>
      <c r="F190" s="129" t="s">
        <v>519</v>
      </c>
    </row>
    <row r="191" spans="1:6" ht="25.5" customHeight="1" x14ac:dyDescent="0.25">
      <c r="A191" s="130" t="s">
        <v>521</v>
      </c>
      <c r="B191" s="126" t="s">
        <v>517</v>
      </c>
      <c r="C191" s="131" t="s">
        <v>522</v>
      </c>
      <c r="D191" s="132" t="s">
        <v>297</v>
      </c>
      <c r="E191" s="133">
        <v>4130</v>
      </c>
      <c r="F191" s="134" t="s">
        <v>523</v>
      </c>
    </row>
    <row r="192" spans="1:6" ht="15.9" customHeight="1" x14ac:dyDescent="0.25">
      <c r="A192" s="130" t="s">
        <v>521</v>
      </c>
      <c r="B192" s="126" t="s">
        <v>517</v>
      </c>
      <c r="C192" s="131" t="s">
        <v>524</v>
      </c>
      <c r="D192" s="132" t="s">
        <v>297</v>
      </c>
      <c r="E192" s="133">
        <v>16048</v>
      </c>
      <c r="F192" s="134" t="s">
        <v>523</v>
      </c>
    </row>
    <row r="193" spans="1:6" ht="27.75" customHeight="1" x14ac:dyDescent="0.25">
      <c r="A193" s="130" t="s">
        <v>521</v>
      </c>
      <c r="B193" s="126" t="s">
        <v>517</v>
      </c>
      <c r="C193" s="131" t="s">
        <v>525</v>
      </c>
      <c r="D193" s="135" t="s">
        <v>297</v>
      </c>
      <c r="E193" s="133">
        <v>24502.7</v>
      </c>
      <c r="F193" s="134" t="s">
        <v>523</v>
      </c>
    </row>
    <row r="194" spans="1:6" ht="34.5" customHeight="1" x14ac:dyDescent="0.25">
      <c r="A194" s="126" t="s">
        <v>115</v>
      </c>
      <c r="B194" s="126" t="s">
        <v>517</v>
      </c>
      <c r="C194" s="126" t="s">
        <v>526</v>
      </c>
      <c r="D194" s="127" t="s">
        <v>297</v>
      </c>
      <c r="E194" s="128">
        <v>715000</v>
      </c>
      <c r="F194" s="129" t="s">
        <v>527</v>
      </c>
    </row>
    <row r="195" spans="1:6" ht="23.25" customHeight="1" x14ac:dyDescent="0.25">
      <c r="A195" s="126" t="s">
        <v>528</v>
      </c>
      <c r="B195" s="126" t="s">
        <v>517</v>
      </c>
      <c r="C195" s="126" t="s">
        <v>529</v>
      </c>
      <c r="D195" s="127" t="s">
        <v>297</v>
      </c>
      <c r="E195" s="128">
        <v>60742.81</v>
      </c>
      <c r="F195" s="129" t="s">
        <v>519</v>
      </c>
    </row>
    <row r="196" spans="1:6" ht="25.5" customHeight="1" x14ac:dyDescent="0.25">
      <c r="A196" s="98" t="s">
        <v>528</v>
      </c>
      <c r="B196" s="126" t="s">
        <v>517</v>
      </c>
      <c r="C196" s="126" t="s">
        <v>530</v>
      </c>
      <c r="D196" s="127" t="s">
        <v>297</v>
      </c>
      <c r="E196" s="128">
        <v>30385</v>
      </c>
      <c r="F196" s="129" t="s">
        <v>519</v>
      </c>
    </row>
    <row r="197" spans="1:6" ht="22.8" x14ac:dyDescent="0.25">
      <c r="A197" s="126" t="s">
        <v>528</v>
      </c>
      <c r="B197" s="126" t="s">
        <v>517</v>
      </c>
      <c r="C197" s="126" t="s">
        <v>531</v>
      </c>
      <c r="D197" s="127" t="s">
        <v>297</v>
      </c>
      <c r="E197" s="128">
        <v>79818.740000000005</v>
      </c>
      <c r="F197" s="129" t="s">
        <v>519</v>
      </c>
    </row>
    <row r="198" spans="1:6" ht="22.8" x14ac:dyDescent="0.25">
      <c r="A198" s="98" t="s">
        <v>528</v>
      </c>
      <c r="B198" s="126" t="s">
        <v>517</v>
      </c>
      <c r="C198" s="126" t="s">
        <v>532</v>
      </c>
      <c r="D198" s="127" t="s">
        <v>297</v>
      </c>
      <c r="E198" s="128">
        <v>4500</v>
      </c>
      <c r="F198" s="129" t="s">
        <v>533</v>
      </c>
    </row>
    <row r="199" spans="1:6" ht="22.8" x14ac:dyDescent="0.25">
      <c r="A199" s="98" t="s">
        <v>528</v>
      </c>
      <c r="B199" s="126" t="s">
        <v>517</v>
      </c>
      <c r="C199" s="99" t="s">
        <v>534</v>
      </c>
      <c r="D199" s="100" t="s">
        <v>297</v>
      </c>
      <c r="E199" s="101">
        <v>44840</v>
      </c>
      <c r="F199" s="102" t="s">
        <v>535</v>
      </c>
    </row>
    <row r="200" spans="1:6" ht="14.1" customHeight="1" x14ac:dyDescent="0.25">
      <c r="A200" s="126" t="s">
        <v>528</v>
      </c>
      <c r="B200" s="126" t="s">
        <v>517</v>
      </c>
      <c r="C200" s="126" t="s">
        <v>536</v>
      </c>
      <c r="D200" s="127" t="s">
        <v>297</v>
      </c>
      <c r="E200" s="128">
        <v>8850</v>
      </c>
      <c r="F200" s="129" t="s">
        <v>519</v>
      </c>
    </row>
    <row r="201" spans="1:6" ht="14.1" customHeight="1" x14ac:dyDescent="0.25">
      <c r="A201" s="98" t="s">
        <v>537</v>
      </c>
      <c r="B201" s="126" t="s">
        <v>517</v>
      </c>
      <c r="C201" s="136" t="s">
        <v>538</v>
      </c>
      <c r="D201" s="137" t="s">
        <v>297</v>
      </c>
      <c r="E201" s="138">
        <v>45459.5</v>
      </c>
      <c r="F201" s="139" t="s">
        <v>539</v>
      </c>
    </row>
    <row r="202" spans="1:6" ht="15.9" customHeight="1" x14ac:dyDescent="0.25">
      <c r="A202" s="98" t="s">
        <v>537</v>
      </c>
      <c r="B202" s="126" t="s">
        <v>517</v>
      </c>
      <c r="C202" s="136" t="s">
        <v>540</v>
      </c>
      <c r="D202" s="137" t="s">
        <v>297</v>
      </c>
      <c r="E202" s="138">
        <v>7500</v>
      </c>
      <c r="F202" s="139" t="s">
        <v>541</v>
      </c>
    </row>
    <row r="203" spans="1:6" ht="15" customHeight="1" x14ac:dyDescent="0.25">
      <c r="A203" s="140" t="s">
        <v>172</v>
      </c>
      <c r="B203" s="140" t="s">
        <v>542</v>
      </c>
      <c r="C203" s="141" t="s">
        <v>543</v>
      </c>
      <c r="D203" s="142" t="s">
        <v>297</v>
      </c>
      <c r="E203" s="143">
        <v>68.44</v>
      </c>
      <c r="F203" s="144" t="s">
        <v>544</v>
      </c>
    </row>
    <row r="204" spans="1:6" ht="15" customHeight="1" x14ac:dyDescent="0.25">
      <c r="A204" s="140" t="s">
        <v>172</v>
      </c>
      <c r="B204" s="140" t="s">
        <v>542</v>
      </c>
      <c r="C204" s="141" t="s">
        <v>545</v>
      </c>
      <c r="D204" s="142" t="s">
        <v>297</v>
      </c>
      <c r="E204" s="143">
        <v>3935.3</v>
      </c>
      <c r="F204" s="144" t="s">
        <v>544</v>
      </c>
    </row>
    <row r="205" spans="1:6" ht="14.1" customHeight="1" x14ac:dyDescent="0.25">
      <c r="A205" s="140" t="s">
        <v>172</v>
      </c>
      <c r="B205" s="140" t="s">
        <v>542</v>
      </c>
      <c r="C205" s="141" t="s">
        <v>546</v>
      </c>
      <c r="D205" s="142" t="s">
        <v>297</v>
      </c>
      <c r="E205" s="143">
        <v>1548</v>
      </c>
      <c r="F205" s="144" t="s">
        <v>544</v>
      </c>
    </row>
    <row r="206" spans="1:6" ht="12.9" customHeight="1" x14ac:dyDescent="0.25">
      <c r="A206" s="140" t="s">
        <v>172</v>
      </c>
      <c r="B206" s="140" t="s">
        <v>542</v>
      </c>
      <c r="C206" s="141" t="s">
        <v>547</v>
      </c>
      <c r="D206" s="142" t="s">
        <v>297</v>
      </c>
      <c r="E206" s="143">
        <v>130</v>
      </c>
      <c r="F206" s="144" t="s">
        <v>544</v>
      </c>
    </row>
    <row r="207" spans="1:6" x14ac:dyDescent="0.25">
      <c r="A207" s="140" t="s">
        <v>172</v>
      </c>
      <c r="B207" s="140" t="s">
        <v>542</v>
      </c>
      <c r="C207" s="141" t="s">
        <v>548</v>
      </c>
      <c r="D207" s="142" t="s">
        <v>297</v>
      </c>
      <c r="E207" s="143">
        <v>341.02</v>
      </c>
      <c r="F207" s="144" t="s">
        <v>544</v>
      </c>
    </row>
    <row r="208" spans="1:6" x14ac:dyDescent="0.25">
      <c r="A208" s="140" t="s">
        <v>172</v>
      </c>
      <c r="B208" s="140" t="s">
        <v>542</v>
      </c>
      <c r="C208" s="141" t="s">
        <v>549</v>
      </c>
      <c r="D208" s="142" t="s">
        <v>297</v>
      </c>
      <c r="E208" s="143">
        <v>120</v>
      </c>
      <c r="F208" s="144" t="s">
        <v>544</v>
      </c>
    </row>
    <row r="209" spans="1:6" x14ac:dyDescent="0.25">
      <c r="A209" s="140" t="s">
        <v>172</v>
      </c>
      <c r="B209" s="140" t="s">
        <v>542</v>
      </c>
      <c r="C209" s="141" t="s">
        <v>550</v>
      </c>
      <c r="D209" s="142" t="s">
        <v>465</v>
      </c>
      <c r="E209" s="143">
        <v>57.784999999999997</v>
      </c>
      <c r="F209" s="144" t="s">
        <v>544</v>
      </c>
    </row>
    <row r="210" spans="1:6" x14ac:dyDescent="0.25">
      <c r="A210" s="140" t="s">
        <v>172</v>
      </c>
      <c r="B210" s="140" t="s">
        <v>542</v>
      </c>
      <c r="C210" s="141" t="s">
        <v>551</v>
      </c>
      <c r="D210" s="142" t="s">
        <v>465</v>
      </c>
      <c r="E210" s="143">
        <v>118</v>
      </c>
      <c r="F210" s="144" t="s">
        <v>544</v>
      </c>
    </row>
    <row r="211" spans="1:6" x14ac:dyDescent="0.25">
      <c r="A211" s="140" t="s">
        <v>172</v>
      </c>
      <c r="B211" s="140" t="s">
        <v>542</v>
      </c>
      <c r="C211" s="141" t="s">
        <v>552</v>
      </c>
      <c r="D211" s="142" t="s">
        <v>465</v>
      </c>
      <c r="E211" s="143">
        <v>138.06</v>
      </c>
      <c r="F211" s="144" t="s">
        <v>544</v>
      </c>
    </row>
    <row r="212" spans="1:6" x14ac:dyDescent="0.25">
      <c r="A212" s="140" t="s">
        <v>172</v>
      </c>
      <c r="B212" s="140" t="s">
        <v>542</v>
      </c>
      <c r="C212" s="141" t="s">
        <v>553</v>
      </c>
      <c r="D212" s="142" t="s">
        <v>465</v>
      </c>
      <c r="E212" s="143">
        <v>136.88</v>
      </c>
      <c r="F212" s="144" t="s">
        <v>544</v>
      </c>
    </row>
    <row r="213" spans="1:6" ht="14.1" customHeight="1" x14ac:dyDescent="0.25">
      <c r="A213" s="140" t="s">
        <v>172</v>
      </c>
      <c r="B213" s="140" t="s">
        <v>542</v>
      </c>
      <c r="C213" s="141" t="s">
        <v>554</v>
      </c>
      <c r="D213" s="142" t="s">
        <v>297</v>
      </c>
      <c r="E213" s="143">
        <v>270</v>
      </c>
      <c r="F213" s="144" t="s">
        <v>544</v>
      </c>
    </row>
    <row r="214" spans="1:6" ht="15" customHeight="1" x14ac:dyDescent="0.25">
      <c r="A214" s="140" t="s">
        <v>172</v>
      </c>
      <c r="B214" s="140" t="s">
        <v>542</v>
      </c>
      <c r="C214" s="141" t="s">
        <v>555</v>
      </c>
      <c r="D214" s="142" t="s">
        <v>297</v>
      </c>
      <c r="E214" s="143">
        <v>300</v>
      </c>
      <c r="F214" s="144" t="s">
        <v>544</v>
      </c>
    </row>
    <row r="215" spans="1:6" x14ac:dyDescent="0.25">
      <c r="A215" s="140" t="s">
        <v>172</v>
      </c>
      <c r="B215" s="140" t="s">
        <v>542</v>
      </c>
      <c r="C215" s="141" t="s">
        <v>556</v>
      </c>
      <c r="D215" s="142" t="s">
        <v>297</v>
      </c>
      <c r="E215" s="143">
        <v>160</v>
      </c>
      <c r="F215" s="144" t="s">
        <v>544</v>
      </c>
    </row>
    <row r="216" spans="1:6" x14ac:dyDescent="0.25">
      <c r="A216" s="140" t="s">
        <v>172</v>
      </c>
      <c r="B216" s="140" t="s">
        <v>542</v>
      </c>
      <c r="C216" s="141" t="s">
        <v>557</v>
      </c>
      <c r="D216" s="142" t="s">
        <v>297</v>
      </c>
      <c r="E216" s="143">
        <v>728.06</v>
      </c>
      <c r="F216" s="144" t="s">
        <v>544</v>
      </c>
    </row>
    <row r="217" spans="1:6" x14ac:dyDescent="0.25">
      <c r="A217" s="140" t="s">
        <v>172</v>
      </c>
      <c r="B217" s="140" t="s">
        <v>542</v>
      </c>
      <c r="C217" s="141" t="s">
        <v>558</v>
      </c>
      <c r="D217" s="142" t="s">
        <v>297</v>
      </c>
      <c r="E217" s="143">
        <v>125</v>
      </c>
      <c r="F217" s="144" t="s">
        <v>544</v>
      </c>
    </row>
    <row r="218" spans="1:6" x14ac:dyDescent="0.25">
      <c r="A218" s="145" t="s">
        <v>559</v>
      </c>
      <c r="B218" s="145" t="s">
        <v>560</v>
      </c>
      <c r="C218" s="146" t="s">
        <v>561</v>
      </c>
      <c r="D218" s="147" t="s">
        <v>297</v>
      </c>
      <c r="E218" s="148">
        <v>7123.8959999999997</v>
      </c>
      <c r="F218" s="149" t="s">
        <v>562</v>
      </c>
    </row>
    <row r="219" spans="1:6" x14ac:dyDescent="0.25">
      <c r="A219" s="145" t="s">
        <v>559</v>
      </c>
      <c r="B219" s="145" t="s">
        <v>560</v>
      </c>
      <c r="C219" s="146" t="s">
        <v>563</v>
      </c>
      <c r="D219" s="150" t="s">
        <v>297</v>
      </c>
      <c r="E219" s="151">
        <v>13570</v>
      </c>
      <c r="F219" s="152" t="s">
        <v>562</v>
      </c>
    </row>
    <row r="220" spans="1:6" ht="19.5" customHeight="1" x14ac:dyDescent="0.25">
      <c r="A220" s="153" t="s">
        <v>178</v>
      </c>
      <c r="B220" s="153" t="s">
        <v>564</v>
      </c>
      <c r="C220" s="154" t="s">
        <v>565</v>
      </c>
      <c r="D220" s="155" t="s">
        <v>297</v>
      </c>
      <c r="E220" s="156">
        <v>6938.4</v>
      </c>
      <c r="F220" s="157" t="s">
        <v>566</v>
      </c>
    </row>
    <row r="221" spans="1:6" ht="15.9" customHeight="1" x14ac:dyDescent="0.25">
      <c r="A221" s="158" t="s">
        <v>178</v>
      </c>
      <c r="B221" s="153" t="s">
        <v>564</v>
      </c>
      <c r="C221" s="159" t="s">
        <v>567</v>
      </c>
      <c r="D221" s="160" t="s">
        <v>297</v>
      </c>
      <c r="E221" s="161">
        <v>11800</v>
      </c>
      <c r="F221" s="162" t="s">
        <v>568</v>
      </c>
    </row>
    <row r="222" spans="1:6" ht="15.9" customHeight="1" x14ac:dyDescent="0.25">
      <c r="A222" s="158" t="s">
        <v>178</v>
      </c>
      <c r="B222" s="153" t="s">
        <v>564</v>
      </c>
      <c r="C222" s="159" t="s">
        <v>569</v>
      </c>
      <c r="D222" s="160" t="s">
        <v>297</v>
      </c>
      <c r="E222" s="161">
        <v>10620</v>
      </c>
      <c r="F222" s="162" t="s">
        <v>568</v>
      </c>
    </row>
    <row r="223" spans="1:6" x14ac:dyDescent="0.25">
      <c r="A223" s="153" t="s">
        <v>178</v>
      </c>
      <c r="B223" s="153" t="s">
        <v>564</v>
      </c>
      <c r="C223" s="154" t="s">
        <v>570</v>
      </c>
      <c r="D223" s="155" t="s">
        <v>297</v>
      </c>
      <c r="E223" s="156">
        <v>8142</v>
      </c>
      <c r="F223" s="157" t="s">
        <v>566</v>
      </c>
    </row>
    <row r="224" spans="1:6" x14ac:dyDescent="0.25">
      <c r="A224" s="158" t="s">
        <v>178</v>
      </c>
      <c r="B224" s="153" t="s">
        <v>564</v>
      </c>
      <c r="C224" s="159" t="s">
        <v>571</v>
      </c>
      <c r="D224" s="160" t="s">
        <v>297</v>
      </c>
      <c r="E224" s="161">
        <v>11227.8771</v>
      </c>
      <c r="F224" s="163" t="s">
        <v>568</v>
      </c>
    </row>
    <row r="225" spans="1:6" ht="21.75" customHeight="1" x14ac:dyDescent="0.25">
      <c r="A225" s="153" t="s">
        <v>178</v>
      </c>
      <c r="B225" s="153" t="s">
        <v>564</v>
      </c>
      <c r="C225" s="154" t="s">
        <v>572</v>
      </c>
      <c r="D225" s="155" t="s">
        <v>297</v>
      </c>
      <c r="E225" s="156">
        <v>8496</v>
      </c>
      <c r="F225" s="157" t="s">
        <v>566</v>
      </c>
    </row>
    <row r="226" spans="1:6" ht="23.25" customHeight="1" x14ac:dyDescent="0.25">
      <c r="A226" s="153" t="s">
        <v>178</v>
      </c>
      <c r="B226" s="153" t="s">
        <v>564</v>
      </c>
      <c r="C226" s="154" t="s">
        <v>573</v>
      </c>
      <c r="D226" s="164" t="s">
        <v>297</v>
      </c>
      <c r="E226" s="165">
        <v>5605</v>
      </c>
      <c r="F226" s="166" t="s">
        <v>566</v>
      </c>
    </row>
    <row r="227" spans="1:6" ht="23.25" customHeight="1" x14ac:dyDescent="0.25">
      <c r="A227" s="158" t="s">
        <v>178</v>
      </c>
      <c r="B227" s="153" t="s">
        <v>564</v>
      </c>
      <c r="C227" s="159" t="s">
        <v>574</v>
      </c>
      <c r="D227" s="160" t="s">
        <v>297</v>
      </c>
      <c r="E227" s="161">
        <v>14160</v>
      </c>
      <c r="F227" s="163" t="s">
        <v>568</v>
      </c>
    </row>
    <row r="228" spans="1:6" ht="22.8" x14ac:dyDescent="0.25">
      <c r="A228" s="153" t="s">
        <v>178</v>
      </c>
      <c r="B228" s="153" t="s">
        <v>564</v>
      </c>
      <c r="C228" s="154" t="s">
        <v>575</v>
      </c>
      <c r="D228" s="155" t="s">
        <v>297</v>
      </c>
      <c r="E228" s="156">
        <v>1121</v>
      </c>
      <c r="F228" s="157" t="s">
        <v>566</v>
      </c>
    </row>
    <row r="229" spans="1:6" ht="22.8" x14ac:dyDescent="0.25">
      <c r="A229" s="158" t="s">
        <v>178</v>
      </c>
      <c r="B229" s="153" t="s">
        <v>564</v>
      </c>
      <c r="C229" s="159" t="s">
        <v>576</v>
      </c>
      <c r="D229" s="160" t="s">
        <v>297</v>
      </c>
      <c r="E229" s="161">
        <v>450</v>
      </c>
      <c r="F229" s="163" t="s">
        <v>568</v>
      </c>
    </row>
    <row r="230" spans="1:6" ht="22.8" x14ac:dyDescent="0.25">
      <c r="A230" s="153" t="s">
        <v>178</v>
      </c>
      <c r="B230" s="153" t="s">
        <v>564</v>
      </c>
      <c r="C230" s="154" t="s">
        <v>577</v>
      </c>
      <c r="D230" s="155" t="s">
        <v>297</v>
      </c>
      <c r="E230" s="156">
        <v>5900</v>
      </c>
      <c r="F230" s="157" t="s">
        <v>566</v>
      </c>
    </row>
    <row r="231" spans="1:6" ht="22.8" x14ac:dyDescent="0.25">
      <c r="A231" s="158" t="s">
        <v>178</v>
      </c>
      <c r="B231" s="153" t="s">
        <v>564</v>
      </c>
      <c r="C231" s="159" t="s">
        <v>578</v>
      </c>
      <c r="D231" s="160" t="s">
        <v>297</v>
      </c>
      <c r="E231" s="161">
        <v>14160</v>
      </c>
      <c r="F231" s="163" t="s">
        <v>568</v>
      </c>
    </row>
    <row r="232" spans="1:6" x14ac:dyDescent="0.25">
      <c r="A232" s="153" t="s">
        <v>178</v>
      </c>
      <c r="B232" s="153" t="s">
        <v>564</v>
      </c>
      <c r="C232" s="154" t="s">
        <v>579</v>
      </c>
      <c r="D232" s="155" t="s">
        <v>297</v>
      </c>
      <c r="E232" s="156">
        <v>18880</v>
      </c>
      <c r="F232" s="166" t="s">
        <v>566</v>
      </c>
    </row>
    <row r="233" spans="1:6" ht="22.8" x14ac:dyDescent="0.25">
      <c r="A233" s="153" t="s">
        <v>178</v>
      </c>
      <c r="B233" s="153" t="s">
        <v>564</v>
      </c>
      <c r="C233" s="154" t="s">
        <v>580</v>
      </c>
      <c r="D233" s="155" t="s">
        <v>297</v>
      </c>
      <c r="E233" s="156">
        <v>4130</v>
      </c>
      <c r="F233" s="166" t="s">
        <v>566</v>
      </c>
    </row>
    <row r="234" spans="1:6" x14ac:dyDescent="0.25">
      <c r="A234" s="153" t="s">
        <v>178</v>
      </c>
      <c r="B234" s="153" t="s">
        <v>564</v>
      </c>
      <c r="C234" s="154" t="s">
        <v>581</v>
      </c>
      <c r="D234" s="155" t="s">
        <v>297</v>
      </c>
      <c r="E234" s="156">
        <v>2950</v>
      </c>
      <c r="F234" s="166" t="s">
        <v>566</v>
      </c>
    </row>
    <row r="235" spans="1:6" ht="22.8" x14ac:dyDescent="0.25">
      <c r="A235" s="158" t="s">
        <v>178</v>
      </c>
      <c r="B235" s="153" t="s">
        <v>564</v>
      </c>
      <c r="C235" s="159" t="s">
        <v>582</v>
      </c>
      <c r="D235" s="160" t="s">
        <v>297</v>
      </c>
      <c r="E235" s="161">
        <v>7949.66</v>
      </c>
      <c r="F235" s="163" t="s">
        <v>568</v>
      </c>
    </row>
    <row r="236" spans="1:6" x14ac:dyDescent="0.25">
      <c r="A236" s="158" t="s">
        <v>178</v>
      </c>
      <c r="B236" s="153" t="s">
        <v>564</v>
      </c>
      <c r="C236" s="159" t="s">
        <v>583</v>
      </c>
      <c r="D236" s="160" t="s">
        <v>297</v>
      </c>
      <c r="E236" s="161">
        <v>1303.9000000000001</v>
      </c>
      <c r="F236" s="163" t="s">
        <v>568</v>
      </c>
    </row>
    <row r="237" spans="1:6" ht="22.8" x14ac:dyDescent="0.25">
      <c r="A237" s="158" t="s">
        <v>178</v>
      </c>
      <c r="B237" s="153" t="s">
        <v>564</v>
      </c>
      <c r="C237" s="159" t="s">
        <v>584</v>
      </c>
      <c r="D237" s="160" t="s">
        <v>297</v>
      </c>
      <c r="E237" s="161">
        <v>7949.66</v>
      </c>
      <c r="F237" s="163" t="s">
        <v>568</v>
      </c>
    </row>
    <row r="238" spans="1:6" ht="22.8" x14ac:dyDescent="0.25">
      <c r="A238" s="158" t="s">
        <v>178</v>
      </c>
      <c r="B238" s="153" t="s">
        <v>564</v>
      </c>
      <c r="C238" s="159" t="s">
        <v>585</v>
      </c>
      <c r="D238" s="160" t="s">
        <v>297</v>
      </c>
      <c r="E238" s="161">
        <v>9912</v>
      </c>
      <c r="F238" s="163" t="s">
        <v>568</v>
      </c>
    </row>
    <row r="239" spans="1:6" ht="19.5" customHeight="1" x14ac:dyDescent="0.25">
      <c r="A239" s="153" t="s">
        <v>178</v>
      </c>
      <c r="B239" s="153" t="s">
        <v>564</v>
      </c>
      <c r="C239" s="167" t="s">
        <v>586</v>
      </c>
      <c r="D239" s="164" t="s">
        <v>297</v>
      </c>
      <c r="E239" s="165">
        <v>14004.83</v>
      </c>
      <c r="F239" s="166" t="s">
        <v>566</v>
      </c>
    </row>
    <row r="240" spans="1:6" ht="20.25" customHeight="1" x14ac:dyDescent="0.25">
      <c r="A240" s="153" t="s">
        <v>178</v>
      </c>
      <c r="B240" s="153" t="s">
        <v>564</v>
      </c>
      <c r="C240" s="154" t="s">
        <v>587</v>
      </c>
      <c r="D240" s="155" t="s">
        <v>297</v>
      </c>
      <c r="E240" s="156">
        <v>12019.008</v>
      </c>
      <c r="F240" s="166" t="s">
        <v>566</v>
      </c>
    </row>
    <row r="241" spans="1:6" ht="22.8" x14ac:dyDescent="0.25">
      <c r="A241" s="153" t="s">
        <v>178</v>
      </c>
      <c r="B241" s="153" t="s">
        <v>564</v>
      </c>
      <c r="C241" s="154" t="s">
        <v>588</v>
      </c>
      <c r="D241" s="164" t="s">
        <v>297</v>
      </c>
      <c r="E241" s="165">
        <v>4378.9799999999996</v>
      </c>
      <c r="F241" s="166" t="s">
        <v>568</v>
      </c>
    </row>
    <row r="242" spans="1:6" ht="22.8" x14ac:dyDescent="0.25">
      <c r="A242" s="153" t="s">
        <v>178</v>
      </c>
      <c r="B242" s="153" t="s">
        <v>564</v>
      </c>
      <c r="C242" s="154" t="s">
        <v>589</v>
      </c>
      <c r="D242" s="155" t="s">
        <v>297</v>
      </c>
      <c r="E242" s="156">
        <v>3482.18</v>
      </c>
      <c r="F242" s="157" t="s">
        <v>566</v>
      </c>
    </row>
    <row r="243" spans="1:6" ht="22.8" x14ac:dyDescent="0.25">
      <c r="A243" s="153" t="s">
        <v>178</v>
      </c>
      <c r="B243" s="153" t="s">
        <v>564</v>
      </c>
      <c r="C243" s="154" t="s">
        <v>590</v>
      </c>
      <c r="D243" s="155" t="s">
        <v>297</v>
      </c>
      <c r="E243" s="156">
        <v>6755.7359999999999</v>
      </c>
      <c r="F243" s="166" t="s">
        <v>566</v>
      </c>
    </row>
    <row r="244" spans="1:6" ht="12.9" customHeight="1" x14ac:dyDescent="0.25">
      <c r="A244" s="168" t="s">
        <v>114</v>
      </c>
      <c r="B244" s="168" t="s">
        <v>591</v>
      </c>
      <c r="C244" s="169" t="s">
        <v>592</v>
      </c>
      <c r="D244" s="170" t="s">
        <v>297</v>
      </c>
      <c r="E244" s="171"/>
      <c r="F244" s="172" t="s">
        <v>593</v>
      </c>
    </row>
    <row r="245" spans="1:6" x14ac:dyDescent="0.25">
      <c r="A245" s="173" t="s">
        <v>192</v>
      </c>
      <c r="B245" s="173" t="s">
        <v>594</v>
      </c>
      <c r="C245" s="174" t="s">
        <v>595</v>
      </c>
      <c r="D245" s="175" t="s">
        <v>297</v>
      </c>
      <c r="E245" s="176">
        <v>36028.94</v>
      </c>
      <c r="F245" s="177" t="s">
        <v>596</v>
      </c>
    </row>
    <row r="246" spans="1:6" x14ac:dyDescent="0.25">
      <c r="A246" s="173" t="s">
        <v>192</v>
      </c>
      <c r="B246" s="173" t="s">
        <v>594</v>
      </c>
      <c r="C246" s="174" t="s">
        <v>597</v>
      </c>
      <c r="D246" s="175" t="s">
        <v>297</v>
      </c>
      <c r="E246" s="176">
        <v>30591.5</v>
      </c>
      <c r="F246" s="177" t="s">
        <v>596</v>
      </c>
    </row>
    <row r="247" spans="1:6" x14ac:dyDescent="0.25">
      <c r="A247" s="173" t="s">
        <v>192</v>
      </c>
      <c r="B247" s="173" t="s">
        <v>594</v>
      </c>
      <c r="C247" s="174" t="s">
        <v>598</v>
      </c>
      <c r="D247" s="175" t="s">
        <v>297</v>
      </c>
      <c r="E247" s="176">
        <v>626.58000000000004</v>
      </c>
      <c r="F247" s="177" t="s">
        <v>596</v>
      </c>
    </row>
    <row r="248" spans="1:6" ht="22.8" x14ac:dyDescent="0.25">
      <c r="A248" s="173" t="s">
        <v>192</v>
      </c>
      <c r="B248" s="173" t="s">
        <v>594</v>
      </c>
      <c r="C248" s="174" t="s">
        <v>599</v>
      </c>
      <c r="D248" s="175" t="s">
        <v>297</v>
      </c>
      <c r="E248" s="176">
        <v>62031.42</v>
      </c>
      <c r="F248" s="177" t="s">
        <v>596</v>
      </c>
    </row>
    <row r="249" spans="1:6" x14ac:dyDescent="0.25">
      <c r="A249" s="73" t="s">
        <v>100</v>
      </c>
      <c r="B249" s="73" t="s">
        <v>600</v>
      </c>
      <c r="C249" s="74" t="s">
        <v>601</v>
      </c>
      <c r="D249" s="75" t="s">
        <v>297</v>
      </c>
      <c r="E249" s="76">
        <v>60</v>
      </c>
      <c r="F249" s="113" t="s">
        <v>602</v>
      </c>
    </row>
    <row r="250" spans="1:6" x14ac:dyDescent="0.25">
      <c r="A250" s="178" t="s">
        <v>603</v>
      </c>
      <c r="B250" s="178" t="s">
        <v>604</v>
      </c>
      <c r="C250" s="179" t="s">
        <v>605</v>
      </c>
      <c r="D250" s="180" t="s">
        <v>297</v>
      </c>
      <c r="E250" s="181">
        <v>487.34</v>
      </c>
      <c r="F250" s="182" t="s">
        <v>606</v>
      </c>
    </row>
    <row r="251" spans="1:6" x14ac:dyDescent="0.25">
      <c r="A251" s="178" t="s">
        <v>603</v>
      </c>
      <c r="B251" s="178" t="s">
        <v>604</v>
      </c>
      <c r="C251" s="179" t="s">
        <v>607</v>
      </c>
      <c r="D251" s="180" t="s">
        <v>297</v>
      </c>
      <c r="E251" s="181">
        <v>88.5</v>
      </c>
      <c r="F251" s="182" t="s">
        <v>606</v>
      </c>
    </row>
    <row r="252" spans="1:6" x14ac:dyDescent="0.25">
      <c r="A252" s="183" t="s">
        <v>142</v>
      </c>
      <c r="B252" s="183" t="s">
        <v>608</v>
      </c>
      <c r="C252" s="184" t="s">
        <v>609</v>
      </c>
      <c r="D252" s="185" t="s">
        <v>297</v>
      </c>
      <c r="E252" s="186">
        <v>177</v>
      </c>
      <c r="F252" s="187" t="s">
        <v>610</v>
      </c>
    </row>
    <row r="253" spans="1:6" ht="34.200000000000003" x14ac:dyDescent="0.25">
      <c r="A253" s="183" t="s">
        <v>142</v>
      </c>
      <c r="B253" s="183" t="s">
        <v>608</v>
      </c>
      <c r="C253" s="184" t="s">
        <v>611</v>
      </c>
      <c r="D253" s="185" t="s">
        <v>297</v>
      </c>
      <c r="E253" s="186">
        <v>5959</v>
      </c>
      <c r="F253" s="187" t="s">
        <v>610</v>
      </c>
    </row>
    <row r="254" spans="1:6" x14ac:dyDescent="0.25">
      <c r="A254" s="73" t="s">
        <v>150</v>
      </c>
      <c r="B254" s="73" t="s">
        <v>612</v>
      </c>
      <c r="C254" s="74" t="s">
        <v>613</v>
      </c>
      <c r="D254" s="75" t="s">
        <v>614</v>
      </c>
      <c r="E254" s="76">
        <v>18.88</v>
      </c>
      <c r="F254" s="77" t="s">
        <v>615</v>
      </c>
    </row>
    <row r="255" spans="1:6" x14ac:dyDescent="0.25">
      <c r="A255" s="73" t="s">
        <v>155</v>
      </c>
      <c r="B255" s="73" t="s">
        <v>616</v>
      </c>
      <c r="C255" s="74" t="s">
        <v>617</v>
      </c>
      <c r="D255" s="75" t="s">
        <v>297</v>
      </c>
      <c r="E255" s="76">
        <v>4124.1000000000004</v>
      </c>
      <c r="F255" s="77" t="s">
        <v>618</v>
      </c>
    </row>
    <row r="256" spans="1:6" ht="19.5" customHeight="1" x14ac:dyDescent="0.25">
      <c r="A256" s="73" t="s">
        <v>155</v>
      </c>
      <c r="B256" s="73" t="s">
        <v>616</v>
      </c>
      <c r="C256" s="74" t="s">
        <v>619</v>
      </c>
      <c r="D256" s="75" t="s">
        <v>297</v>
      </c>
      <c r="E256" s="76">
        <v>4737.7</v>
      </c>
      <c r="F256" s="77" t="s">
        <v>618</v>
      </c>
    </row>
    <row r="257" spans="1:6" x14ac:dyDescent="0.25">
      <c r="A257" s="73" t="s">
        <v>155</v>
      </c>
      <c r="B257" s="73" t="s">
        <v>616</v>
      </c>
      <c r="C257" s="74" t="s">
        <v>620</v>
      </c>
      <c r="D257" s="75" t="s">
        <v>297</v>
      </c>
      <c r="E257" s="76">
        <v>1239</v>
      </c>
      <c r="F257" s="77" t="s">
        <v>618</v>
      </c>
    </row>
    <row r="258" spans="1:6" ht="22.8" x14ac:dyDescent="0.25">
      <c r="A258" s="183" t="s">
        <v>250</v>
      </c>
      <c r="B258" s="183" t="s">
        <v>621</v>
      </c>
      <c r="C258" s="184" t="s">
        <v>622</v>
      </c>
      <c r="D258" s="185" t="s">
        <v>297</v>
      </c>
      <c r="E258" s="186">
        <v>711.54</v>
      </c>
      <c r="F258" s="187" t="s">
        <v>610</v>
      </c>
    </row>
    <row r="259" spans="1:6" ht="23.25" customHeight="1" x14ac:dyDescent="0.25">
      <c r="A259" s="183" t="s">
        <v>250</v>
      </c>
      <c r="B259" s="183" t="s">
        <v>621</v>
      </c>
      <c r="C259" s="184" t="s">
        <v>623</v>
      </c>
      <c r="D259" s="185" t="s">
        <v>297</v>
      </c>
      <c r="E259" s="186">
        <v>30.68</v>
      </c>
      <c r="F259" s="187" t="s">
        <v>610</v>
      </c>
    </row>
    <row r="260" spans="1:6" ht="17.25" customHeight="1" x14ac:dyDescent="0.25">
      <c r="A260" s="183" t="s">
        <v>250</v>
      </c>
      <c r="B260" s="183" t="s">
        <v>621</v>
      </c>
      <c r="C260" s="184" t="s">
        <v>624</v>
      </c>
      <c r="D260" s="185" t="s">
        <v>297</v>
      </c>
      <c r="E260" s="186">
        <v>93.22</v>
      </c>
      <c r="F260" s="187" t="s">
        <v>625</v>
      </c>
    </row>
    <row r="261" spans="1:6" ht="15" customHeight="1" x14ac:dyDescent="0.25">
      <c r="A261" s="183" t="s">
        <v>250</v>
      </c>
      <c r="B261" s="183" t="s">
        <v>621</v>
      </c>
      <c r="C261" s="184" t="s">
        <v>626</v>
      </c>
      <c r="D261" s="185" t="s">
        <v>297</v>
      </c>
      <c r="E261" s="186">
        <v>140.125</v>
      </c>
      <c r="F261" s="187" t="s">
        <v>625</v>
      </c>
    </row>
    <row r="262" spans="1:6" x14ac:dyDescent="0.25">
      <c r="A262" s="183" t="s">
        <v>250</v>
      </c>
      <c r="B262" s="183" t="s">
        <v>621</v>
      </c>
      <c r="C262" s="184" t="s">
        <v>627</v>
      </c>
      <c r="D262" s="185" t="s">
        <v>297</v>
      </c>
      <c r="E262" s="186">
        <v>194.7</v>
      </c>
      <c r="F262" s="187" t="s">
        <v>625</v>
      </c>
    </row>
    <row r="263" spans="1:6" x14ac:dyDescent="0.25">
      <c r="A263" s="183" t="s">
        <v>250</v>
      </c>
      <c r="B263" s="183" t="s">
        <v>621</v>
      </c>
      <c r="C263" s="184" t="s">
        <v>628</v>
      </c>
      <c r="D263" s="185" t="s">
        <v>297</v>
      </c>
      <c r="E263" s="186">
        <v>334.82499999999999</v>
      </c>
      <c r="F263" s="187" t="s">
        <v>625</v>
      </c>
    </row>
    <row r="264" spans="1:6" x14ac:dyDescent="0.25">
      <c r="A264" s="183" t="s">
        <v>250</v>
      </c>
      <c r="B264" s="183" t="s">
        <v>621</v>
      </c>
      <c r="C264" s="184" t="s">
        <v>629</v>
      </c>
      <c r="D264" s="185" t="s">
        <v>297</v>
      </c>
      <c r="E264" s="186">
        <v>474.36</v>
      </c>
      <c r="F264" s="187" t="s">
        <v>625</v>
      </c>
    </row>
    <row r="265" spans="1:6" x14ac:dyDescent="0.25">
      <c r="A265" s="183" t="s">
        <v>250</v>
      </c>
      <c r="B265" s="183" t="s">
        <v>621</v>
      </c>
      <c r="C265" s="184" t="s">
        <v>630</v>
      </c>
      <c r="D265" s="185" t="s">
        <v>297</v>
      </c>
      <c r="E265" s="186">
        <v>548.70000000000005</v>
      </c>
      <c r="F265" s="187" t="s">
        <v>625</v>
      </c>
    </row>
    <row r="266" spans="1:6" x14ac:dyDescent="0.25">
      <c r="A266" s="183" t="s">
        <v>250</v>
      </c>
      <c r="B266" s="183" t="s">
        <v>621</v>
      </c>
      <c r="C266" s="184" t="s">
        <v>631</v>
      </c>
      <c r="D266" s="185" t="s">
        <v>297</v>
      </c>
      <c r="E266" s="186">
        <v>628.94000000000005</v>
      </c>
      <c r="F266" s="187" t="s">
        <v>625</v>
      </c>
    </row>
    <row r="267" spans="1:6" x14ac:dyDescent="0.25">
      <c r="A267" s="183" t="s">
        <v>250</v>
      </c>
      <c r="B267" s="183" t="s">
        <v>621</v>
      </c>
      <c r="C267" s="184" t="s">
        <v>632</v>
      </c>
      <c r="D267" s="185" t="s">
        <v>297</v>
      </c>
      <c r="E267" s="186">
        <v>401.2</v>
      </c>
      <c r="F267" s="187" t="s">
        <v>625</v>
      </c>
    </row>
    <row r="268" spans="1:6" x14ac:dyDescent="0.25">
      <c r="A268" s="183" t="s">
        <v>250</v>
      </c>
      <c r="B268" s="183" t="s">
        <v>621</v>
      </c>
      <c r="C268" s="184" t="s">
        <v>633</v>
      </c>
      <c r="D268" s="185" t="s">
        <v>297</v>
      </c>
      <c r="E268" s="186">
        <v>526.57500000000005</v>
      </c>
      <c r="F268" s="187" t="s">
        <v>625</v>
      </c>
    </row>
    <row r="269" spans="1:6" x14ac:dyDescent="0.25">
      <c r="A269" s="183" t="s">
        <v>250</v>
      </c>
      <c r="B269" s="183" t="s">
        <v>621</v>
      </c>
      <c r="C269" s="184" t="s">
        <v>634</v>
      </c>
      <c r="D269" s="185" t="s">
        <v>324</v>
      </c>
      <c r="E269" s="186">
        <v>175.82</v>
      </c>
      <c r="F269" s="187" t="s">
        <v>625</v>
      </c>
    </row>
    <row r="270" spans="1:6" x14ac:dyDescent="0.25">
      <c r="A270" s="183" t="s">
        <v>250</v>
      </c>
      <c r="B270" s="183" t="s">
        <v>621</v>
      </c>
      <c r="C270" s="184" t="s">
        <v>635</v>
      </c>
      <c r="D270" s="185" t="s">
        <v>324</v>
      </c>
      <c r="E270" s="186">
        <v>531</v>
      </c>
      <c r="F270" s="187" t="s">
        <v>625</v>
      </c>
    </row>
    <row r="271" spans="1:6" x14ac:dyDescent="0.25">
      <c r="A271" s="183" t="s">
        <v>250</v>
      </c>
      <c r="B271" s="183" t="s">
        <v>621</v>
      </c>
      <c r="C271" s="184" t="s">
        <v>636</v>
      </c>
      <c r="D271" s="185" t="s">
        <v>324</v>
      </c>
      <c r="E271" s="186">
        <v>233.64</v>
      </c>
      <c r="F271" s="187" t="s">
        <v>625</v>
      </c>
    </row>
    <row r="272" spans="1:6" x14ac:dyDescent="0.25">
      <c r="A272" s="183" t="s">
        <v>250</v>
      </c>
      <c r="B272" s="183" t="s">
        <v>621</v>
      </c>
      <c r="C272" s="184" t="s">
        <v>637</v>
      </c>
      <c r="D272" s="185" t="s">
        <v>324</v>
      </c>
      <c r="E272" s="186">
        <v>260.00110000000001</v>
      </c>
      <c r="F272" s="187" t="s">
        <v>625</v>
      </c>
    </row>
    <row r="273" spans="1:6" ht="22.8" x14ac:dyDescent="0.25">
      <c r="A273" s="183" t="s">
        <v>250</v>
      </c>
      <c r="B273" s="183" t="s">
        <v>621</v>
      </c>
      <c r="C273" s="184" t="s">
        <v>638</v>
      </c>
      <c r="D273" s="185" t="s">
        <v>297</v>
      </c>
      <c r="E273" s="186">
        <v>283.2</v>
      </c>
      <c r="F273" s="187" t="s">
        <v>610</v>
      </c>
    </row>
    <row r="274" spans="1:6" x14ac:dyDescent="0.25">
      <c r="A274" s="183" t="s">
        <v>250</v>
      </c>
      <c r="B274" s="183" t="s">
        <v>621</v>
      </c>
      <c r="C274" s="184" t="s">
        <v>639</v>
      </c>
      <c r="D274" s="185" t="s">
        <v>297</v>
      </c>
      <c r="E274" s="186">
        <v>132.75</v>
      </c>
      <c r="F274" s="187" t="s">
        <v>625</v>
      </c>
    </row>
    <row r="275" spans="1:6" x14ac:dyDescent="0.25">
      <c r="A275" s="183" t="s">
        <v>250</v>
      </c>
      <c r="B275" s="183" t="s">
        <v>621</v>
      </c>
      <c r="C275" s="184" t="s">
        <v>640</v>
      </c>
      <c r="D275" s="185" t="s">
        <v>297</v>
      </c>
      <c r="E275" s="186">
        <v>368.75</v>
      </c>
      <c r="F275" s="187" t="s">
        <v>625</v>
      </c>
    </row>
    <row r="276" spans="1:6" x14ac:dyDescent="0.25">
      <c r="A276" s="183" t="s">
        <v>250</v>
      </c>
      <c r="B276" s="183" t="s">
        <v>621</v>
      </c>
      <c r="C276" s="184" t="s">
        <v>641</v>
      </c>
      <c r="D276" s="185" t="s">
        <v>297</v>
      </c>
      <c r="E276" s="186">
        <v>5546</v>
      </c>
      <c r="F276" s="187" t="s">
        <v>610</v>
      </c>
    </row>
    <row r="277" spans="1:6" ht="22.8" x14ac:dyDescent="0.25">
      <c r="A277" s="183" t="s">
        <v>250</v>
      </c>
      <c r="B277" s="183" t="s">
        <v>621</v>
      </c>
      <c r="C277" s="184" t="s">
        <v>642</v>
      </c>
      <c r="D277" s="185" t="s">
        <v>297</v>
      </c>
      <c r="E277" s="186">
        <v>1215.4000000000001</v>
      </c>
      <c r="F277" s="187" t="s">
        <v>610</v>
      </c>
    </row>
    <row r="278" spans="1:6" x14ac:dyDescent="0.25">
      <c r="A278" s="183" t="s">
        <v>250</v>
      </c>
      <c r="B278" s="183" t="s">
        <v>621</v>
      </c>
      <c r="C278" s="184" t="s">
        <v>643</v>
      </c>
      <c r="D278" s="185" t="s">
        <v>644</v>
      </c>
      <c r="E278" s="186">
        <v>139.24</v>
      </c>
      <c r="F278" s="187" t="s">
        <v>645</v>
      </c>
    </row>
    <row r="279" spans="1:6" x14ac:dyDescent="0.25">
      <c r="A279" s="183" t="s">
        <v>250</v>
      </c>
      <c r="B279" s="183" t="s">
        <v>621</v>
      </c>
      <c r="C279" s="184" t="s">
        <v>646</v>
      </c>
      <c r="D279" s="185" t="s">
        <v>644</v>
      </c>
      <c r="E279" s="186">
        <v>194.7</v>
      </c>
      <c r="F279" s="187" t="s">
        <v>645</v>
      </c>
    </row>
    <row r="280" spans="1:6" ht="22.8" x14ac:dyDescent="0.25">
      <c r="A280" s="183" t="s">
        <v>250</v>
      </c>
      <c r="B280" s="183" t="s">
        <v>621</v>
      </c>
      <c r="C280" s="184" t="s">
        <v>647</v>
      </c>
      <c r="D280" s="185" t="s">
        <v>297</v>
      </c>
      <c r="E280" s="186">
        <v>12.803000000000001</v>
      </c>
      <c r="F280" s="187" t="s">
        <v>625</v>
      </c>
    </row>
    <row r="281" spans="1:6" x14ac:dyDescent="0.25">
      <c r="A281" s="183" t="s">
        <v>250</v>
      </c>
      <c r="B281" s="183" t="s">
        <v>621</v>
      </c>
      <c r="C281" s="184" t="s">
        <v>648</v>
      </c>
      <c r="D281" s="185" t="s">
        <v>297</v>
      </c>
      <c r="E281" s="186">
        <v>663.75</v>
      </c>
      <c r="F281" s="187" t="s">
        <v>625</v>
      </c>
    </row>
    <row r="282" spans="1:6" x14ac:dyDescent="0.25">
      <c r="A282" s="183" t="s">
        <v>250</v>
      </c>
      <c r="B282" s="183" t="s">
        <v>621</v>
      </c>
      <c r="C282" s="184" t="s">
        <v>649</v>
      </c>
      <c r="D282" s="185" t="s">
        <v>297</v>
      </c>
      <c r="E282" s="186">
        <v>6149.9943000000003</v>
      </c>
      <c r="F282" s="187" t="s">
        <v>610</v>
      </c>
    </row>
    <row r="283" spans="1:6" x14ac:dyDescent="0.25">
      <c r="A283" s="73" t="s">
        <v>154</v>
      </c>
      <c r="B283" s="73" t="s">
        <v>650</v>
      </c>
      <c r="C283" s="74" t="s">
        <v>651</v>
      </c>
      <c r="D283" s="75" t="s">
        <v>297</v>
      </c>
      <c r="E283" s="76">
        <v>6490</v>
      </c>
      <c r="F283" s="113" t="s">
        <v>652</v>
      </c>
    </row>
    <row r="284" spans="1:6" x14ac:dyDescent="0.25">
      <c r="A284" s="73" t="s">
        <v>154</v>
      </c>
      <c r="B284" s="73" t="s">
        <v>650</v>
      </c>
      <c r="C284" s="74" t="s">
        <v>653</v>
      </c>
      <c r="D284" s="75" t="s">
        <v>297</v>
      </c>
      <c r="E284" s="76">
        <v>6490</v>
      </c>
      <c r="F284" s="113" t="s">
        <v>652</v>
      </c>
    </row>
    <row r="285" spans="1:6" x14ac:dyDescent="0.25">
      <c r="A285" s="73" t="s">
        <v>154</v>
      </c>
      <c r="B285" s="73" t="s">
        <v>650</v>
      </c>
      <c r="C285" s="74" t="s">
        <v>654</v>
      </c>
      <c r="D285" s="75" t="s">
        <v>297</v>
      </c>
      <c r="E285" s="76">
        <v>6490</v>
      </c>
      <c r="F285" s="113" t="s">
        <v>652</v>
      </c>
    </row>
    <row r="286" spans="1:6" ht="14.1" customHeight="1" x14ac:dyDescent="0.25">
      <c r="A286" s="73" t="s">
        <v>154</v>
      </c>
      <c r="B286" s="73" t="s">
        <v>650</v>
      </c>
      <c r="C286" s="74" t="s">
        <v>655</v>
      </c>
      <c r="D286" s="75" t="s">
        <v>297</v>
      </c>
      <c r="E286" s="76">
        <v>6490</v>
      </c>
      <c r="F286" s="113" t="s">
        <v>652</v>
      </c>
    </row>
    <row r="287" spans="1:6" ht="15" customHeight="1" x14ac:dyDescent="0.25">
      <c r="A287" s="73" t="s">
        <v>154</v>
      </c>
      <c r="B287" s="73" t="s">
        <v>650</v>
      </c>
      <c r="C287" s="74" t="s">
        <v>656</v>
      </c>
      <c r="D287" s="75" t="s">
        <v>297</v>
      </c>
      <c r="E287" s="76">
        <v>6490</v>
      </c>
      <c r="F287" s="113" t="s">
        <v>652</v>
      </c>
    </row>
    <row r="288" spans="1:6" ht="21.75" customHeight="1" x14ac:dyDescent="0.2">
      <c r="A288" s="188" t="s">
        <v>174</v>
      </c>
      <c r="B288" s="188" t="s">
        <v>657</v>
      </c>
      <c r="C288" s="189" t="s">
        <v>658</v>
      </c>
      <c r="D288" s="190" t="s">
        <v>297</v>
      </c>
      <c r="E288" s="191">
        <v>2205.7732999999998</v>
      </c>
      <c r="F288" s="192" t="s">
        <v>659</v>
      </c>
    </row>
    <row r="289" spans="1:6" ht="15.9" customHeight="1" x14ac:dyDescent="0.2">
      <c r="A289" s="188" t="s">
        <v>174</v>
      </c>
      <c r="B289" s="188" t="s">
        <v>657</v>
      </c>
      <c r="C289" s="189" t="s">
        <v>660</v>
      </c>
      <c r="D289" s="190" t="s">
        <v>297</v>
      </c>
      <c r="E289" s="191">
        <v>501.5</v>
      </c>
      <c r="F289" s="192" t="s">
        <v>659</v>
      </c>
    </row>
    <row r="290" spans="1:6" x14ac:dyDescent="0.2">
      <c r="A290" s="188" t="s">
        <v>174</v>
      </c>
      <c r="B290" s="188" t="s">
        <v>657</v>
      </c>
      <c r="C290" s="189" t="s">
        <v>661</v>
      </c>
      <c r="D290" s="190" t="s">
        <v>297</v>
      </c>
      <c r="E290" s="191">
        <v>442.5</v>
      </c>
      <c r="F290" s="192" t="s">
        <v>659</v>
      </c>
    </row>
    <row r="291" spans="1:6" ht="14.1" customHeight="1" x14ac:dyDescent="0.2">
      <c r="A291" s="188" t="s">
        <v>174</v>
      </c>
      <c r="B291" s="188" t="s">
        <v>657</v>
      </c>
      <c r="C291" s="189" t="s">
        <v>662</v>
      </c>
      <c r="D291" s="190" t="s">
        <v>297</v>
      </c>
      <c r="E291" s="191">
        <v>531</v>
      </c>
      <c r="F291" s="192" t="s">
        <v>659</v>
      </c>
    </row>
    <row r="292" spans="1:6" x14ac:dyDescent="0.2">
      <c r="A292" s="188" t="s">
        <v>174</v>
      </c>
      <c r="B292" s="188" t="s">
        <v>657</v>
      </c>
      <c r="C292" s="189" t="s">
        <v>663</v>
      </c>
      <c r="D292" s="190" t="s">
        <v>297</v>
      </c>
      <c r="E292" s="191">
        <v>796.5</v>
      </c>
      <c r="F292" s="192" t="s">
        <v>659</v>
      </c>
    </row>
    <row r="293" spans="1:6" ht="17.25" customHeight="1" x14ac:dyDescent="0.2">
      <c r="A293" s="188" t="s">
        <v>174</v>
      </c>
      <c r="B293" s="188" t="s">
        <v>657</v>
      </c>
      <c r="C293" s="189" t="s">
        <v>664</v>
      </c>
      <c r="D293" s="190" t="s">
        <v>297</v>
      </c>
      <c r="E293" s="191">
        <v>5640.4</v>
      </c>
      <c r="F293" s="192" t="s">
        <v>659</v>
      </c>
    </row>
    <row r="294" spans="1:6" ht="30.75" customHeight="1" x14ac:dyDescent="0.2">
      <c r="A294" s="188" t="s">
        <v>174</v>
      </c>
      <c r="B294" s="188" t="s">
        <v>657</v>
      </c>
      <c r="C294" s="189" t="s">
        <v>665</v>
      </c>
      <c r="D294" s="190" t="s">
        <v>297</v>
      </c>
      <c r="E294" s="191">
        <v>5640.4</v>
      </c>
      <c r="F294" s="192" t="s">
        <v>659</v>
      </c>
    </row>
    <row r="295" spans="1:6" x14ac:dyDescent="0.2">
      <c r="A295" s="188" t="s">
        <v>174</v>
      </c>
      <c r="B295" s="188" t="s">
        <v>657</v>
      </c>
      <c r="C295" s="189" t="s">
        <v>666</v>
      </c>
      <c r="D295" s="190" t="s">
        <v>297</v>
      </c>
      <c r="E295" s="191">
        <v>5640.4</v>
      </c>
      <c r="F295" s="192" t="s">
        <v>659</v>
      </c>
    </row>
    <row r="296" spans="1:6" ht="29.25" customHeight="1" x14ac:dyDescent="0.2">
      <c r="A296" s="188" t="s">
        <v>174</v>
      </c>
      <c r="B296" s="188" t="s">
        <v>657</v>
      </c>
      <c r="C296" s="189" t="s">
        <v>667</v>
      </c>
      <c r="D296" s="190" t="s">
        <v>297</v>
      </c>
      <c r="E296" s="191">
        <v>4366</v>
      </c>
      <c r="F296" s="192" t="s">
        <v>659</v>
      </c>
    </row>
    <row r="297" spans="1:6" ht="28.5" customHeight="1" x14ac:dyDescent="0.2">
      <c r="A297" s="188" t="s">
        <v>174</v>
      </c>
      <c r="B297" s="188" t="s">
        <v>657</v>
      </c>
      <c r="C297" s="189" t="s">
        <v>668</v>
      </c>
      <c r="D297" s="190" t="s">
        <v>297</v>
      </c>
      <c r="E297" s="191">
        <v>15611.4</v>
      </c>
      <c r="F297" s="192" t="s">
        <v>659</v>
      </c>
    </row>
    <row r="298" spans="1:6" ht="28.5" customHeight="1" x14ac:dyDescent="0.2">
      <c r="A298" s="188" t="s">
        <v>174</v>
      </c>
      <c r="B298" s="188" t="s">
        <v>657</v>
      </c>
      <c r="C298" s="189" t="s">
        <v>669</v>
      </c>
      <c r="D298" s="190" t="s">
        <v>297</v>
      </c>
      <c r="E298" s="191">
        <v>179.15</v>
      </c>
      <c r="F298" s="192" t="s">
        <v>659</v>
      </c>
    </row>
    <row r="299" spans="1:6" ht="22.5" customHeight="1" x14ac:dyDescent="0.2">
      <c r="A299" s="188" t="s">
        <v>174</v>
      </c>
      <c r="B299" s="188" t="s">
        <v>657</v>
      </c>
      <c r="C299" s="189" t="s">
        <v>670</v>
      </c>
      <c r="D299" s="190" t="s">
        <v>297</v>
      </c>
      <c r="E299" s="191">
        <v>194.7</v>
      </c>
      <c r="F299" s="192" t="s">
        <v>659</v>
      </c>
    </row>
    <row r="300" spans="1:6" x14ac:dyDescent="0.2">
      <c r="A300" s="188" t="s">
        <v>174</v>
      </c>
      <c r="B300" s="188" t="s">
        <v>657</v>
      </c>
      <c r="C300" s="189" t="s">
        <v>671</v>
      </c>
      <c r="D300" s="190" t="s">
        <v>297</v>
      </c>
      <c r="E300" s="191">
        <v>672.6</v>
      </c>
      <c r="F300" s="192" t="s">
        <v>659</v>
      </c>
    </row>
    <row r="301" spans="1:6" x14ac:dyDescent="0.2">
      <c r="A301" s="188" t="s">
        <v>174</v>
      </c>
      <c r="B301" s="188" t="s">
        <v>657</v>
      </c>
      <c r="C301" s="189" t="s">
        <v>672</v>
      </c>
      <c r="D301" s="190" t="s">
        <v>297</v>
      </c>
      <c r="E301" s="191">
        <v>20650</v>
      </c>
      <c r="F301" s="192" t="s">
        <v>659</v>
      </c>
    </row>
    <row r="302" spans="1:6" x14ac:dyDescent="0.2">
      <c r="A302" s="188" t="s">
        <v>174</v>
      </c>
      <c r="B302" s="188" t="s">
        <v>657</v>
      </c>
      <c r="C302" s="189" t="s">
        <v>673</v>
      </c>
      <c r="D302" s="190" t="s">
        <v>297</v>
      </c>
      <c r="E302" s="191">
        <v>4661</v>
      </c>
      <c r="F302" s="192" t="s">
        <v>659</v>
      </c>
    </row>
    <row r="303" spans="1:6" x14ac:dyDescent="0.2">
      <c r="A303" s="188" t="s">
        <v>174</v>
      </c>
      <c r="B303" s="188" t="s">
        <v>657</v>
      </c>
      <c r="C303" s="189" t="s">
        <v>674</v>
      </c>
      <c r="D303" s="190" t="s">
        <v>297</v>
      </c>
      <c r="E303" s="191">
        <v>525.1</v>
      </c>
      <c r="F303" s="192" t="s">
        <v>659</v>
      </c>
    </row>
    <row r="304" spans="1:6" x14ac:dyDescent="0.2">
      <c r="A304" s="188" t="s">
        <v>174</v>
      </c>
      <c r="B304" s="188" t="s">
        <v>657</v>
      </c>
      <c r="C304" s="189" t="s">
        <v>675</v>
      </c>
      <c r="D304" s="190" t="s">
        <v>297</v>
      </c>
      <c r="E304" s="191">
        <v>6384.19</v>
      </c>
      <c r="F304" s="192" t="s">
        <v>659</v>
      </c>
    </row>
    <row r="305" spans="1:6" ht="21" customHeight="1" x14ac:dyDescent="0.2">
      <c r="A305" s="188" t="s">
        <v>174</v>
      </c>
      <c r="B305" s="188" t="s">
        <v>657</v>
      </c>
      <c r="C305" s="189" t="s">
        <v>676</v>
      </c>
      <c r="D305" s="190" t="s">
        <v>297</v>
      </c>
      <c r="E305" s="191">
        <v>899.04330000000004</v>
      </c>
      <c r="F305" s="192" t="s">
        <v>659</v>
      </c>
    </row>
    <row r="306" spans="1:6" ht="29.25" customHeight="1" x14ac:dyDescent="0.2">
      <c r="A306" s="188" t="s">
        <v>174</v>
      </c>
      <c r="B306" s="188" t="s">
        <v>657</v>
      </c>
      <c r="C306" s="189" t="s">
        <v>677</v>
      </c>
      <c r="D306" s="190" t="s">
        <v>297</v>
      </c>
      <c r="E306" s="191">
        <v>348.1</v>
      </c>
      <c r="F306" s="192" t="s">
        <v>659</v>
      </c>
    </row>
    <row r="307" spans="1:6" ht="28.5" customHeight="1" x14ac:dyDescent="0.2">
      <c r="A307" s="188" t="s">
        <v>174</v>
      </c>
      <c r="B307" s="188" t="s">
        <v>657</v>
      </c>
      <c r="C307" s="189" t="s">
        <v>678</v>
      </c>
      <c r="D307" s="190" t="s">
        <v>297</v>
      </c>
      <c r="E307" s="191">
        <v>147.5</v>
      </c>
      <c r="F307" s="192" t="s">
        <v>659</v>
      </c>
    </row>
    <row r="308" spans="1:6" ht="32.25" customHeight="1" x14ac:dyDescent="0.2">
      <c r="A308" s="188" t="s">
        <v>174</v>
      </c>
      <c r="B308" s="188" t="s">
        <v>657</v>
      </c>
      <c r="C308" s="189" t="s">
        <v>679</v>
      </c>
      <c r="D308" s="190" t="s">
        <v>297</v>
      </c>
      <c r="E308" s="191">
        <v>11210</v>
      </c>
      <c r="F308" s="192" t="s">
        <v>659</v>
      </c>
    </row>
    <row r="309" spans="1:6" ht="22.8" x14ac:dyDescent="0.2">
      <c r="A309" s="188" t="s">
        <v>174</v>
      </c>
      <c r="B309" s="188" t="s">
        <v>657</v>
      </c>
      <c r="C309" s="189" t="s">
        <v>680</v>
      </c>
      <c r="D309" s="190" t="s">
        <v>297</v>
      </c>
      <c r="E309" s="191">
        <v>1333.4</v>
      </c>
      <c r="F309" s="192" t="s">
        <v>659</v>
      </c>
    </row>
    <row r="310" spans="1:6" x14ac:dyDescent="0.25">
      <c r="A310" s="193" t="s">
        <v>144</v>
      </c>
      <c r="B310" s="193" t="s">
        <v>681</v>
      </c>
      <c r="C310" s="194" t="s">
        <v>682</v>
      </c>
      <c r="D310" s="195" t="s">
        <v>297</v>
      </c>
      <c r="E310" s="196">
        <v>939.75</v>
      </c>
      <c r="F310" s="197" t="s">
        <v>683</v>
      </c>
    </row>
    <row r="311" spans="1:6" ht="22.5" customHeight="1" x14ac:dyDescent="0.25">
      <c r="A311" s="193" t="s">
        <v>144</v>
      </c>
      <c r="B311" s="193" t="s">
        <v>681</v>
      </c>
      <c r="C311" s="194" t="s">
        <v>684</v>
      </c>
      <c r="D311" s="195" t="s">
        <v>297</v>
      </c>
      <c r="E311" s="196">
        <v>590</v>
      </c>
      <c r="F311" s="197" t="s">
        <v>683</v>
      </c>
    </row>
    <row r="312" spans="1:6" x14ac:dyDescent="0.25">
      <c r="A312" s="193" t="s">
        <v>144</v>
      </c>
      <c r="B312" s="193" t="s">
        <v>681</v>
      </c>
      <c r="C312" s="194" t="s">
        <v>685</v>
      </c>
      <c r="D312" s="195" t="s">
        <v>297</v>
      </c>
      <c r="E312" s="196">
        <v>761.25</v>
      </c>
      <c r="F312" s="197" t="s">
        <v>683</v>
      </c>
    </row>
    <row r="313" spans="1:6" x14ac:dyDescent="0.25">
      <c r="A313" s="193" t="s">
        <v>144</v>
      </c>
      <c r="B313" s="193" t="s">
        <v>681</v>
      </c>
      <c r="C313" s="198" t="s">
        <v>685</v>
      </c>
      <c r="D313" s="199" t="s">
        <v>297</v>
      </c>
      <c r="E313" s="200">
        <v>761.25</v>
      </c>
      <c r="F313" s="201" t="s">
        <v>686</v>
      </c>
    </row>
    <row r="314" spans="1:6" ht="26.25" customHeight="1" x14ac:dyDescent="0.25">
      <c r="A314" s="193" t="s">
        <v>144</v>
      </c>
      <c r="B314" s="193" t="s">
        <v>681</v>
      </c>
      <c r="C314" s="198" t="s">
        <v>687</v>
      </c>
      <c r="D314" s="199" t="s">
        <v>297</v>
      </c>
      <c r="E314" s="200">
        <v>309.75</v>
      </c>
      <c r="F314" s="201" t="s">
        <v>686</v>
      </c>
    </row>
    <row r="315" spans="1:6" ht="18" customHeight="1" x14ac:dyDescent="0.25">
      <c r="A315" s="193" t="s">
        <v>144</v>
      </c>
      <c r="B315" s="193" t="s">
        <v>681</v>
      </c>
      <c r="C315" s="194" t="s">
        <v>688</v>
      </c>
      <c r="D315" s="195" t="s">
        <v>297</v>
      </c>
      <c r="E315" s="196">
        <v>270.48</v>
      </c>
      <c r="F315" s="201" t="s">
        <v>686</v>
      </c>
    </row>
    <row r="316" spans="1:6" x14ac:dyDescent="0.25">
      <c r="A316" s="193" t="s">
        <v>144</v>
      </c>
      <c r="B316" s="193" t="s">
        <v>681</v>
      </c>
      <c r="C316" s="194" t="s">
        <v>689</v>
      </c>
      <c r="D316" s="195" t="s">
        <v>297</v>
      </c>
      <c r="E316" s="196">
        <v>229.21530000000001</v>
      </c>
      <c r="F316" s="197" t="s">
        <v>683</v>
      </c>
    </row>
    <row r="317" spans="1:6" x14ac:dyDescent="0.25">
      <c r="A317" s="193" t="s">
        <v>144</v>
      </c>
      <c r="B317" s="193" t="s">
        <v>681</v>
      </c>
      <c r="C317" s="194" t="s">
        <v>690</v>
      </c>
      <c r="D317" s="195" t="s">
        <v>297</v>
      </c>
      <c r="E317" s="196">
        <v>194.25</v>
      </c>
      <c r="F317" s="201" t="s">
        <v>686</v>
      </c>
    </row>
    <row r="318" spans="1:6" x14ac:dyDescent="0.25">
      <c r="A318" s="193" t="s">
        <v>144</v>
      </c>
      <c r="B318" s="193" t="s">
        <v>681</v>
      </c>
      <c r="C318" s="194" t="s">
        <v>691</v>
      </c>
      <c r="D318" s="195" t="s">
        <v>297</v>
      </c>
      <c r="E318" s="196">
        <v>414.75</v>
      </c>
      <c r="F318" s="197" t="s">
        <v>683</v>
      </c>
    </row>
    <row r="319" spans="1:6" x14ac:dyDescent="0.25">
      <c r="A319" s="193" t="s">
        <v>144</v>
      </c>
      <c r="B319" s="193" t="s">
        <v>681</v>
      </c>
      <c r="C319" s="194" t="s">
        <v>692</v>
      </c>
      <c r="D319" s="195" t="s">
        <v>297</v>
      </c>
      <c r="E319" s="196">
        <v>414.75</v>
      </c>
      <c r="F319" s="201" t="s">
        <v>686</v>
      </c>
    </row>
    <row r="320" spans="1:6" x14ac:dyDescent="0.25">
      <c r="A320" s="193" t="s">
        <v>144</v>
      </c>
      <c r="B320" s="193" t="s">
        <v>681</v>
      </c>
      <c r="C320" s="198" t="s">
        <v>693</v>
      </c>
      <c r="D320" s="199" t="s">
        <v>297</v>
      </c>
      <c r="E320" s="200">
        <v>3669.75</v>
      </c>
      <c r="F320" s="201" t="s">
        <v>686</v>
      </c>
    </row>
    <row r="321" spans="1:6" x14ac:dyDescent="0.25">
      <c r="A321" s="193" t="s">
        <v>144</v>
      </c>
      <c r="B321" s="193" t="s">
        <v>681</v>
      </c>
      <c r="C321" s="194" t="s">
        <v>694</v>
      </c>
      <c r="D321" s="195" t="s">
        <v>695</v>
      </c>
      <c r="E321" s="196">
        <v>866.25</v>
      </c>
      <c r="F321" s="201" t="s">
        <v>686</v>
      </c>
    </row>
    <row r="322" spans="1:6" x14ac:dyDescent="0.25">
      <c r="A322" s="193" t="s">
        <v>144</v>
      </c>
      <c r="B322" s="193" t="s">
        <v>681</v>
      </c>
      <c r="C322" s="194" t="s">
        <v>696</v>
      </c>
      <c r="D322" s="195" t="s">
        <v>297</v>
      </c>
      <c r="E322" s="196">
        <v>8096</v>
      </c>
      <c r="F322" s="201" t="s">
        <v>686</v>
      </c>
    </row>
    <row r="323" spans="1:6" ht="22.8" x14ac:dyDescent="0.25">
      <c r="A323" s="193" t="s">
        <v>144</v>
      </c>
      <c r="B323" s="193" t="s">
        <v>681</v>
      </c>
      <c r="C323" s="194" t="s">
        <v>697</v>
      </c>
      <c r="D323" s="195" t="s">
        <v>297</v>
      </c>
      <c r="E323" s="196">
        <v>8000</v>
      </c>
      <c r="F323" s="201" t="s">
        <v>686</v>
      </c>
    </row>
    <row r="324" spans="1:6" x14ac:dyDescent="0.25">
      <c r="A324" s="193" t="s">
        <v>144</v>
      </c>
      <c r="B324" s="193" t="s">
        <v>681</v>
      </c>
      <c r="C324" s="198" t="s">
        <v>698</v>
      </c>
      <c r="D324" s="199" t="s">
        <v>297</v>
      </c>
      <c r="E324" s="200">
        <v>167.27</v>
      </c>
      <c r="F324" s="201" t="s">
        <v>686</v>
      </c>
    </row>
    <row r="325" spans="1:6" ht="30.75" customHeight="1" x14ac:dyDescent="0.25">
      <c r="A325" s="193" t="s">
        <v>144</v>
      </c>
      <c r="B325" s="193" t="s">
        <v>681</v>
      </c>
      <c r="C325" s="194" t="s">
        <v>699</v>
      </c>
      <c r="D325" s="195" t="s">
        <v>297</v>
      </c>
      <c r="E325" s="196">
        <v>402.67669999999998</v>
      </c>
      <c r="F325" s="197" t="s">
        <v>683</v>
      </c>
    </row>
    <row r="326" spans="1:6" x14ac:dyDescent="0.25">
      <c r="A326" s="193" t="s">
        <v>144</v>
      </c>
      <c r="B326" s="193" t="s">
        <v>681</v>
      </c>
      <c r="C326" s="194" t="s">
        <v>700</v>
      </c>
      <c r="D326" s="195" t="s">
        <v>297</v>
      </c>
      <c r="E326" s="196">
        <v>600.9153</v>
      </c>
      <c r="F326" s="197" t="s">
        <v>683</v>
      </c>
    </row>
    <row r="327" spans="1:6" x14ac:dyDescent="0.25">
      <c r="A327" s="193" t="s">
        <v>144</v>
      </c>
      <c r="B327" s="193" t="s">
        <v>681</v>
      </c>
      <c r="C327" s="194" t="s">
        <v>701</v>
      </c>
      <c r="D327" s="195" t="s">
        <v>695</v>
      </c>
      <c r="E327" s="196">
        <v>489.40600000000001</v>
      </c>
      <c r="F327" s="201" t="s">
        <v>686</v>
      </c>
    </row>
    <row r="328" spans="1:6" ht="24.75" customHeight="1" x14ac:dyDescent="0.25">
      <c r="A328" s="193" t="s">
        <v>144</v>
      </c>
      <c r="B328" s="193" t="s">
        <v>681</v>
      </c>
      <c r="C328" s="194" t="s">
        <v>702</v>
      </c>
      <c r="D328" s="195" t="s">
        <v>297</v>
      </c>
      <c r="E328" s="196">
        <v>455.48</v>
      </c>
      <c r="F328" s="197" t="s">
        <v>683</v>
      </c>
    </row>
    <row r="329" spans="1:6" ht="22.8" x14ac:dyDescent="0.25">
      <c r="A329" s="73" t="s">
        <v>157</v>
      </c>
      <c r="B329" s="73" t="s">
        <v>703</v>
      </c>
      <c r="C329" s="74" t="s">
        <v>704</v>
      </c>
      <c r="D329" s="75" t="s">
        <v>297</v>
      </c>
      <c r="E329" s="76">
        <v>6490</v>
      </c>
      <c r="F329" s="113" t="s">
        <v>705</v>
      </c>
    </row>
    <row r="330" spans="1:6" x14ac:dyDescent="0.25">
      <c r="A330" s="73" t="s">
        <v>706</v>
      </c>
      <c r="B330" s="73" t="s">
        <v>707</v>
      </c>
      <c r="C330" s="74" t="s">
        <v>708</v>
      </c>
      <c r="D330" s="75" t="s">
        <v>465</v>
      </c>
      <c r="E330" s="76">
        <v>460.2</v>
      </c>
      <c r="F330" s="113" t="s">
        <v>709</v>
      </c>
    </row>
    <row r="331" spans="1:6" ht="22.8" x14ac:dyDescent="0.25">
      <c r="A331" s="73" t="s">
        <v>95</v>
      </c>
      <c r="B331" s="73" t="s">
        <v>710</v>
      </c>
      <c r="C331" s="74" t="s">
        <v>711</v>
      </c>
      <c r="D331" s="75" t="s">
        <v>712</v>
      </c>
      <c r="E331" s="76">
        <v>44877.760000000002</v>
      </c>
      <c r="F331" s="113" t="s">
        <v>713</v>
      </c>
    </row>
    <row r="332" spans="1:6" x14ac:dyDescent="0.25">
      <c r="A332" s="77" t="s">
        <v>714</v>
      </c>
      <c r="B332" s="77" t="s">
        <v>715</v>
      </c>
      <c r="C332" s="74" t="s">
        <v>716</v>
      </c>
      <c r="D332" s="75" t="s">
        <v>717</v>
      </c>
      <c r="E332" s="76">
        <v>3000</v>
      </c>
      <c r="F332" s="113" t="s">
        <v>718</v>
      </c>
    </row>
    <row r="333" spans="1:6" ht="22.8" x14ac:dyDescent="0.2">
      <c r="A333" s="202" t="s">
        <v>719</v>
      </c>
      <c r="B333" s="202" t="s">
        <v>720</v>
      </c>
      <c r="C333" s="203" t="s">
        <v>721</v>
      </c>
      <c r="D333" s="204" t="s">
        <v>297</v>
      </c>
      <c r="E333" s="205">
        <v>23562.5</v>
      </c>
      <c r="F333" s="206" t="s">
        <v>722</v>
      </c>
    </row>
    <row r="334" spans="1:6" x14ac:dyDescent="0.2">
      <c r="A334" s="202" t="s">
        <v>719</v>
      </c>
      <c r="B334" s="202" t="s">
        <v>720</v>
      </c>
      <c r="C334" s="203" t="s">
        <v>723</v>
      </c>
      <c r="D334" s="204" t="s">
        <v>297</v>
      </c>
      <c r="E334" s="205">
        <v>102660</v>
      </c>
      <c r="F334" s="206" t="s">
        <v>722</v>
      </c>
    </row>
    <row r="335" spans="1:6" ht="20.25" customHeight="1" x14ac:dyDescent="0.2">
      <c r="A335" s="207" t="s">
        <v>724</v>
      </c>
      <c r="B335" s="207" t="s">
        <v>725</v>
      </c>
      <c r="C335" s="208" t="s">
        <v>726</v>
      </c>
      <c r="D335" s="209" t="s">
        <v>297</v>
      </c>
      <c r="E335" s="210">
        <v>590</v>
      </c>
      <c r="F335" s="211" t="s">
        <v>727</v>
      </c>
    </row>
    <row r="336" spans="1:6" ht="15" customHeight="1" x14ac:dyDescent="0.2">
      <c r="A336" s="207" t="s">
        <v>724</v>
      </c>
      <c r="B336" s="207" t="s">
        <v>725</v>
      </c>
      <c r="C336" s="208" t="s">
        <v>728</v>
      </c>
      <c r="D336" s="209" t="s">
        <v>297</v>
      </c>
      <c r="E336" s="210">
        <v>2124</v>
      </c>
      <c r="F336" s="211" t="s">
        <v>727</v>
      </c>
    </row>
    <row r="337" spans="1:6" ht="14.1" customHeight="1" x14ac:dyDescent="0.2">
      <c r="A337" s="207" t="s">
        <v>724</v>
      </c>
      <c r="B337" s="207" t="s">
        <v>725</v>
      </c>
      <c r="C337" s="208" t="s">
        <v>729</v>
      </c>
      <c r="D337" s="209" t="s">
        <v>730</v>
      </c>
      <c r="E337" s="210">
        <v>2832</v>
      </c>
      <c r="F337" s="211" t="s">
        <v>727</v>
      </c>
    </row>
    <row r="338" spans="1:6" x14ac:dyDescent="0.2">
      <c r="A338" s="207" t="s">
        <v>724</v>
      </c>
      <c r="B338" s="207" t="s">
        <v>725</v>
      </c>
      <c r="C338" s="208" t="s">
        <v>731</v>
      </c>
      <c r="D338" s="209" t="s">
        <v>730</v>
      </c>
      <c r="E338" s="210">
        <v>2548.8000000000002</v>
      </c>
      <c r="F338" s="211" t="s">
        <v>727</v>
      </c>
    </row>
    <row r="339" spans="1:6" ht="15" customHeight="1" x14ac:dyDescent="0.2">
      <c r="A339" s="207" t="s">
        <v>724</v>
      </c>
      <c r="B339" s="207" t="s">
        <v>725</v>
      </c>
      <c r="C339" s="208" t="s">
        <v>732</v>
      </c>
      <c r="D339" s="209" t="s">
        <v>730</v>
      </c>
      <c r="E339" s="210">
        <v>2360</v>
      </c>
      <c r="F339" s="211" t="s">
        <v>727</v>
      </c>
    </row>
    <row r="340" spans="1:6" ht="22.8" x14ac:dyDescent="0.2">
      <c r="A340" s="207" t="s">
        <v>724</v>
      </c>
      <c r="B340" s="207" t="s">
        <v>725</v>
      </c>
      <c r="C340" s="208" t="s">
        <v>733</v>
      </c>
      <c r="D340" s="209" t="s">
        <v>730</v>
      </c>
      <c r="E340" s="210">
        <v>2360</v>
      </c>
      <c r="F340" s="211" t="s">
        <v>727</v>
      </c>
    </row>
    <row r="341" spans="1:6" x14ac:dyDescent="0.2">
      <c r="A341" s="207" t="s">
        <v>724</v>
      </c>
      <c r="B341" s="207" t="s">
        <v>725</v>
      </c>
      <c r="C341" s="208" t="s">
        <v>734</v>
      </c>
      <c r="D341" s="209" t="s">
        <v>730</v>
      </c>
      <c r="E341" s="210">
        <v>708</v>
      </c>
      <c r="F341" s="211" t="s">
        <v>727</v>
      </c>
    </row>
    <row r="342" spans="1:6" x14ac:dyDescent="0.2">
      <c r="A342" s="207" t="s">
        <v>724</v>
      </c>
      <c r="B342" s="207" t="s">
        <v>725</v>
      </c>
      <c r="C342" s="208" t="s">
        <v>735</v>
      </c>
      <c r="D342" s="209" t="s">
        <v>297</v>
      </c>
      <c r="E342" s="210">
        <v>7670</v>
      </c>
      <c r="F342" s="211" t="s">
        <v>727</v>
      </c>
    </row>
    <row r="343" spans="1:6" ht="22.8" x14ac:dyDescent="0.2">
      <c r="A343" s="207" t="s">
        <v>724</v>
      </c>
      <c r="B343" s="207" t="s">
        <v>725</v>
      </c>
      <c r="C343" s="208" t="s">
        <v>736</v>
      </c>
      <c r="D343" s="209" t="s">
        <v>730</v>
      </c>
      <c r="E343" s="210">
        <v>2548.8000000000002</v>
      </c>
      <c r="F343" s="211" t="s">
        <v>727</v>
      </c>
    </row>
    <row r="344" spans="1:6" ht="22.8" x14ac:dyDescent="0.2">
      <c r="A344" s="207" t="s">
        <v>724</v>
      </c>
      <c r="B344" s="207" t="s">
        <v>725</v>
      </c>
      <c r="C344" s="208" t="s">
        <v>737</v>
      </c>
      <c r="D344" s="209" t="s">
        <v>297</v>
      </c>
      <c r="E344" s="210">
        <v>2360</v>
      </c>
      <c r="F344" s="211" t="s">
        <v>727</v>
      </c>
    </row>
    <row r="345" spans="1:6" x14ac:dyDescent="0.2">
      <c r="A345" s="207" t="s">
        <v>724</v>
      </c>
      <c r="B345" s="207" t="s">
        <v>725</v>
      </c>
      <c r="C345" s="208" t="s">
        <v>738</v>
      </c>
      <c r="D345" s="209" t="s">
        <v>297</v>
      </c>
      <c r="E345" s="210">
        <v>1770</v>
      </c>
      <c r="F345" s="211" t="s">
        <v>727</v>
      </c>
    </row>
    <row r="346" spans="1:6" x14ac:dyDescent="0.2">
      <c r="A346" s="207" t="s">
        <v>724</v>
      </c>
      <c r="B346" s="207" t="s">
        <v>725</v>
      </c>
      <c r="C346" s="208" t="s">
        <v>739</v>
      </c>
      <c r="D346" s="209" t="s">
        <v>297</v>
      </c>
      <c r="E346" s="210">
        <v>1121</v>
      </c>
      <c r="F346" s="211" t="s">
        <v>727</v>
      </c>
    </row>
    <row r="347" spans="1:6" x14ac:dyDescent="0.25">
      <c r="A347" s="212" t="s">
        <v>740</v>
      </c>
      <c r="B347" s="212" t="s">
        <v>741</v>
      </c>
      <c r="C347" s="213" t="s">
        <v>742</v>
      </c>
      <c r="D347" s="214" t="s">
        <v>297</v>
      </c>
      <c r="E347" s="215">
        <v>1770</v>
      </c>
      <c r="F347" s="216" t="s">
        <v>743</v>
      </c>
    </row>
    <row r="348" spans="1:6" ht="22.8" x14ac:dyDescent="0.25">
      <c r="A348" s="212" t="s">
        <v>740</v>
      </c>
      <c r="B348" s="212" t="s">
        <v>741</v>
      </c>
      <c r="C348" s="213" t="s">
        <v>744</v>
      </c>
      <c r="D348" s="214" t="s">
        <v>297</v>
      </c>
      <c r="E348" s="215">
        <v>1062</v>
      </c>
      <c r="F348" s="216" t="s">
        <v>743</v>
      </c>
    </row>
    <row r="349" spans="1:6" x14ac:dyDescent="0.25">
      <c r="A349" s="212" t="s">
        <v>740</v>
      </c>
      <c r="B349" s="212" t="s">
        <v>741</v>
      </c>
      <c r="C349" s="213" t="s">
        <v>745</v>
      </c>
      <c r="D349" s="214" t="s">
        <v>297</v>
      </c>
      <c r="E349" s="215">
        <v>420.55200000000002</v>
      </c>
      <c r="F349" s="216" t="s">
        <v>743</v>
      </c>
    </row>
    <row r="350" spans="1:6" x14ac:dyDescent="0.25">
      <c r="A350" s="212" t="s">
        <v>740</v>
      </c>
      <c r="B350" s="212" t="s">
        <v>741</v>
      </c>
      <c r="C350" s="213" t="s">
        <v>746</v>
      </c>
      <c r="D350" s="214" t="s">
        <v>297</v>
      </c>
      <c r="E350" s="215">
        <v>420.73</v>
      </c>
      <c r="F350" s="216" t="s">
        <v>743</v>
      </c>
    </row>
    <row r="351" spans="1:6" ht="22.8" x14ac:dyDescent="0.25">
      <c r="A351" s="212" t="s">
        <v>740</v>
      </c>
      <c r="B351" s="212" t="s">
        <v>741</v>
      </c>
      <c r="C351" s="213" t="s">
        <v>747</v>
      </c>
      <c r="D351" s="214" t="s">
        <v>297</v>
      </c>
      <c r="E351" s="215">
        <v>1379.48</v>
      </c>
      <c r="F351" s="216" t="s">
        <v>743</v>
      </c>
    </row>
    <row r="352" spans="1:6" ht="22.8" x14ac:dyDescent="0.25">
      <c r="A352" s="212" t="s">
        <v>740</v>
      </c>
      <c r="B352" s="212" t="s">
        <v>741</v>
      </c>
      <c r="C352" s="213" t="s">
        <v>747</v>
      </c>
      <c r="D352" s="214" t="s">
        <v>297</v>
      </c>
      <c r="E352" s="215">
        <v>486.69200000000001</v>
      </c>
      <c r="F352" s="216" t="s">
        <v>743</v>
      </c>
    </row>
    <row r="353" spans="1:6" ht="22.8" x14ac:dyDescent="0.25">
      <c r="A353" s="212" t="s">
        <v>740</v>
      </c>
      <c r="B353" s="212" t="s">
        <v>741</v>
      </c>
      <c r="C353" s="213" t="s">
        <v>748</v>
      </c>
      <c r="D353" s="214" t="s">
        <v>297</v>
      </c>
      <c r="E353" s="215">
        <v>420.09199999999998</v>
      </c>
      <c r="F353" s="216" t="s">
        <v>743</v>
      </c>
    </row>
    <row r="354" spans="1:6" ht="22.8" x14ac:dyDescent="0.25">
      <c r="A354" s="212" t="s">
        <v>740</v>
      </c>
      <c r="B354" s="212" t="s">
        <v>741</v>
      </c>
      <c r="C354" s="213" t="s">
        <v>749</v>
      </c>
      <c r="D354" s="214" t="s">
        <v>297</v>
      </c>
      <c r="E354" s="215">
        <v>422.358</v>
      </c>
      <c r="F354" s="216" t="s">
        <v>743</v>
      </c>
    </row>
    <row r="355" spans="1:6" ht="15" customHeight="1" x14ac:dyDescent="0.25">
      <c r="A355" s="212" t="s">
        <v>740</v>
      </c>
      <c r="B355" s="212" t="s">
        <v>741</v>
      </c>
      <c r="C355" s="213" t="s">
        <v>750</v>
      </c>
      <c r="D355" s="214" t="s">
        <v>297</v>
      </c>
      <c r="E355" s="215">
        <v>422.44</v>
      </c>
      <c r="F355" s="216" t="s">
        <v>743</v>
      </c>
    </row>
    <row r="356" spans="1:6" ht="22.8" x14ac:dyDescent="0.25">
      <c r="A356" s="212" t="s">
        <v>740</v>
      </c>
      <c r="B356" s="212" t="s">
        <v>741</v>
      </c>
      <c r="C356" s="213" t="s">
        <v>751</v>
      </c>
      <c r="D356" s="214" t="s">
        <v>297</v>
      </c>
      <c r="E356" s="215">
        <v>422.62799999999999</v>
      </c>
      <c r="F356" s="216" t="s">
        <v>743</v>
      </c>
    </row>
    <row r="357" spans="1:6" ht="14.1" customHeight="1" x14ac:dyDescent="0.25">
      <c r="A357" s="212" t="s">
        <v>740</v>
      </c>
      <c r="B357" s="212" t="s">
        <v>741</v>
      </c>
      <c r="C357" s="213" t="s">
        <v>752</v>
      </c>
      <c r="D357" s="214" t="s">
        <v>297</v>
      </c>
      <c r="E357" s="215">
        <v>810.41200000000003</v>
      </c>
      <c r="F357" s="216" t="s">
        <v>743</v>
      </c>
    </row>
    <row r="358" spans="1:6" x14ac:dyDescent="0.25">
      <c r="A358" s="212" t="s">
        <v>740</v>
      </c>
      <c r="B358" s="212" t="s">
        <v>741</v>
      </c>
      <c r="C358" s="213" t="s">
        <v>753</v>
      </c>
      <c r="D358" s="214" t="s">
        <v>297</v>
      </c>
      <c r="E358" s="215">
        <v>1069.47</v>
      </c>
      <c r="F358" s="216" t="s">
        <v>743</v>
      </c>
    </row>
    <row r="359" spans="1:6" ht="18" customHeight="1" x14ac:dyDescent="0.25">
      <c r="A359" s="212" t="s">
        <v>740</v>
      </c>
      <c r="B359" s="212" t="s">
        <v>741</v>
      </c>
      <c r="C359" s="213" t="s">
        <v>754</v>
      </c>
      <c r="D359" s="214" t="s">
        <v>297</v>
      </c>
      <c r="E359" s="215">
        <v>3499.9967000000001</v>
      </c>
      <c r="F359" s="216" t="s">
        <v>743</v>
      </c>
    </row>
    <row r="360" spans="1:6" ht="18.899999999999999" customHeight="1" x14ac:dyDescent="0.25">
      <c r="A360" s="212" t="s">
        <v>740</v>
      </c>
      <c r="B360" s="212" t="s">
        <v>741</v>
      </c>
      <c r="C360" s="213" t="s">
        <v>755</v>
      </c>
      <c r="D360" s="214" t="s">
        <v>297</v>
      </c>
      <c r="E360" s="215">
        <v>200.6</v>
      </c>
      <c r="F360" s="216" t="s">
        <v>743</v>
      </c>
    </row>
    <row r="361" spans="1:6" ht="15.9" customHeight="1" x14ac:dyDescent="0.25">
      <c r="A361" s="212" t="s">
        <v>740</v>
      </c>
      <c r="B361" s="212" t="s">
        <v>741</v>
      </c>
      <c r="C361" s="213" t="s">
        <v>756</v>
      </c>
      <c r="D361" s="214" t="s">
        <v>297</v>
      </c>
      <c r="E361" s="215">
        <v>17.405000000000001</v>
      </c>
      <c r="F361" s="216" t="s">
        <v>743</v>
      </c>
    </row>
    <row r="362" spans="1:6" ht="21" customHeight="1" x14ac:dyDescent="0.25">
      <c r="A362" s="212" t="s">
        <v>740</v>
      </c>
      <c r="B362" s="212" t="s">
        <v>741</v>
      </c>
      <c r="C362" s="213" t="s">
        <v>757</v>
      </c>
      <c r="D362" s="214" t="s">
        <v>297</v>
      </c>
      <c r="E362" s="215">
        <v>101.48</v>
      </c>
      <c r="F362" s="216" t="s">
        <v>743</v>
      </c>
    </row>
    <row r="363" spans="1:6" x14ac:dyDescent="0.25">
      <c r="A363" s="212" t="s">
        <v>740</v>
      </c>
      <c r="B363" s="212" t="s">
        <v>741</v>
      </c>
      <c r="C363" s="213" t="s">
        <v>758</v>
      </c>
      <c r="D363" s="214" t="s">
        <v>297</v>
      </c>
      <c r="E363" s="215">
        <v>15.281000000000001</v>
      </c>
      <c r="F363" s="216" t="s">
        <v>743</v>
      </c>
    </row>
    <row r="364" spans="1:6" x14ac:dyDescent="0.25">
      <c r="A364" s="212" t="s">
        <v>740</v>
      </c>
      <c r="B364" s="212" t="s">
        <v>741</v>
      </c>
      <c r="C364" s="213" t="s">
        <v>759</v>
      </c>
      <c r="D364" s="214" t="s">
        <v>297</v>
      </c>
      <c r="E364" s="215">
        <v>34.81</v>
      </c>
      <c r="F364" s="216" t="s">
        <v>743</v>
      </c>
    </row>
    <row r="365" spans="1:6" x14ac:dyDescent="0.25">
      <c r="A365" s="212" t="s">
        <v>740</v>
      </c>
      <c r="B365" s="212" t="s">
        <v>741</v>
      </c>
      <c r="C365" s="213" t="s">
        <v>760</v>
      </c>
      <c r="D365" s="214" t="s">
        <v>297</v>
      </c>
      <c r="E365" s="215">
        <v>77.88</v>
      </c>
      <c r="F365" s="216" t="s">
        <v>743</v>
      </c>
    </row>
    <row r="366" spans="1:6" x14ac:dyDescent="0.25">
      <c r="A366" s="212" t="s">
        <v>740</v>
      </c>
      <c r="B366" s="212" t="s">
        <v>741</v>
      </c>
      <c r="C366" s="213" t="s">
        <v>761</v>
      </c>
      <c r="D366" s="214" t="s">
        <v>324</v>
      </c>
      <c r="E366" s="215">
        <v>403.79669999999999</v>
      </c>
      <c r="F366" s="216" t="s">
        <v>743</v>
      </c>
    </row>
    <row r="367" spans="1:6" x14ac:dyDescent="0.25">
      <c r="A367" s="212" t="s">
        <v>740</v>
      </c>
      <c r="B367" s="212" t="s">
        <v>741</v>
      </c>
      <c r="C367" s="213" t="s">
        <v>762</v>
      </c>
      <c r="D367" s="214" t="s">
        <v>324</v>
      </c>
      <c r="E367" s="215">
        <v>36</v>
      </c>
      <c r="F367" s="216" t="s">
        <v>743</v>
      </c>
    </row>
    <row r="368" spans="1:6" x14ac:dyDescent="0.25">
      <c r="A368" s="212" t="s">
        <v>740</v>
      </c>
      <c r="B368" s="212" t="s">
        <v>741</v>
      </c>
      <c r="C368" s="213" t="s">
        <v>763</v>
      </c>
      <c r="D368" s="214" t="s">
        <v>324</v>
      </c>
      <c r="E368" s="215">
        <v>154.875</v>
      </c>
      <c r="F368" s="216" t="s">
        <v>743</v>
      </c>
    </row>
    <row r="369" spans="1:6" x14ac:dyDescent="0.25">
      <c r="A369" s="212" t="s">
        <v>740</v>
      </c>
      <c r="B369" s="212" t="s">
        <v>741</v>
      </c>
      <c r="C369" s="212" t="s">
        <v>764</v>
      </c>
      <c r="D369" s="214" t="s">
        <v>297</v>
      </c>
      <c r="E369" s="217">
        <v>121.54</v>
      </c>
      <c r="F369" s="218" t="s">
        <v>743</v>
      </c>
    </row>
    <row r="370" spans="1:6" ht="18" customHeight="1" x14ac:dyDescent="0.25">
      <c r="A370" s="212" t="s">
        <v>740</v>
      </c>
      <c r="B370" s="212" t="s">
        <v>741</v>
      </c>
      <c r="C370" s="213" t="s">
        <v>765</v>
      </c>
      <c r="D370" s="214" t="s">
        <v>297</v>
      </c>
      <c r="E370" s="215">
        <v>510.04250000000002</v>
      </c>
      <c r="F370" s="216" t="s">
        <v>743</v>
      </c>
    </row>
    <row r="371" spans="1:6" ht="22.8" x14ac:dyDescent="0.25">
      <c r="A371" s="212" t="s">
        <v>740</v>
      </c>
      <c r="B371" s="212" t="s">
        <v>741</v>
      </c>
      <c r="C371" s="213" t="s">
        <v>766</v>
      </c>
      <c r="D371" s="214" t="s">
        <v>297</v>
      </c>
      <c r="E371" s="215">
        <v>510.04250000000002</v>
      </c>
      <c r="F371" s="216" t="s">
        <v>743</v>
      </c>
    </row>
    <row r="372" spans="1:6" ht="22.8" x14ac:dyDescent="0.25">
      <c r="A372" s="212" t="s">
        <v>740</v>
      </c>
      <c r="B372" s="212" t="s">
        <v>741</v>
      </c>
      <c r="C372" s="213" t="s">
        <v>767</v>
      </c>
      <c r="D372" s="214" t="s">
        <v>297</v>
      </c>
      <c r="E372" s="215">
        <v>445.214</v>
      </c>
      <c r="F372" s="216" t="s">
        <v>743</v>
      </c>
    </row>
    <row r="373" spans="1:6" ht="22.8" x14ac:dyDescent="0.25">
      <c r="A373" s="212" t="s">
        <v>740</v>
      </c>
      <c r="B373" s="212" t="s">
        <v>741</v>
      </c>
      <c r="C373" s="213" t="s">
        <v>768</v>
      </c>
      <c r="D373" s="214" t="s">
        <v>297</v>
      </c>
      <c r="E373" s="215">
        <v>445.21409999999997</v>
      </c>
      <c r="F373" s="216" t="s">
        <v>743</v>
      </c>
    </row>
    <row r="374" spans="1:6" ht="21.75" customHeight="1" x14ac:dyDescent="0.25">
      <c r="A374" s="212" t="s">
        <v>740</v>
      </c>
      <c r="B374" s="212" t="s">
        <v>741</v>
      </c>
      <c r="C374" s="213" t="s">
        <v>768</v>
      </c>
      <c r="D374" s="214" t="s">
        <v>297</v>
      </c>
      <c r="E374" s="215">
        <v>437.91</v>
      </c>
      <c r="F374" s="216" t="s">
        <v>743</v>
      </c>
    </row>
    <row r="375" spans="1:6" ht="22.8" x14ac:dyDescent="0.25">
      <c r="A375" s="212" t="s">
        <v>740</v>
      </c>
      <c r="B375" s="212" t="s">
        <v>741</v>
      </c>
      <c r="C375" s="213" t="s">
        <v>769</v>
      </c>
      <c r="D375" s="214" t="s">
        <v>297</v>
      </c>
      <c r="E375" s="215">
        <v>440.16329999999999</v>
      </c>
      <c r="F375" s="216" t="s">
        <v>743</v>
      </c>
    </row>
    <row r="376" spans="1:6" ht="22.8" x14ac:dyDescent="0.25">
      <c r="A376" s="212" t="s">
        <v>740</v>
      </c>
      <c r="B376" s="212" t="s">
        <v>741</v>
      </c>
      <c r="C376" s="213" t="s">
        <v>770</v>
      </c>
      <c r="D376" s="214" t="s">
        <v>297</v>
      </c>
      <c r="E376" s="215">
        <v>439.49</v>
      </c>
      <c r="F376" s="216" t="s">
        <v>743</v>
      </c>
    </row>
    <row r="377" spans="1:6" ht="22.8" x14ac:dyDescent="0.25">
      <c r="A377" s="212" t="s">
        <v>740</v>
      </c>
      <c r="B377" s="212" t="s">
        <v>741</v>
      </c>
      <c r="C377" s="213" t="s">
        <v>771</v>
      </c>
      <c r="D377" s="214" t="s">
        <v>297</v>
      </c>
      <c r="E377" s="215">
        <v>442.005</v>
      </c>
      <c r="F377" s="216" t="s">
        <v>743</v>
      </c>
    </row>
    <row r="378" spans="1:6" ht="22.8" x14ac:dyDescent="0.25">
      <c r="A378" s="212" t="s">
        <v>740</v>
      </c>
      <c r="B378" s="212" t="s">
        <v>741</v>
      </c>
      <c r="C378" s="213" t="s">
        <v>772</v>
      </c>
      <c r="D378" s="214" t="s">
        <v>297</v>
      </c>
      <c r="E378" s="215">
        <v>439.49</v>
      </c>
      <c r="F378" s="216" t="s">
        <v>743</v>
      </c>
    </row>
    <row r="379" spans="1:6" ht="22.8" x14ac:dyDescent="0.25">
      <c r="A379" s="212" t="s">
        <v>740</v>
      </c>
      <c r="B379" s="212" t="s">
        <v>741</v>
      </c>
      <c r="C379" s="213" t="s">
        <v>773</v>
      </c>
      <c r="D379" s="214" t="s">
        <v>297</v>
      </c>
      <c r="E379" s="215">
        <v>835.00300000000004</v>
      </c>
      <c r="F379" s="216" t="s">
        <v>743</v>
      </c>
    </row>
    <row r="380" spans="1:6" ht="22.8" x14ac:dyDescent="0.25">
      <c r="A380" s="212" t="s">
        <v>740</v>
      </c>
      <c r="B380" s="212" t="s">
        <v>741</v>
      </c>
      <c r="C380" s="213" t="s">
        <v>774</v>
      </c>
      <c r="D380" s="214" t="s">
        <v>297</v>
      </c>
      <c r="E380" s="215">
        <v>1110</v>
      </c>
      <c r="F380" s="216" t="s">
        <v>743</v>
      </c>
    </row>
    <row r="381" spans="1:6" ht="22.8" x14ac:dyDescent="0.25">
      <c r="A381" s="212" t="s">
        <v>740</v>
      </c>
      <c r="B381" s="212" t="s">
        <v>741</v>
      </c>
      <c r="C381" s="213" t="s">
        <v>775</v>
      </c>
      <c r="D381" s="214" t="s">
        <v>297</v>
      </c>
      <c r="E381" s="215">
        <v>932.61249999999995</v>
      </c>
      <c r="F381" s="216" t="s">
        <v>743</v>
      </c>
    </row>
    <row r="382" spans="1:6" ht="22.8" x14ac:dyDescent="0.25">
      <c r="A382" s="212" t="s">
        <v>740</v>
      </c>
      <c r="B382" s="212" t="s">
        <v>741</v>
      </c>
      <c r="C382" s="213" t="s">
        <v>776</v>
      </c>
      <c r="D382" s="214" t="s">
        <v>297</v>
      </c>
      <c r="E382" s="215">
        <v>932.39</v>
      </c>
      <c r="F382" s="216" t="s">
        <v>743</v>
      </c>
    </row>
    <row r="383" spans="1:6" ht="22.8" x14ac:dyDescent="0.25">
      <c r="A383" s="212" t="s">
        <v>740</v>
      </c>
      <c r="B383" s="212" t="s">
        <v>741</v>
      </c>
      <c r="C383" s="213" t="s">
        <v>777</v>
      </c>
      <c r="D383" s="214" t="s">
        <v>297</v>
      </c>
      <c r="E383" s="215">
        <v>932.39</v>
      </c>
      <c r="F383" s="216" t="s">
        <v>743</v>
      </c>
    </row>
    <row r="384" spans="1:6" ht="22.8" x14ac:dyDescent="0.25">
      <c r="A384" s="212" t="s">
        <v>740</v>
      </c>
      <c r="B384" s="212" t="s">
        <v>741</v>
      </c>
      <c r="C384" s="213" t="s">
        <v>778</v>
      </c>
      <c r="D384" s="214" t="s">
        <v>297</v>
      </c>
      <c r="E384" s="215">
        <v>1015</v>
      </c>
      <c r="F384" s="216" t="s">
        <v>743</v>
      </c>
    </row>
    <row r="385" spans="1:6" ht="22.8" x14ac:dyDescent="0.25">
      <c r="A385" s="212" t="s">
        <v>740</v>
      </c>
      <c r="B385" s="212" t="s">
        <v>741</v>
      </c>
      <c r="C385" s="213" t="s">
        <v>779</v>
      </c>
      <c r="D385" s="214" t="s">
        <v>297</v>
      </c>
      <c r="E385" s="215">
        <v>927.75</v>
      </c>
      <c r="F385" s="216" t="s">
        <v>743</v>
      </c>
    </row>
    <row r="386" spans="1:6" ht="22.8" x14ac:dyDescent="0.25">
      <c r="A386" s="212" t="s">
        <v>740</v>
      </c>
      <c r="B386" s="212" t="s">
        <v>741</v>
      </c>
      <c r="C386" s="213" t="s">
        <v>780</v>
      </c>
      <c r="D386" s="214" t="s">
        <v>297</v>
      </c>
      <c r="E386" s="215">
        <v>922.77329999999995</v>
      </c>
      <c r="F386" s="216" t="s">
        <v>743</v>
      </c>
    </row>
    <row r="387" spans="1:6" ht="22.8" x14ac:dyDescent="0.25">
      <c r="A387" s="212" t="s">
        <v>740</v>
      </c>
      <c r="B387" s="212" t="s">
        <v>741</v>
      </c>
      <c r="C387" s="213" t="s">
        <v>781</v>
      </c>
      <c r="D387" s="214" t="s">
        <v>297</v>
      </c>
      <c r="E387" s="215">
        <v>929.53330000000005</v>
      </c>
      <c r="F387" s="216" t="s">
        <v>743</v>
      </c>
    </row>
    <row r="388" spans="1:6" ht="22.8" x14ac:dyDescent="0.25">
      <c r="A388" s="212" t="s">
        <v>740</v>
      </c>
      <c r="B388" s="212" t="s">
        <v>741</v>
      </c>
      <c r="C388" s="213" t="s">
        <v>782</v>
      </c>
      <c r="D388" s="214" t="s">
        <v>297</v>
      </c>
      <c r="E388" s="215">
        <v>885</v>
      </c>
      <c r="F388" s="216" t="s">
        <v>743</v>
      </c>
    </row>
    <row r="389" spans="1:6" ht="22.8" x14ac:dyDescent="0.25">
      <c r="A389" s="212" t="s">
        <v>740</v>
      </c>
      <c r="B389" s="212" t="s">
        <v>741</v>
      </c>
      <c r="C389" s="213" t="s">
        <v>783</v>
      </c>
      <c r="D389" s="214" t="s">
        <v>297</v>
      </c>
      <c r="E389" s="215">
        <v>1017.5025000000001</v>
      </c>
      <c r="F389" s="216" t="s">
        <v>743</v>
      </c>
    </row>
    <row r="390" spans="1:6" ht="22.8" x14ac:dyDescent="0.25">
      <c r="A390" s="212" t="s">
        <v>740</v>
      </c>
      <c r="B390" s="212" t="s">
        <v>741</v>
      </c>
      <c r="C390" s="213" t="s">
        <v>784</v>
      </c>
      <c r="D390" s="214" t="s">
        <v>297</v>
      </c>
      <c r="E390" s="215">
        <v>2700.0052000000001</v>
      </c>
      <c r="F390" s="216" t="s">
        <v>743</v>
      </c>
    </row>
    <row r="391" spans="1:6" ht="22.8" x14ac:dyDescent="0.25">
      <c r="A391" s="212" t="s">
        <v>740</v>
      </c>
      <c r="B391" s="212" t="s">
        <v>741</v>
      </c>
      <c r="C391" s="213" t="s">
        <v>785</v>
      </c>
      <c r="D391" s="214" t="s">
        <v>297</v>
      </c>
      <c r="E391" s="215">
        <v>2799.9985000000001</v>
      </c>
      <c r="F391" s="216" t="s">
        <v>743</v>
      </c>
    </row>
    <row r="392" spans="1:6" x14ac:dyDescent="0.25">
      <c r="A392" s="212" t="s">
        <v>740</v>
      </c>
      <c r="B392" s="212" t="s">
        <v>741</v>
      </c>
      <c r="C392" s="213" t="s">
        <v>786</v>
      </c>
      <c r="D392" s="214" t="s">
        <v>297</v>
      </c>
      <c r="E392" s="215">
        <v>2149.9960000000001</v>
      </c>
      <c r="F392" s="216" t="s">
        <v>743</v>
      </c>
    </row>
    <row r="393" spans="1:6" ht="22.8" x14ac:dyDescent="0.25">
      <c r="A393" s="212" t="s">
        <v>740</v>
      </c>
      <c r="B393" s="212" t="s">
        <v>741</v>
      </c>
      <c r="C393" s="213" t="s">
        <v>787</v>
      </c>
      <c r="D393" s="214" t="s">
        <v>297</v>
      </c>
      <c r="E393" s="215">
        <v>3650</v>
      </c>
      <c r="F393" s="216" t="s">
        <v>743</v>
      </c>
    </row>
    <row r="394" spans="1:6" ht="14.1" customHeight="1" x14ac:dyDescent="0.25">
      <c r="A394" s="212" t="s">
        <v>740</v>
      </c>
      <c r="B394" s="212" t="s">
        <v>741</v>
      </c>
      <c r="C394" s="213" t="s">
        <v>788</v>
      </c>
      <c r="D394" s="214" t="s">
        <v>297</v>
      </c>
      <c r="E394" s="215">
        <v>30.68</v>
      </c>
      <c r="F394" s="216" t="s">
        <v>743</v>
      </c>
    </row>
    <row r="395" spans="1:6" ht="22.8" x14ac:dyDescent="0.25">
      <c r="A395" s="212" t="s">
        <v>740</v>
      </c>
      <c r="B395" s="212" t="s">
        <v>741</v>
      </c>
      <c r="C395" s="213" t="s">
        <v>789</v>
      </c>
      <c r="D395" s="214" t="s">
        <v>297</v>
      </c>
      <c r="E395" s="215">
        <v>5039.8509999999997</v>
      </c>
      <c r="F395" s="216" t="s">
        <v>743</v>
      </c>
    </row>
    <row r="396" spans="1:6" ht="22.8" x14ac:dyDescent="0.25">
      <c r="A396" s="212" t="s">
        <v>740</v>
      </c>
      <c r="B396" s="212" t="s">
        <v>741</v>
      </c>
      <c r="C396" s="213" t="s">
        <v>790</v>
      </c>
      <c r="D396" s="214" t="s">
        <v>297</v>
      </c>
      <c r="E396" s="215">
        <v>2700.0050000000001</v>
      </c>
      <c r="F396" s="216" t="s">
        <v>743</v>
      </c>
    </row>
    <row r="397" spans="1:6" x14ac:dyDescent="0.25">
      <c r="A397" s="212" t="s">
        <v>740</v>
      </c>
      <c r="B397" s="212" t="s">
        <v>741</v>
      </c>
      <c r="C397" s="213" t="s">
        <v>791</v>
      </c>
      <c r="D397" s="214" t="s">
        <v>297</v>
      </c>
      <c r="E397" s="215">
        <v>9.9946000000000002</v>
      </c>
      <c r="F397" s="216" t="s">
        <v>743</v>
      </c>
    </row>
    <row r="398" spans="1:6" ht="24.75" customHeight="1" x14ac:dyDescent="0.25">
      <c r="A398" s="212" t="s">
        <v>740</v>
      </c>
      <c r="B398" s="212" t="s">
        <v>741</v>
      </c>
      <c r="C398" s="213" t="s">
        <v>792</v>
      </c>
      <c r="D398" s="214" t="s">
        <v>297</v>
      </c>
      <c r="E398" s="215">
        <v>35.4</v>
      </c>
      <c r="F398" s="216" t="s">
        <v>743</v>
      </c>
    </row>
    <row r="399" spans="1:6" ht="22.8" x14ac:dyDescent="0.25">
      <c r="A399" s="212" t="s">
        <v>740</v>
      </c>
      <c r="B399" s="212" t="s">
        <v>741</v>
      </c>
      <c r="C399" s="213" t="s">
        <v>793</v>
      </c>
      <c r="D399" s="214" t="s">
        <v>297</v>
      </c>
      <c r="E399" s="215">
        <v>1184.72</v>
      </c>
      <c r="F399" s="216" t="s">
        <v>743</v>
      </c>
    </row>
    <row r="400" spans="1:6" ht="22.8" x14ac:dyDescent="0.25">
      <c r="A400" s="212" t="s">
        <v>740</v>
      </c>
      <c r="B400" s="212" t="s">
        <v>741</v>
      </c>
      <c r="C400" s="213" t="s">
        <v>794</v>
      </c>
      <c r="D400" s="214" t="s">
        <v>297</v>
      </c>
      <c r="E400" s="215">
        <v>2265.6</v>
      </c>
      <c r="F400" s="216" t="s">
        <v>743</v>
      </c>
    </row>
    <row r="401" spans="1:6" x14ac:dyDescent="0.25">
      <c r="A401" s="212" t="s">
        <v>740</v>
      </c>
      <c r="B401" s="212" t="s">
        <v>741</v>
      </c>
      <c r="C401" s="213" t="s">
        <v>795</v>
      </c>
      <c r="D401" s="214" t="s">
        <v>297</v>
      </c>
      <c r="E401" s="215">
        <v>13.3222</v>
      </c>
      <c r="F401" s="216" t="s">
        <v>743</v>
      </c>
    </row>
    <row r="402" spans="1:6" x14ac:dyDescent="0.25">
      <c r="A402" s="212" t="s">
        <v>740</v>
      </c>
      <c r="B402" s="212" t="s">
        <v>741</v>
      </c>
      <c r="C402" s="213" t="s">
        <v>796</v>
      </c>
      <c r="D402" s="214" t="s">
        <v>297</v>
      </c>
      <c r="E402" s="215">
        <v>107.675</v>
      </c>
      <c r="F402" s="216" t="s">
        <v>743</v>
      </c>
    </row>
    <row r="403" spans="1:6" ht="21.75" customHeight="1" x14ac:dyDescent="0.25">
      <c r="A403" s="212" t="s">
        <v>740</v>
      </c>
      <c r="B403" s="212" t="s">
        <v>741</v>
      </c>
      <c r="C403" s="213" t="s">
        <v>797</v>
      </c>
      <c r="D403" s="214" t="s">
        <v>297</v>
      </c>
      <c r="E403" s="215">
        <v>21.771000000000001</v>
      </c>
      <c r="F403" s="216" t="s">
        <v>743</v>
      </c>
    </row>
    <row r="404" spans="1:6" x14ac:dyDescent="0.25">
      <c r="A404" s="212" t="s">
        <v>740</v>
      </c>
      <c r="B404" s="212" t="s">
        <v>741</v>
      </c>
      <c r="C404" s="213" t="s">
        <v>798</v>
      </c>
      <c r="D404" s="214" t="s">
        <v>297</v>
      </c>
      <c r="E404" s="215">
        <v>7.8470000000000004</v>
      </c>
      <c r="F404" s="216" t="s">
        <v>743</v>
      </c>
    </row>
    <row r="405" spans="1:6" ht="22.8" x14ac:dyDescent="0.25">
      <c r="A405" s="212" t="s">
        <v>740</v>
      </c>
      <c r="B405" s="212" t="s">
        <v>741</v>
      </c>
      <c r="C405" s="213" t="s">
        <v>799</v>
      </c>
      <c r="D405" s="214" t="s">
        <v>297</v>
      </c>
      <c r="E405" s="215">
        <v>885.4</v>
      </c>
      <c r="F405" s="216" t="s">
        <v>743</v>
      </c>
    </row>
    <row r="406" spans="1:6" ht="22.8" x14ac:dyDescent="0.25">
      <c r="A406" s="212" t="s">
        <v>740</v>
      </c>
      <c r="B406" s="212" t="s">
        <v>741</v>
      </c>
      <c r="C406" s="213" t="s">
        <v>800</v>
      </c>
      <c r="D406" s="214" t="s">
        <v>297</v>
      </c>
      <c r="E406" s="215">
        <v>880.95249999999999</v>
      </c>
      <c r="F406" s="216" t="s">
        <v>743</v>
      </c>
    </row>
    <row r="407" spans="1:6" ht="22.8" x14ac:dyDescent="0.25">
      <c r="A407" s="212" t="s">
        <v>740</v>
      </c>
      <c r="B407" s="212" t="s">
        <v>741</v>
      </c>
      <c r="C407" s="213" t="s">
        <v>801</v>
      </c>
      <c r="D407" s="214" t="s">
        <v>297</v>
      </c>
      <c r="E407" s="215">
        <v>889.42600000000004</v>
      </c>
      <c r="F407" s="216" t="s">
        <v>743</v>
      </c>
    </row>
    <row r="408" spans="1:6" x14ac:dyDescent="0.25">
      <c r="A408" s="212" t="s">
        <v>740</v>
      </c>
      <c r="B408" s="212" t="s">
        <v>741</v>
      </c>
      <c r="C408" s="213" t="s">
        <v>802</v>
      </c>
      <c r="D408" s="214" t="s">
        <v>297</v>
      </c>
      <c r="E408" s="215">
        <v>20.001000000000001</v>
      </c>
      <c r="F408" s="216" t="s">
        <v>743</v>
      </c>
    </row>
    <row r="409" spans="1:6" ht="15.9" customHeight="1" x14ac:dyDescent="0.25">
      <c r="A409" s="212" t="s">
        <v>740</v>
      </c>
      <c r="B409" s="212" t="s">
        <v>741</v>
      </c>
      <c r="C409" s="216" t="s">
        <v>803</v>
      </c>
      <c r="D409" s="214" t="s">
        <v>297</v>
      </c>
      <c r="E409" s="219">
        <v>5750.01</v>
      </c>
      <c r="F409" s="216" t="s">
        <v>743</v>
      </c>
    </row>
    <row r="410" spans="1:6" ht="22.8" x14ac:dyDescent="0.25">
      <c r="A410" s="212" t="s">
        <v>740</v>
      </c>
      <c r="B410" s="212" t="s">
        <v>741</v>
      </c>
      <c r="C410" s="213" t="s">
        <v>804</v>
      </c>
      <c r="D410" s="214" t="s">
        <v>297</v>
      </c>
      <c r="E410" s="215">
        <v>4500.0006000000003</v>
      </c>
      <c r="F410" s="216" t="s">
        <v>743</v>
      </c>
    </row>
    <row r="411" spans="1:6" x14ac:dyDescent="0.25">
      <c r="A411" s="212" t="s">
        <v>740</v>
      </c>
      <c r="B411" s="212" t="s">
        <v>741</v>
      </c>
      <c r="C411" s="213" t="s">
        <v>805</v>
      </c>
      <c r="D411" s="214" t="s">
        <v>695</v>
      </c>
      <c r="E411" s="215">
        <v>206.5</v>
      </c>
      <c r="F411" s="216" t="s">
        <v>743</v>
      </c>
    </row>
    <row r="412" spans="1:6" x14ac:dyDescent="0.25">
      <c r="A412" s="212" t="s">
        <v>740</v>
      </c>
      <c r="B412" s="212" t="s">
        <v>741</v>
      </c>
      <c r="C412" s="213" t="s">
        <v>806</v>
      </c>
      <c r="D412" s="214" t="s">
        <v>297</v>
      </c>
      <c r="E412" s="215">
        <v>144.9984</v>
      </c>
      <c r="F412" s="216" t="s">
        <v>743</v>
      </c>
    </row>
    <row r="413" spans="1:6" x14ac:dyDescent="0.25">
      <c r="A413" s="212" t="s">
        <v>740</v>
      </c>
      <c r="B413" s="212" t="s">
        <v>741</v>
      </c>
      <c r="C413" s="213" t="s">
        <v>807</v>
      </c>
      <c r="D413" s="214" t="s">
        <v>297</v>
      </c>
      <c r="E413" s="215">
        <v>1407.74</v>
      </c>
      <c r="F413" s="216" t="s">
        <v>743</v>
      </c>
    </row>
    <row r="414" spans="1:6" x14ac:dyDescent="0.25">
      <c r="A414" s="212" t="s">
        <v>740</v>
      </c>
      <c r="B414" s="212" t="s">
        <v>741</v>
      </c>
      <c r="C414" s="213" t="s">
        <v>808</v>
      </c>
      <c r="D414" s="214" t="s">
        <v>324</v>
      </c>
      <c r="E414" s="215">
        <v>71.98</v>
      </c>
      <c r="F414" s="216" t="s">
        <v>743</v>
      </c>
    </row>
    <row r="415" spans="1:6" x14ac:dyDescent="0.25">
      <c r="A415" s="212" t="s">
        <v>740</v>
      </c>
      <c r="B415" s="212" t="s">
        <v>741</v>
      </c>
      <c r="C415" s="213" t="s">
        <v>809</v>
      </c>
      <c r="D415" s="214" t="s">
        <v>297</v>
      </c>
      <c r="E415" s="215">
        <v>55</v>
      </c>
      <c r="F415" s="216" t="s">
        <v>743</v>
      </c>
    </row>
    <row r="416" spans="1:6" x14ac:dyDescent="0.25">
      <c r="A416" s="212" t="s">
        <v>740</v>
      </c>
      <c r="B416" s="212" t="s">
        <v>741</v>
      </c>
      <c r="C416" s="213" t="s">
        <v>810</v>
      </c>
      <c r="D416" s="214" t="s">
        <v>297</v>
      </c>
      <c r="E416" s="215">
        <v>55</v>
      </c>
      <c r="F416" s="216" t="s">
        <v>743</v>
      </c>
    </row>
    <row r="417" spans="1:6" x14ac:dyDescent="0.25">
      <c r="A417" s="212" t="s">
        <v>740</v>
      </c>
      <c r="B417" s="212" t="s">
        <v>741</v>
      </c>
      <c r="C417" s="213" t="s">
        <v>811</v>
      </c>
      <c r="D417" s="214" t="s">
        <v>695</v>
      </c>
      <c r="E417" s="215">
        <v>72.5</v>
      </c>
      <c r="F417" s="216" t="s">
        <v>743</v>
      </c>
    </row>
    <row r="418" spans="1:6" x14ac:dyDescent="0.25">
      <c r="A418" s="212" t="s">
        <v>740</v>
      </c>
      <c r="B418" s="212" t="s">
        <v>741</v>
      </c>
      <c r="C418" s="213" t="s">
        <v>812</v>
      </c>
      <c r="D418" s="214" t="s">
        <v>297</v>
      </c>
      <c r="E418" s="215">
        <v>50</v>
      </c>
      <c r="F418" s="216" t="s">
        <v>743</v>
      </c>
    </row>
    <row r="419" spans="1:6" x14ac:dyDescent="0.25">
      <c r="A419" s="212" t="s">
        <v>740</v>
      </c>
      <c r="B419" s="212" t="s">
        <v>741</v>
      </c>
      <c r="C419" s="213" t="s">
        <v>813</v>
      </c>
      <c r="D419" s="214" t="s">
        <v>297</v>
      </c>
      <c r="E419" s="215">
        <v>1121</v>
      </c>
      <c r="F419" s="216" t="s">
        <v>743</v>
      </c>
    </row>
    <row r="420" spans="1:6" x14ac:dyDescent="0.25">
      <c r="A420" s="212" t="s">
        <v>740</v>
      </c>
      <c r="B420" s="212" t="s">
        <v>741</v>
      </c>
      <c r="C420" s="213" t="s">
        <v>814</v>
      </c>
      <c r="D420" s="214" t="s">
        <v>297</v>
      </c>
      <c r="E420" s="215">
        <v>254.99799999999999</v>
      </c>
      <c r="F420" s="216" t="s">
        <v>743</v>
      </c>
    </row>
    <row r="421" spans="1:6" x14ac:dyDescent="0.25">
      <c r="A421" s="212" t="s">
        <v>740</v>
      </c>
      <c r="B421" s="212" t="s">
        <v>741</v>
      </c>
      <c r="C421" s="213" t="s">
        <v>814</v>
      </c>
      <c r="D421" s="214" t="s">
        <v>297</v>
      </c>
      <c r="E421" s="215">
        <v>365.8</v>
      </c>
      <c r="F421" s="216" t="s">
        <v>743</v>
      </c>
    </row>
    <row r="422" spans="1:6" x14ac:dyDescent="0.25">
      <c r="A422" s="212" t="s">
        <v>740</v>
      </c>
      <c r="B422" s="212" t="s">
        <v>741</v>
      </c>
      <c r="C422" s="216" t="s">
        <v>815</v>
      </c>
      <c r="D422" s="214" t="s">
        <v>297</v>
      </c>
      <c r="E422" s="219">
        <v>498.99799999999999</v>
      </c>
      <c r="F422" s="216" t="s">
        <v>743</v>
      </c>
    </row>
    <row r="423" spans="1:6" x14ac:dyDescent="0.25">
      <c r="A423" s="212" t="s">
        <v>740</v>
      </c>
      <c r="B423" s="212" t="s">
        <v>741</v>
      </c>
      <c r="C423" s="213" t="s">
        <v>816</v>
      </c>
      <c r="D423" s="214" t="s">
        <v>297</v>
      </c>
      <c r="E423" s="215">
        <v>10.9976</v>
      </c>
      <c r="F423" s="216" t="s">
        <v>743</v>
      </c>
    </row>
    <row r="424" spans="1:6" ht="22.8" x14ac:dyDescent="0.25">
      <c r="A424" s="212" t="s">
        <v>740</v>
      </c>
      <c r="B424" s="212" t="s">
        <v>741</v>
      </c>
      <c r="C424" s="213" t="s">
        <v>817</v>
      </c>
      <c r="D424" s="214" t="s">
        <v>297</v>
      </c>
      <c r="E424" s="215">
        <v>53.1</v>
      </c>
      <c r="F424" s="216" t="s">
        <v>743</v>
      </c>
    </row>
    <row r="425" spans="1:6" ht="22.8" x14ac:dyDescent="0.25">
      <c r="A425" s="212" t="s">
        <v>740</v>
      </c>
      <c r="B425" s="212" t="s">
        <v>741</v>
      </c>
      <c r="C425" s="213" t="s">
        <v>818</v>
      </c>
      <c r="D425" s="214" t="s">
        <v>297</v>
      </c>
      <c r="E425" s="215">
        <v>916.505</v>
      </c>
      <c r="F425" s="216" t="s">
        <v>743</v>
      </c>
    </row>
    <row r="426" spans="1:6" ht="22.8" x14ac:dyDescent="0.25">
      <c r="A426" s="212" t="s">
        <v>740</v>
      </c>
      <c r="B426" s="212" t="s">
        <v>741</v>
      </c>
      <c r="C426" s="213" t="s">
        <v>819</v>
      </c>
      <c r="D426" s="214" t="s">
        <v>297</v>
      </c>
      <c r="E426" s="215">
        <v>5015</v>
      </c>
      <c r="F426" s="216" t="s">
        <v>743</v>
      </c>
    </row>
    <row r="427" spans="1:6" ht="22.8" x14ac:dyDescent="0.25">
      <c r="A427" s="212" t="s">
        <v>740</v>
      </c>
      <c r="B427" s="212" t="s">
        <v>741</v>
      </c>
      <c r="C427" s="213" t="s">
        <v>820</v>
      </c>
      <c r="D427" s="214" t="s">
        <v>297</v>
      </c>
      <c r="E427" s="215">
        <v>10584.6</v>
      </c>
      <c r="F427" s="216" t="s">
        <v>743</v>
      </c>
    </row>
    <row r="428" spans="1:6" x14ac:dyDescent="0.25">
      <c r="A428" s="212" t="s">
        <v>740</v>
      </c>
      <c r="B428" s="212" t="s">
        <v>741</v>
      </c>
      <c r="C428" s="213" t="s">
        <v>821</v>
      </c>
      <c r="D428" s="214" t="s">
        <v>297</v>
      </c>
      <c r="E428" s="215">
        <v>8.85</v>
      </c>
      <c r="F428" s="216" t="s">
        <v>743</v>
      </c>
    </row>
    <row r="429" spans="1:6" x14ac:dyDescent="0.25">
      <c r="A429" s="212" t="s">
        <v>740</v>
      </c>
      <c r="B429" s="212" t="s">
        <v>741</v>
      </c>
      <c r="C429" s="213" t="s">
        <v>822</v>
      </c>
      <c r="D429" s="214" t="s">
        <v>297</v>
      </c>
      <c r="E429" s="215">
        <v>26.55</v>
      </c>
      <c r="F429" s="216" t="s">
        <v>743</v>
      </c>
    </row>
    <row r="430" spans="1:6" x14ac:dyDescent="0.25">
      <c r="A430" s="212" t="s">
        <v>740</v>
      </c>
      <c r="B430" s="212" t="s">
        <v>741</v>
      </c>
      <c r="C430" s="213" t="s">
        <v>823</v>
      </c>
      <c r="D430" s="214" t="s">
        <v>297</v>
      </c>
      <c r="E430" s="215">
        <v>71.98</v>
      </c>
      <c r="F430" s="216" t="s">
        <v>743</v>
      </c>
    </row>
    <row r="431" spans="1:6" x14ac:dyDescent="0.25">
      <c r="A431" s="212" t="s">
        <v>740</v>
      </c>
      <c r="B431" s="212" t="s">
        <v>741</v>
      </c>
      <c r="C431" s="213" t="s">
        <v>824</v>
      </c>
      <c r="D431" s="214" t="s">
        <v>297</v>
      </c>
      <c r="E431" s="215">
        <v>278.77499999999998</v>
      </c>
      <c r="F431" s="216" t="s">
        <v>743</v>
      </c>
    </row>
    <row r="432" spans="1:6" x14ac:dyDescent="0.25">
      <c r="A432" s="212" t="s">
        <v>740</v>
      </c>
      <c r="B432" s="212" t="s">
        <v>741</v>
      </c>
      <c r="C432" s="213" t="s">
        <v>825</v>
      </c>
      <c r="D432" s="214" t="s">
        <v>297</v>
      </c>
      <c r="E432" s="215">
        <v>32.001600000000003</v>
      </c>
      <c r="F432" s="216" t="s">
        <v>743</v>
      </c>
    </row>
    <row r="433" spans="1:6" x14ac:dyDescent="0.25">
      <c r="A433" s="212" t="s">
        <v>740</v>
      </c>
      <c r="B433" s="212" t="s">
        <v>741</v>
      </c>
      <c r="C433" s="213" t="s">
        <v>826</v>
      </c>
      <c r="D433" s="214" t="s">
        <v>297</v>
      </c>
      <c r="E433" s="215">
        <v>33.04</v>
      </c>
      <c r="F433" s="216" t="s">
        <v>743</v>
      </c>
    </row>
    <row r="434" spans="1:6" x14ac:dyDescent="0.25">
      <c r="A434" s="212" t="s">
        <v>740</v>
      </c>
      <c r="B434" s="212" t="s">
        <v>741</v>
      </c>
      <c r="C434" s="213" t="s">
        <v>827</v>
      </c>
      <c r="D434" s="214" t="s">
        <v>297</v>
      </c>
      <c r="E434" s="215">
        <v>24.78</v>
      </c>
      <c r="F434" s="216" t="s">
        <v>743</v>
      </c>
    </row>
    <row r="435" spans="1:6" x14ac:dyDescent="0.25">
      <c r="A435" s="212" t="s">
        <v>740</v>
      </c>
      <c r="B435" s="212" t="s">
        <v>741</v>
      </c>
      <c r="C435" s="213" t="s">
        <v>828</v>
      </c>
      <c r="D435" s="214" t="s">
        <v>297</v>
      </c>
      <c r="E435" s="215">
        <v>21.24</v>
      </c>
      <c r="F435" s="216" t="s">
        <v>743</v>
      </c>
    </row>
    <row r="436" spans="1:6" ht="22.8" x14ac:dyDescent="0.25">
      <c r="A436" s="212" t="s">
        <v>740</v>
      </c>
      <c r="B436" s="212" t="s">
        <v>741</v>
      </c>
      <c r="C436" s="213" t="s">
        <v>829</v>
      </c>
      <c r="D436" s="214" t="s">
        <v>297</v>
      </c>
      <c r="E436" s="215">
        <v>8379.4282999999996</v>
      </c>
      <c r="F436" s="216" t="s">
        <v>743</v>
      </c>
    </row>
    <row r="437" spans="1:6" ht="22.8" x14ac:dyDescent="0.25">
      <c r="A437" s="212" t="s">
        <v>740</v>
      </c>
      <c r="B437" s="212" t="s">
        <v>741</v>
      </c>
      <c r="C437" s="213" t="s">
        <v>830</v>
      </c>
      <c r="D437" s="214" t="s">
        <v>297</v>
      </c>
      <c r="E437" s="215">
        <v>3100.0016999999998</v>
      </c>
      <c r="F437" s="216" t="s">
        <v>743</v>
      </c>
    </row>
    <row r="438" spans="1:6" ht="22.8" x14ac:dyDescent="0.25">
      <c r="A438" s="212" t="s">
        <v>740</v>
      </c>
      <c r="B438" s="212" t="s">
        <v>741</v>
      </c>
      <c r="C438" s="213" t="s">
        <v>831</v>
      </c>
      <c r="D438" s="214" t="s">
        <v>297</v>
      </c>
      <c r="E438" s="215">
        <v>7601.18</v>
      </c>
      <c r="F438" s="216" t="s">
        <v>743</v>
      </c>
    </row>
    <row r="439" spans="1:6" x14ac:dyDescent="0.25">
      <c r="A439" s="212" t="s">
        <v>740</v>
      </c>
      <c r="B439" s="212" t="s">
        <v>741</v>
      </c>
      <c r="C439" s="213" t="s">
        <v>832</v>
      </c>
      <c r="D439" s="214" t="s">
        <v>297</v>
      </c>
      <c r="E439" s="215">
        <v>5.31</v>
      </c>
      <c r="F439" s="216" t="s">
        <v>743</v>
      </c>
    </row>
    <row r="440" spans="1:6" x14ac:dyDescent="0.25">
      <c r="A440" s="212" t="s">
        <v>740</v>
      </c>
      <c r="B440" s="212" t="s">
        <v>741</v>
      </c>
      <c r="C440" s="213" t="s">
        <v>833</v>
      </c>
      <c r="D440" s="214" t="s">
        <v>297</v>
      </c>
      <c r="E440" s="215">
        <v>9.6760000000000002</v>
      </c>
      <c r="F440" s="216" t="s">
        <v>743</v>
      </c>
    </row>
    <row r="441" spans="1:6" x14ac:dyDescent="0.25">
      <c r="A441" s="212" t="s">
        <v>740</v>
      </c>
      <c r="B441" s="212" t="s">
        <v>741</v>
      </c>
      <c r="C441" s="213" t="s">
        <v>834</v>
      </c>
      <c r="D441" s="214" t="s">
        <v>297</v>
      </c>
      <c r="E441" s="215">
        <v>25.924600000000002</v>
      </c>
      <c r="F441" s="216" t="s">
        <v>743</v>
      </c>
    </row>
    <row r="442" spans="1:6" x14ac:dyDescent="0.25">
      <c r="A442" s="212" t="s">
        <v>740</v>
      </c>
      <c r="B442" s="212" t="s">
        <v>741</v>
      </c>
      <c r="C442" s="213" t="s">
        <v>835</v>
      </c>
      <c r="D442" s="214" t="s">
        <v>297</v>
      </c>
      <c r="E442" s="215">
        <v>4163.9250000000002</v>
      </c>
      <c r="F442" s="216" t="s">
        <v>743</v>
      </c>
    </row>
    <row r="443" spans="1:6" x14ac:dyDescent="0.25">
      <c r="A443" s="212" t="s">
        <v>740</v>
      </c>
      <c r="B443" s="212" t="s">
        <v>741</v>
      </c>
      <c r="C443" s="213" t="s">
        <v>836</v>
      </c>
      <c r="D443" s="214" t="s">
        <v>297</v>
      </c>
      <c r="E443" s="215">
        <v>15.34</v>
      </c>
      <c r="F443" s="216" t="s">
        <v>743</v>
      </c>
    </row>
    <row r="444" spans="1:6" x14ac:dyDescent="0.25">
      <c r="A444" s="212" t="s">
        <v>740</v>
      </c>
      <c r="B444" s="212" t="s">
        <v>741</v>
      </c>
      <c r="C444" s="213" t="s">
        <v>837</v>
      </c>
      <c r="D444" s="214" t="s">
        <v>297</v>
      </c>
      <c r="E444" s="215">
        <v>788.24</v>
      </c>
      <c r="F444" s="216" t="s">
        <v>743</v>
      </c>
    </row>
    <row r="445" spans="1:6" x14ac:dyDescent="0.25">
      <c r="A445" s="212" t="s">
        <v>740</v>
      </c>
      <c r="B445" s="212" t="s">
        <v>741</v>
      </c>
      <c r="C445" s="212" t="s">
        <v>838</v>
      </c>
      <c r="D445" s="214" t="s">
        <v>297</v>
      </c>
      <c r="E445" s="217">
        <v>1888</v>
      </c>
      <c r="F445" s="218" t="s">
        <v>743</v>
      </c>
    </row>
    <row r="446" spans="1:6" x14ac:dyDescent="0.25">
      <c r="A446" s="212" t="s">
        <v>740</v>
      </c>
      <c r="B446" s="212" t="s">
        <v>741</v>
      </c>
      <c r="C446" s="212" t="s">
        <v>839</v>
      </c>
      <c r="D446" s="214" t="s">
        <v>297</v>
      </c>
      <c r="E446" s="217">
        <v>1888</v>
      </c>
      <c r="F446" s="218" t="s">
        <v>743</v>
      </c>
    </row>
    <row r="447" spans="1:6" x14ac:dyDescent="0.25">
      <c r="A447" s="212" t="s">
        <v>740</v>
      </c>
      <c r="B447" s="212" t="s">
        <v>741</v>
      </c>
      <c r="C447" s="212" t="s">
        <v>840</v>
      </c>
      <c r="D447" s="214" t="s">
        <v>297</v>
      </c>
      <c r="E447" s="217">
        <v>1858.5</v>
      </c>
      <c r="F447" s="218" t="s">
        <v>743</v>
      </c>
    </row>
    <row r="448" spans="1:6" x14ac:dyDescent="0.25">
      <c r="A448" s="212" t="s">
        <v>740</v>
      </c>
      <c r="B448" s="212" t="s">
        <v>741</v>
      </c>
      <c r="C448" s="213" t="s">
        <v>841</v>
      </c>
      <c r="D448" s="214" t="s">
        <v>324</v>
      </c>
      <c r="E448" s="215">
        <v>27.14</v>
      </c>
      <c r="F448" s="216" t="s">
        <v>743</v>
      </c>
    </row>
    <row r="449" spans="1:6" x14ac:dyDescent="0.25">
      <c r="A449" s="212" t="s">
        <v>740</v>
      </c>
      <c r="B449" s="212" t="s">
        <v>741</v>
      </c>
      <c r="C449" s="213" t="s">
        <v>842</v>
      </c>
      <c r="D449" s="214" t="s">
        <v>297</v>
      </c>
      <c r="E449" s="215">
        <v>33.4176</v>
      </c>
      <c r="F449" s="216" t="s">
        <v>743</v>
      </c>
    </row>
    <row r="450" spans="1:6" x14ac:dyDescent="0.25">
      <c r="A450" s="212" t="s">
        <v>740</v>
      </c>
      <c r="B450" s="212" t="s">
        <v>741</v>
      </c>
      <c r="C450" s="213" t="s">
        <v>843</v>
      </c>
      <c r="D450" s="214" t="s">
        <v>297</v>
      </c>
      <c r="E450" s="215">
        <v>46.999499999999998</v>
      </c>
      <c r="F450" s="216" t="s">
        <v>743</v>
      </c>
    </row>
    <row r="451" spans="1:6" x14ac:dyDescent="0.25">
      <c r="A451" s="212" t="s">
        <v>740</v>
      </c>
      <c r="B451" s="212" t="s">
        <v>741</v>
      </c>
      <c r="C451" s="213" t="s">
        <v>844</v>
      </c>
      <c r="D451" s="214" t="s">
        <v>297</v>
      </c>
      <c r="E451" s="215">
        <v>49.206000000000003</v>
      </c>
      <c r="F451" s="216" t="s">
        <v>743</v>
      </c>
    </row>
    <row r="452" spans="1:6" x14ac:dyDescent="0.25">
      <c r="A452" s="212" t="s">
        <v>740</v>
      </c>
      <c r="B452" s="212" t="s">
        <v>741</v>
      </c>
      <c r="C452" s="213" t="s">
        <v>845</v>
      </c>
      <c r="D452" s="214" t="s">
        <v>297</v>
      </c>
      <c r="E452" s="215">
        <v>619.5</v>
      </c>
      <c r="F452" s="216" t="s">
        <v>743</v>
      </c>
    </row>
    <row r="453" spans="1:6" ht="18" customHeight="1" x14ac:dyDescent="0.25">
      <c r="A453" s="212" t="s">
        <v>740</v>
      </c>
      <c r="B453" s="212" t="s">
        <v>741</v>
      </c>
      <c r="C453" s="213" t="s">
        <v>846</v>
      </c>
      <c r="D453" s="214" t="s">
        <v>297</v>
      </c>
      <c r="E453" s="215">
        <v>49.607300000000002</v>
      </c>
      <c r="F453" s="216" t="s">
        <v>743</v>
      </c>
    </row>
    <row r="454" spans="1:6" x14ac:dyDescent="0.25">
      <c r="A454" s="212" t="s">
        <v>740</v>
      </c>
      <c r="B454" s="212" t="s">
        <v>741</v>
      </c>
      <c r="C454" s="213" t="s">
        <v>847</v>
      </c>
      <c r="D454" s="214" t="s">
        <v>297</v>
      </c>
      <c r="E454" s="215">
        <v>1362.9</v>
      </c>
      <c r="F454" s="216" t="s">
        <v>743</v>
      </c>
    </row>
    <row r="455" spans="1:6" x14ac:dyDescent="0.25">
      <c r="A455" s="212" t="s">
        <v>740</v>
      </c>
      <c r="B455" s="212" t="s">
        <v>741</v>
      </c>
      <c r="C455" s="213" t="s">
        <v>848</v>
      </c>
      <c r="D455" s="214" t="s">
        <v>297</v>
      </c>
      <c r="E455" s="215">
        <v>114.46</v>
      </c>
      <c r="F455" s="216" t="s">
        <v>743</v>
      </c>
    </row>
    <row r="456" spans="1:6" ht="18.899999999999999" customHeight="1" x14ac:dyDescent="0.25">
      <c r="A456" s="212" t="s">
        <v>740</v>
      </c>
      <c r="B456" s="212" t="s">
        <v>741</v>
      </c>
      <c r="C456" s="213" t="s">
        <v>849</v>
      </c>
      <c r="D456" s="214" t="s">
        <v>297</v>
      </c>
      <c r="E456" s="215">
        <v>4399.9949999999999</v>
      </c>
      <c r="F456" s="216" t="s">
        <v>743</v>
      </c>
    </row>
    <row r="457" spans="1:6" ht="18.899999999999999" customHeight="1" x14ac:dyDescent="0.25">
      <c r="A457" s="212" t="s">
        <v>740</v>
      </c>
      <c r="B457" s="212" t="s">
        <v>741</v>
      </c>
      <c r="C457" s="213" t="s">
        <v>850</v>
      </c>
      <c r="D457" s="214" t="s">
        <v>297</v>
      </c>
      <c r="E457" s="215">
        <v>2242</v>
      </c>
      <c r="F457" s="216" t="s">
        <v>743</v>
      </c>
    </row>
    <row r="458" spans="1:6" ht="18.899999999999999" customHeight="1" x14ac:dyDescent="0.25">
      <c r="A458" s="212" t="s">
        <v>740</v>
      </c>
      <c r="B458" s="212" t="s">
        <v>741</v>
      </c>
      <c r="C458" s="213" t="s">
        <v>851</v>
      </c>
      <c r="D458" s="214" t="s">
        <v>297</v>
      </c>
      <c r="E458" s="215">
        <v>1982.4</v>
      </c>
      <c r="F458" s="216" t="s">
        <v>743</v>
      </c>
    </row>
    <row r="459" spans="1:6" ht="22.8" x14ac:dyDescent="0.25">
      <c r="A459" s="212" t="s">
        <v>740</v>
      </c>
      <c r="B459" s="212" t="s">
        <v>741</v>
      </c>
      <c r="C459" s="213" t="s">
        <v>852</v>
      </c>
      <c r="D459" s="214" t="s">
        <v>297</v>
      </c>
      <c r="E459" s="215">
        <v>2006</v>
      </c>
      <c r="F459" s="216" t="s">
        <v>743</v>
      </c>
    </row>
    <row r="460" spans="1:6" ht="15" customHeight="1" x14ac:dyDescent="0.25">
      <c r="A460" s="212" t="s">
        <v>740</v>
      </c>
      <c r="B460" s="212" t="s">
        <v>741</v>
      </c>
      <c r="C460" s="213" t="s">
        <v>853</v>
      </c>
      <c r="D460" s="214" t="s">
        <v>297</v>
      </c>
      <c r="E460" s="215">
        <v>3186</v>
      </c>
      <c r="F460" s="216" t="s">
        <v>743</v>
      </c>
    </row>
    <row r="461" spans="1:6" ht="22.8" x14ac:dyDescent="0.25">
      <c r="A461" s="212" t="s">
        <v>740</v>
      </c>
      <c r="B461" s="212" t="s">
        <v>741</v>
      </c>
      <c r="C461" s="213" t="s">
        <v>854</v>
      </c>
      <c r="D461" s="214" t="s">
        <v>297</v>
      </c>
      <c r="E461" s="215">
        <v>2908.2525000000001</v>
      </c>
      <c r="F461" s="216" t="s">
        <v>743</v>
      </c>
    </row>
    <row r="462" spans="1:6" ht="20.25" customHeight="1" x14ac:dyDescent="0.25">
      <c r="A462" s="212" t="s">
        <v>740</v>
      </c>
      <c r="B462" s="212" t="s">
        <v>741</v>
      </c>
      <c r="C462" s="213" t="s">
        <v>855</v>
      </c>
      <c r="D462" s="214" t="s">
        <v>297</v>
      </c>
      <c r="E462" s="215">
        <v>4979.6000000000004</v>
      </c>
      <c r="F462" s="216" t="s">
        <v>743</v>
      </c>
    </row>
    <row r="463" spans="1:6" ht="21.75" customHeight="1" x14ac:dyDescent="0.25">
      <c r="A463" s="212" t="s">
        <v>740</v>
      </c>
      <c r="B463" s="212" t="s">
        <v>741</v>
      </c>
      <c r="C463" s="213" t="s">
        <v>856</v>
      </c>
      <c r="D463" s="214" t="s">
        <v>297</v>
      </c>
      <c r="E463" s="215">
        <v>4248</v>
      </c>
      <c r="F463" s="216" t="s">
        <v>743</v>
      </c>
    </row>
    <row r="464" spans="1:6" ht="21.75" customHeight="1" x14ac:dyDescent="0.25">
      <c r="A464" s="212" t="s">
        <v>740</v>
      </c>
      <c r="B464" s="212" t="s">
        <v>741</v>
      </c>
      <c r="C464" s="213" t="s">
        <v>857</v>
      </c>
      <c r="D464" s="214" t="s">
        <v>297</v>
      </c>
      <c r="E464" s="215">
        <v>2419</v>
      </c>
      <c r="F464" s="216" t="s">
        <v>743</v>
      </c>
    </row>
    <row r="465" spans="1:6" ht="15" customHeight="1" x14ac:dyDescent="0.25">
      <c r="A465" s="212" t="s">
        <v>740</v>
      </c>
      <c r="B465" s="212" t="s">
        <v>741</v>
      </c>
      <c r="C465" s="213" t="s">
        <v>858</v>
      </c>
      <c r="D465" s="214" t="s">
        <v>297</v>
      </c>
      <c r="E465" s="215">
        <v>5015</v>
      </c>
      <c r="F465" s="216" t="s">
        <v>743</v>
      </c>
    </row>
    <row r="466" spans="1:6" ht="17.100000000000001" customHeight="1" x14ac:dyDescent="0.25">
      <c r="A466" s="212" t="s">
        <v>740</v>
      </c>
      <c r="B466" s="212" t="s">
        <v>741</v>
      </c>
      <c r="C466" s="213" t="s">
        <v>859</v>
      </c>
      <c r="D466" s="214" t="s">
        <v>297</v>
      </c>
      <c r="E466" s="215">
        <v>4398.45</v>
      </c>
      <c r="F466" s="216" t="s">
        <v>743</v>
      </c>
    </row>
    <row r="467" spans="1:6" ht="14.1" customHeight="1" x14ac:dyDescent="0.25">
      <c r="A467" s="212" t="s">
        <v>740</v>
      </c>
      <c r="B467" s="212" t="s">
        <v>741</v>
      </c>
      <c r="C467" s="213" t="s">
        <v>860</v>
      </c>
      <c r="D467" s="214" t="s">
        <v>297</v>
      </c>
      <c r="E467" s="215">
        <v>8142</v>
      </c>
      <c r="F467" s="216" t="s">
        <v>743</v>
      </c>
    </row>
    <row r="468" spans="1:6" ht="14.1" customHeight="1" x14ac:dyDescent="0.25">
      <c r="A468" s="212" t="s">
        <v>740</v>
      </c>
      <c r="B468" s="212" t="s">
        <v>741</v>
      </c>
      <c r="C468" s="213" t="s">
        <v>861</v>
      </c>
      <c r="D468" s="214" t="s">
        <v>297</v>
      </c>
      <c r="E468" s="215">
        <v>6608</v>
      </c>
      <c r="F468" s="216" t="s">
        <v>743</v>
      </c>
    </row>
    <row r="469" spans="1:6" ht="15" customHeight="1" x14ac:dyDescent="0.25">
      <c r="A469" s="212" t="s">
        <v>740</v>
      </c>
      <c r="B469" s="212" t="s">
        <v>741</v>
      </c>
      <c r="C469" s="213" t="s">
        <v>862</v>
      </c>
      <c r="D469" s="214" t="s">
        <v>297</v>
      </c>
      <c r="E469" s="215">
        <v>1899.8</v>
      </c>
      <c r="F469" s="216" t="s">
        <v>743</v>
      </c>
    </row>
    <row r="470" spans="1:6" ht="22.8" x14ac:dyDescent="0.25">
      <c r="A470" s="212" t="s">
        <v>740</v>
      </c>
      <c r="B470" s="212" t="s">
        <v>741</v>
      </c>
      <c r="C470" s="213" t="s">
        <v>863</v>
      </c>
      <c r="D470" s="214" t="s">
        <v>297</v>
      </c>
      <c r="E470" s="215">
        <v>7788</v>
      </c>
      <c r="F470" s="216" t="s">
        <v>743</v>
      </c>
    </row>
    <row r="471" spans="1:6" ht="22.8" x14ac:dyDescent="0.25">
      <c r="A471" s="212" t="s">
        <v>740</v>
      </c>
      <c r="B471" s="212" t="s">
        <v>741</v>
      </c>
      <c r="C471" s="213" t="s">
        <v>864</v>
      </c>
      <c r="D471" s="214" t="s">
        <v>297</v>
      </c>
      <c r="E471" s="215">
        <v>8732</v>
      </c>
      <c r="F471" s="216" t="s">
        <v>743</v>
      </c>
    </row>
    <row r="472" spans="1:6" ht="14.1" customHeight="1" x14ac:dyDescent="0.25">
      <c r="A472" s="212" t="s">
        <v>740</v>
      </c>
      <c r="B472" s="212" t="s">
        <v>741</v>
      </c>
      <c r="C472" s="213" t="s">
        <v>865</v>
      </c>
      <c r="D472" s="214" t="s">
        <v>297</v>
      </c>
      <c r="E472" s="215">
        <v>1911.01</v>
      </c>
      <c r="F472" s="216" t="s">
        <v>743</v>
      </c>
    </row>
    <row r="473" spans="1:6" ht="14.1" customHeight="1" x14ac:dyDescent="0.25">
      <c r="A473" s="212" t="s">
        <v>740</v>
      </c>
      <c r="B473" s="212" t="s">
        <v>741</v>
      </c>
      <c r="C473" s="213" t="s">
        <v>866</v>
      </c>
      <c r="D473" s="214" t="s">
        <v>297</v>
      </c>
      <c r="E473" s="215">
        <v>7670</v>
      </c>
      <c r="F473" s="216" t="s">
        <v>743</v>
      </c>
    </row>
    <row r="474" spans="1:6" ht="15.9" customHeight="1" x14ac:dyDescent="0.25">
      <c r="A474" s="212" t="s">
        <v>740</v>
      </c>
      <c r="B474" s="212" t="s">
        <v>741</v>
      </c>
      <c r="C474" s="213" t="s">
        <v>867</v>
      </c>
      <c r="D474" s="214" t="s">
        <v>297</v>
      </c>
      <c r="E474" s="215">
        <v>14.75</v>
      </c>
      <c r="F474" s="216" t="s">
        <v>743</v>
      </c>
    </row>
    <row r="475" spans="1:6" ht="15.9" customHeight="1" x14ac:dyDescent="0.25">
      <c r="A475" s="212" t="s">
        <v>740</v>
      </c>
      <c r="B475" s="212" t="s">
        <v>741</v>
      </c>
      <c r="C475" s="213" t="s">
        <v>868</v>
      </c>
      <c r="D475" s="214" t="s">
        <v>297</v>
      </c>
      <c r="E475" s="215">
        <v>233.64</v>
      </c>
      <c r="F475" s="216" t="s">
        <v>743</v>
      </c>
    </row>
    <row r="476" spans="1:6" ht="15" customHeight="1" x14ac:dyDescent="0.25">
      <c r="A476" s="220" t="s">
        <v>869</v>
      </c>
      <c r="B476" s="220" t="s">
        <v>870</v>
      </c>
      <c r="C476" s="221" t="s">
        <v>871</v>
      </c>
      <c r="D476" s="222" t="s">
        <v>695</v>
      </c>
      <c r="E476" s="223">
        <v>250</v>
      </c>
      <c r="F476" s="224" t="s">
        <v>872</v>
      </c>
    </row>
    <row r="477" spans="1:6" x14ac:dyDescent="0.25">
      <c r="A477" s="220" t="s">
        <v>869</v>
      </c>
      <c r="B477" s="220" t="s">
        <v>870</v>
      </c>
      <c r="C477" s="221" t="s">
        <v>873</v>
      </c>
      <c r="D477" s="222" t="s">
        <v>297</v>
      </c>
      <c r="E477" s="223">
        <v>362.25</v>
      </c>
      <c r="F477" s="224" t="s">
        <v>874</v>
      </c>
    </row>
    <row r="478" spans="1:6" ht="15" customHeight="1" x14ac:dyDescent="0.25">
      <c r="A478" s="220" t="s">
        <v>869</v>
      </c>
      <c r="B478" s="220" t="s">
        <v>870</v>
      </c>
      <c r="C478" s="221" t="s">
        <v>875</v>
      </c>
      <c r="D478" s="222" t="s">
        <v>297</v>
      </c>
      <c r="E478" s="223">
        <v>402.67669999999998</v>
      </c>
      <c r="F478" s="224" t="s">
        <v>872</v>
      </c>
    </row>
    <row r="479" spans="1:6" x14ac:dyDescent="0.25">
      <c r="A479" s="220" t="s">
        <v>869</v>
      </c>
      <c r="B479" s="220" t="s">
        <v>870</v>
      </c>
      <c r="C479" s="225" t="s">
        <v>876</v>
      </c>
      <c r="D479" s="226" t="s">
        <v>297</v>
      </c>
      <c r="E479" s="227">
        <v>475.16</v>
      </c>
      <c r="F479" s="224" t="s">
        <v>874</v>
      </c>
    </row>
    <row r="480" spans="1:6" ht="15.9" customHeight="1" x14ac:dyDescent="0.25">
      <c r="A480" s="220" t="s">
        <v>869</v>
      </c>
      <c r="B480" s="220" t="s">
        <v>870</v>
      </c>
      <c r="C480" s="221" t="s">
        <v>877</v>
      </c>
      <c r="D480" s="222" t="s">
        <v>297</v>
      </c>
      <c r="E480" s="223">
        <v>466.1</v>
      </c>
      <c r="F480" s="224" t="s">
        <v>872</v>
      </c>
    </row>
    <row r="481" spans="1:6" x14ac:dyDescent="0.25">
      <c r="A481" s="220" t="s">
        <v>869</v>
      </c>
      <c r="B481" s="220" t="s">
        <v>870</v>
      </c>
      <c r="C481" s="221" t="s">
        <v>878</v>
      </c>
      <c r="D481" s="222" t="s">
        <v>297</v>
      </c>
      <c r="E481" s="223">
        <v>475.16</v>
      </c>
      <c r="F481" s="224" t="s">
        <v>874</v>
      </c>
    </row>
    <row r="482" spans="1:6" ht="17.100000000000001" customHeight="1" x14ac:dyDescent="0.25">
      <c r="A482" s="220" t="s">
        <v>869</v>
      </c>
      <c r="B482" s="220" t="s">
        <v>870</v>
      </c>
      <c r="C482" s="221" t="s">
        <v>879</v>
      </c>
      <c r="D482" s="222" t="s">
        <v>614</v>
      </c>
      <c r="E482" s="223">
        <v>148</v>
      </c>
      <c r="F482" s="224" t="s">
        <v>872</v>
      </c>
    </row>
    <row r="483" spans="1:6" x14ac:dyDescent="0.25">
      <c r="A483" s="220" t="s">
        <v>869</v>
      </c>
      <c r="B483" s="220" t="s">
        <v>870</v>
      </c>
      <c r="C483" s="221" t="s">
        <v>880</v>
      </c>
      <c r="D483" s="222" t="s">
        <v>614</v>
      </c>
      <c r="E483" s="223">
        <v>393.75</v>
      </c>
      <c r="F483" s="224" t="s">
        <v>874</v>
      </c>
    </row>
    <row r="484" spans="1:6" x14ac:dyDescent="0.25">
      <c r="A484" s="220" t="s">
        <v>869</v>
      </c>
      <c r="B484" s="220" t="s">
        <v>870</v>
      </c>
      <c r="C484" s="221" t="s">
        <v>881</v>
      </c>
      <c r="D484" s="222" t="s">
        <v>297</v>
      </c>
      <c r="E484" s="223">
        <v>1535.12</v>
      </c>
      <c r="F484" s="224" t="s">
        <v>874</v>
      </c>
    </row>
    <row r="485" spans="1:6" x14ac:dyDescent="0.25">
      <c r="A485" s="220" t="s">
        <v>869</v>
      </c>
      <c r="B485" s="220" t="s">
        <v>870</v>
      </c>
      <c r="C485" s="221" t="s">
        <v>882</v>
      </c>
      <c r="D485" s="222" t="s">
        <v>297</v>
      </c>
      <c r="E485" s="223">
        <v>1300.95</v>
      </c>
      <c r="F485" s="224" t="s">
        <v>872</v>
      </c>
    </row>
    <row r="486" spans="1:6" x14ac:dyDescent="0.25">
      <c r="A486" s="220" t="s">
        <v>869</v>
      </c>
      <c r="B486" s="220" t="s">
        <v>870</v>
      </c>
      <c r="C486" s="221" t="s">
        <v>883</v>
      </c>
      <c r="D486" s="222" t="s">
        <v>297</v>
      </c>
      <c r="E486" s="223">
        <v>299.72000000000003</v>
      </c>
      <c r="F486" s="224" t="s">
        <v>874</v>
      </c>
    </row>
    <row r="487" spans="1:6" x14ac:dyDescent="0.25">
      <c r="A487" s="220" t="s">
        <v>869</v>
      </c>
      <c r="B487" s="220" t="s">
        <v>870</v>
      </c>
      <c r="C487" s="221" t="s">
        <v>884</v>
      </c>
      <c r="D487" s="222" t="s">
        <v>297</v>
      </c>
      <c r="E487" s="223">
        <v>236</v>
      </c>
      <c r="F487" s="224" t="s">
        <v>872</v>
      </c>
    </row>
    <row r="488" spans="1:6" x14ac:dyDescent="0.25">
      <c r="A488" s="220" t="s">
        <v>869</v>
      </c>
      <c r="B488" s="220" t="s">
        <v>870</v>
      </c>
      <c r="C488" s="221" t="s">
        <v>885</v>
      </c>
      <c r="D488" s="222" t="s">
        <v>297</v>
      </c>
      <c r="E488" s="223">
        <v>131.58000000000001</v>
      </c>
      <c r="F488" s="224" t="s">
        <v>874</v>
      </c>
    </row>
    <row r="489" spans="1:6" ht="21.9" customHeight="1" x14ac:dyDescent="0.25">
      <c r="A489" s="220" t="s">
        <v>869</v>
      </c>
      <c r="B489" s="220" t="s">
        <v>870</v>
      </c>
      <c r="C489" s="221" t="s">
        <v>886</v>
      </c>
      <c r="D489" s="222" t="s">
        <v>297</v>
      </c>
      <c r="E489" s="223">
        <v>136.29</v>
      </c>
      <c r="F489" s="224" t="s">
        <v>872</v>
      </c>
    </row>
    <row r="490" spans="1:6" ht="24.75" customHeight="1" x14ac:dyDescent="0.25">
      <c r="A490" s="220" t="s">
        <v>869</v>
      </c>
      <c r="B490" s="220" t="s">
        <v>870</v>
      </c>
      <c r="C490" s="221" t="s">
        <v>887</v>
      </c>
      <c r="D490" s="222" t="s">
        <v>297</v>
      </c>
      <c r="E490" s="223">
        <v>74.34</v>
      </c>
      <c r="F490" s="224" t="s">
        <v>872</v>
      </c>
    </row>
    <row r="491" spans="1:6" ht="27.75" customHeight="1" x14ac:dyDescent="0.25">
      <c r="A491" s="220" t="s">
        <v>869</v>
      </c>
      <c r="B491" s="220" t="s">
        <v>870</v>
      </c>
      <c r="C491" s="221" t="s">
        <v>888</v>
      </c>
      <c r="D491" s="222" t="s">
        <v>297</v>
      </c>
      <c r="E491" s="223">
        <v>52.4983</v>
      </c>
      <c r="F491" s="224" t="s">
        <v>872</v>
      </c>
    </row>
    <row r="492" spans="1:6" ht="24.9" customHeight="1" x14ac:dyDescent="0.25">
      <c r="A492" s="220" t="s">
        <v>869</v>
      </c>
      <c r="B492" s="220" t="s">
        <v>870</v>
      </c>
      <c r="C492" s="221" t="s">
        <v>889</v>
      </c>
      <c r="D492" s="222" t="s">
        <v>297</v>
      </c>
      <c r="E492" s="223">
        <v>61.95</v>
      </c>
      <c r="F492" s="224" t="s">
        <v>874</v>
      </c>
    </row>
    <row r="493" spans="1:6" ht="20.100000000000001" customHeight="1" x14ac:dyDescent="0.25">
      <c r="A493" s="220" t="s">
        <v>869</v>
      </c>
      <c r="B493" s="220" t="s">
        <v>870</v>
      </c>
      <c r="C493" s="221" t="s">
        <v>890</v>
      </c>
      <c r="D493" s="222" t="s">
        <v>297</v>
      </c>
      <c r="E493" s="223">
        <v>94.352699999999999</v>
      </c>
      <c r="F493" s="224" t="s">
        <v>872</v>
      </c>
    </row>
    <row r="494" spans="1:6" ht="21" customHeight="1" x14ac:dyDescent="0.25">
      <c r="A494" s="220" t="s">
        <v>869</v>
      </c>
      <c r="B494" s="220" t="s">
        <v>870</v>
      </c>
      <c r="C494" s="221" t="s">
        <v>891</v>
      </c>
      <c r="D494" s="222" t="s">
        <v>297</v>
      </c>
      <c r="E494" s="223">
        <v>131.58199999999999</v>
      </c>
      <c r="F494" s="224" t="s">
        <v>874</v>
      </c>
    </row>
    <row r="495" spans="1:6" ht="22.5" customHeight="1" x14ac:dyDescent="0.25">
      <c r="A495" s="220" t="s">
        <v>869</v>
      </c>
      <c r="B495" s="220" t="s">
        <v>870</v>
      </c>
      <c r="C495" s="221" t="s">
        <v>892</v>
      </c>
      <c r="D495" s="222" t="s">
        <v>297</v>
      </c>
      <c r="E495" s="223">
        <v>94.352699999999999</v>
      </c>
      <c r="F495" s="224" t="s">
        <v>872</v>
      </c>
    </row>
    <row r="496" spans="1:6" ht="21" customHeight="1" x14ac:dyDescent="0.25">
      <c r="A496" s="220" t="s">
        <v>869</v>
      </c>
      <c r="B496" s="220" t="s">
        <v>870</v>
      </c>
      <c r="C496" s="221" t="s">
        <v>893</v>
      </c>
      <c r="D496" s="222" t="s">
        <v>297</v>
      </c>
      <c r="E496" s="223">
        <v>131.58199999999999</v>
      </c>
      <c r="F496" s="224" t="s">
        <v>874</v>
      </c>
    </row>
    <row r="497" spans="1:6" ht="21" customHeight="1" x14ac:dyDescent="0.25">
      <c r="A497" s="220" t="s">
        <v>869</v>
      </c>
      <c r="B497" s="220" t="s">
        <v>870</v>
      </c>
      <c r="C497" s="221" t="s">
        <v>894</v>
      </c>
      <c r="D497" s="222" t="s">
        <v>297</v>
      </c>
      <c r="E497" s="223">
        <v>43.365299999999998</v>
      </c>
      <c r="F497" s="224" t="s">
        <v>872</v>
      </c>
    </row>
    <row r="498" spans="1:6" ht="23.25" customHeight="1" x14ac:dyDescent="0.25">
      <c r="A498" s="220" t="s">
        <v>869</v>
      </c>
      <c r="B498" s="220" t="s">
        <v>870</v>
      </c>
      <c r="C498" s="221" t="s">
        <v>895</v>
      </c>
      <c r="D498" s="222" t="s">
        <v>297</v>
      </c>
      <c r="E498" s="223">
        <v>78.75</v>
      </c>
      <c r="F498" s="224" t="s">
        <v>874</v>
      </c>
    </row>
    <row r="499" spans="1:6" ht="23.25" customHeight="1" x14ac:dyDescent="0.25">
      <c r="A499" s="220" t="s">
        <v>869</v>
      </c>
      <c r="B499" s="220" t="s">
        <v>870</v>
      </c>
      <c r="C499" s="221" t="s">
        <v>896</v>
      </c>
      <c r="D499" s="222" t="s">
        <v>297</v>
      </c>
      <c r="E499" s="223">
        <v>73</v>
      </c>
      <c r="F499" s="224" t="s">
        <v>872</v>
      </c>
    </row>
    <row r="500" spans="1:6" ht="15" customHeight="1" x14ac:dyDescent="0.25">
      <c r="A500" s="220" t="s">
        <v>869</v>
      </c>
      <c r="B500" s="220" t="s">
        <v>870</v>
      </c>
      <c r="C500" s="221" t="s">
        <v>897</v>
      </c>
      <c r="D500" s="222" t="s">
        <v>297</v>
      </c>
      <c r="E500" s="223">
        <v>723.70500000000004</v>
      </c>
      <c r="F500" s="224" t="s">
        <v>874</v>
      </c>
    </row>
    <row r="501" spans="1:6" ht="22.5" customHeight="1" x14ac:dyDescent="0.25">
      <c r="A501" s="220" t="s">
        <v>869</v>
      </c>
      <c r="B501" s="220" t="s">
        <v>870</v>
      </c>
      <c r="C501" s="221" t="s">
        <v>898</v>
      </c>
      <c r="D501" s="222" t="s">
        <v>297</v>
      </c>
      <c r="E501" s="223">
        <v>224.2</v>
      </c>
      <c r="F501" s="224" t="s">
        <v>872</v>
      </c>
    </row>
    <row r="502" spans="1:6" ht="26.25" customHeight="1" x14ac:dyDescent="0.25">
      <c r="A502" s="220" t="s">
        <v>869</v>
      </c>
      <c r="B502" s="220" t="s">
        <v>870</v>
      </c>
      <c r="C502" s="221" t="s">
        <v>899</v>
      </c>
      <c r="D502" s="222" t="s">
        <v>297</v>
      </c>
      <c r="E502" s="223">
        <v>433.65</v>
      </c>
      <c r="F502" s="224" t="s">
        <v>874</v>
      </c>
    </row>
    <row r="503" spans="1:6" ht="18.899999999999999" customHeight="1" x14ac:dyDescent="0.25">
      <c r="A503" s="220" t="s">
        <v>869</v>
      </c>
      <c r="B503" s="220" t="s">
        <v>870</v>
      </c>
      <c r="C503" s="221" t="s">
        <v>900</v>
      </c>
      <c r="D503" s="222" t="s">
        <v>297</v>
      </c>
      <c r="E503" s="223">
        <v>224.2</v>
      </c>
      <c r="F503" s="224" t="s">
        <v>872</v>
      </c>
    </row>
    <row r="504" spans="1:6" ht="17.100000000000001" customHeight="1" x14ac:dyDescent="0.25">
      <c r="A504" s="220" t="s">
        <v>869</v>
      </c>
      <c r="B504" s="220" t="s">
        <v>870</v>
      </c>
      <c r="C504" s="221" t="s">
        <v>901</v>
      </c>
      <c r="D504" s="222" t="s">
        <v>297</v>
      </c>
      <c r="E504" s="223">
        <v>433.65</v>
      </c>
      <c r="F504" s="224" t="s">
        <v>874</v>
      </c>
    </row>
    <row r="505" spans="1:6" ht="29.25" customHeight="1" x14ac:dyDescent="0.25">
      <c r="A505" s="220" t="s">
        <v>869</v>
      </c>
      <c r="B505" s="220" t="s">
        <v>870</v>
      </c>
      <c r="C505" s="221" t="s">
        <v>902</v>
      </c>
      <c r="D505" s="222" t="s">
        <v>297</v>
      </c>
      <c r="E505" s="223">
        <v>224.2</v>
      </c>
      <c r="F505" s="224" t="s">
        <v>872</v>
      </c>
    </row>
    <row r="506" spans="1:6" ht="31.5" customHeight="1" x14ac:dyDescent="0.25">
      <c r="A506" s="220" t="s">
        <v>869</v>
      </c>
      <c r="B506" s="220" t="s">
        <v>870</v>
      </c>
      <c r="C506" s="221" t="s">
        <v>903</v>
      </c>
      <c r="D506" s="222" t="s">
        <v>297</v>
      </c>
      <c r="E506" s="223">
        <v>433.65</v>
      </c>
      <c r="F506" s="224" t="s">
        <v>874</v>
      </c>
    </row>
    <row r="507" spans="1:6" ht="24.75" customHeight="1" x14ac:dyDescent="0.25">
      <c r="A507" s="220" t="s">
        <v>869</v>
      </c>
      <c r="B507" s="220" t="s">
        <v>870</v>
      </c>
      <c r="C507" s="221" t="s">
        <v>904</v>
      </c>
      <c r="D507" s="222" t="s">
        <v>297</v>
      </c>
      <c r="E507" s="223">
        <v>99.12</v>
      </c>
      <c r="F507" s="224" t="s">
        <v>872</v>
      </c>
    </row>
    <row r="508" spans="1:6" x14ac:dyDescent="0.25">
      <c r="A508" s="220" t="s">
        <v>869</v>
      </c>
      <c r="B508" s="220" t="s">
        <v>870</v>
      </c>
      <c r="C508" s="221" t="s">
        <v>905</v>
      </c>
      <c r="D508" s="222" t="s">
        <v>297</v>
      </c>
      <c r="E508" s="223">
        <v>384.09</v>
      </c>
      <c r="F508" s="224" t="s">
        <v>872</v>
      </c>
    </row>
    <row r="509" spans="1:6" ht="36.75" customHeight="1" x14ac:dyDescent="0.25">
      <c r="A509" s="220" t="s">
        <v>869</v>
      </c>
      <c r="B509" s="220" t="s">
        <v>870</v>
      </c>
      <c r="C509" s="221" t="s">
        <v>906</v>
      </c>
      <c r="D509" s="222" t="s">
        <v>297</v>
      </c>
      <c r="E509" s="223">
        <v>3669.75</v>
      </c>
      <c r="F509" s="224" t="s">
        <v>872</v>
      </c>
    </row>
    <row r="510" spans="1:6" ht="37.5" customHeight="1" x14ac:dyDescent="0.25">
      <c r="A510" s="220" t="s">
        <v>869</v>
      </c>
      <c r="B510" s="220" t="s">
        <v>870</v>
      </c>
      <c r="C510" s="221" t="s">
        <v>907</v>
      </c>
      <c r="D510" s="222" t="s">
        <v>695</v>
      </c>
      <c r="E510" s="223">
        <v>183.75</v>
      </c>
      <c r="F510" s="224" t="s">
        <v>872</v>
      </c>
    </row>
    <row r="511" spans="1:6" ht="34.5" customHeight="1" x14ac:dyDescent="0.25">
      <c r="A511" s="220" t="s">
        <v>869</v>
      </c>
      <c r="B511" s="220" t="s">
        <v>870</v>
      </c>
      <c r="C511" s="221" t="s">
        <v>908</v>
      </c>
      <c r="D511" s="222" t="s">
        <v>297</v>
      </c>
      <c r="E511" s="223">
        <v>255.86</v>
      </c>
      <c r="F511" s="224" t="s">
        <v>874</v>
      </c>
    </row>
    <row r="512" spans="1:6" ht="30.75" customHeight="1" x14ac:dyDescent="0.25">
      <c r="A512" s="220" t="s">
        <v>869</v>
      </c>
      <c r="B512" s="220" t="s">
        <v>870</v>
      </c>
      <c r="C512" s="221" t="s">
        <v>909</v>
      </c>
      <c r="D512" s="222" t="s">
        <v>297</v>
      </c>
      <c r="E512" s="223">
        <v>548.26</v>
      </c>
      <c r="F512" s="224" t="s">
        <v>874</v>
      </c>
    </row>
    <row r="513" spans="1:6" ht="35.25" customHeight="1" x14ac:dyDescent="0.25">
      <c r="A513" s="220" t="s">
        <v>869</v>
      </c>
      <c r="B513" s="220" t="s">
        <v>870</v>
      </c>
      <c r="C513" s="221" t="s">
        <v>910</v>
      </c>
      <c r="D513" s="222" t="s">
        <v>297</v>
      </c>
      <c r="E513" s="223">
        <v>3422</v>
      </c>
      <c r="F513" s="224" t="s">
        <v>872</v>
      </c>
    </row>
    <row r="514" spans="1:6" ht="24.75" customHeight="1" x14ac:dyDescent="0.25">
      <c r="A514" s="73" t="s">
        <v>97</v>
      </c>
      <c r="B514" s="73" t="s">
        <v>911</v>
      </c>
      <c r="C514" s="74" t="s">
        <v>912</v>
      </c>
      <c r="D514" s="75" t="s">
        <v>717</v>
      </c>
      <c r="E514" s="76">
        <v>1500</v>
      </c>
      <c r="F514" s="113" t="s">
        <v>913</v>
      </c>
    </row>
    <row r="515" spans="1:6" ht="27" customHeight="1" x14ac:dyDescent="0.25">
      <c r="A515" s="73" t="s">
        <v>97</v>
      </c>
      <c r="B515" s="73" t="s">
        <v>911</v>
      </c>
      <c r="C515" s="74" t="s">
        <v>912</v>
      </c>
      <c r="D515" s="75" t="s">
        <v>717</v>
      </c>
      <c r="E515" s="76">
        <v>2050</v>
      </c>
      <c r="F515" s="113" t="s">
        <v>913</v>
      </c>
    </row>
    <row r="516" spans="1:6" ht="27.75" customHeight="1" x14ac:dyDescent="0.25">
      <c r="A516" s="73" t="s">
        <v>97</v>
      </c>
      <c r="B516" s="73" t="s">
        <v>911</v>
      </c>
      <c r="C516" s="74" t="s">
        <v>914</v>
      </c>
      <c r="D516" s="75" t="s">
        <v>717</v>
      </c>
      <c r="E516" s="76">
        <v>3500</v>
      </c>
      <c r="F516" s="113" t="s">
        <v>913</v>
      </c>
    </row>
    <row r="517" spans="1:6" ht="32.25" customHeight="1" x14ac:dyDescent="0.25">
      <c r="A517" s="73" t="s">
        <v>97</v>
      </c>
      <c r="B517" s="73" t="s">
        <v>911</v>
      </c>
      <c r="C517" s="74" t="s">
        <v>915</v>
      </c>
      <c r="D517" s="75" t="s">
        <v>717</v>
      </c>
      <c r="E517" s="76">
        <v>2100</v>
      </c>
      <c r="F517" s="113" t="s">
        <v>913</v>
      </c>
    </row>
    <row r="518" spans="1:6" x14ac:dyDescent="0.25">
      <c r="A518" s="73" t="s">
        <v>185</v>
      </c>
      <c r="B518" s="73" t="s">
        <v>916</v>
      </c>
      <c r="C518" s="74" t="s">
        <v>185</v>
      </c>
      <c r="D518" s="75" t="s">
        <v>917</v>
      </c>
      <c r="E518" s="76">
        <v>0</v>
      </c>
      <c r="F518" s="113" t="s">
        <v>918</v>
      </c>
    </row>
    <row r="519" spans="1:6" x14ac:dyDescent="0.25">
      <c r="A519" s="73" t="s">
        <v>186</v>
      </c>
      <c r="B519" s="73" t="s">
        <v>916</v>
      </c>
      <c r="C519" s="74" t="s">
        <v>186</v>
      </c>
      <c r="D519" s="75" t="s">
        <v>917</v>
      </c>
      <c r="E519" s="76">
        <v>0</v>
      </c>
      <c r="F519" s="113" t="s">
        <v>919</v>
      </c>
    </row>
    <row r="520" spans="1:6" x14ac:dyDescent="0.25">
      <c r="A520" s="73" t="s">
        <v>187</v>
      </c>
      <c r="B520" s="73" t="s">
        <v>916</v>
      </c>
      <c r="C520" s="74" t="s">
        <v>187</v>
      </c>
      <c r="D520" s="75" t="s">
        <v>917</v>
      </c>
      <c r="E520" s="76">
        <v>0</v>
      </c>
      <c r="F520" s="113" t="s">
        <v>920</v>
      </c>
    </row>
    <row r="539" spans="1:4" ht="14.4" x14ac:dyDescent="0.3">
      <c r="A539" s="228" t="s">
        <v>0</v>
      </c>
      <c r="B539" s="229"/>
      <c r="C539" s="229"/>
      <c r="D539" s="229"/>
    </row>
    <row r="540" spans="1:4" ht="14.4" x14ac:dyDescent="0.3">
      <c r="A540" s="231" t="s">
        <v>138</v>
      </c>
      <c r="B540" s="229" t="s">
        <v>295</v>
      </c>
      <c r="C540" s="229"/>
      <c r="D540" s="229"/>
    </row>
    <row r="541" spans="1:4" ht="14.4" x14ac:dyDescent="0.3">
      <c r="A541" s="231" t="s">
        <v>133</v>
      </c>
      <c r="B541" s="229" t="s">
        <v>300</v>
      </c>
      <c r="C541" s="229"/>
      <c r="D541" s="229"/>
    </row>
    <row r="542" spans="1:4" ht="14.4" x14ac:dyDescent="0.3">
      <c r="A542" s="231" t="s">
        <v>147</v>
      </c>
      <c r="B542" s="229" t="s">
        <v>322</v>
      </c>
      <c r="C542" s="229"/>
      <c r="D542" s="229"/>
    </row>
    <row r="543" spans="1:4" ht="14.4" x14ac:dyDescent="0.3">
      <c r="A543" s="231" t="s">
        <v>185</v>
      </c>
      <c r="B543" s="229" t="s">
        <v>916</v>
      </c>
      <c r="C543" s="229"/>
      <c r="D543" s="229"/>
    </row>
    <row r="544" spans="1:4" ht="14.4" x14ac:dyDescent="0.3">
      <c r="A544" s="231" t="s">
        <v>186</v>
      </c>
      <c r="B544" s="229" t="s">
        <v>916</v>
      </c>
      <c r="C544" s="229"/>
      <c r="D544" s="229"/>
    </row>
    <row r="545" spans="1:4" ht="14.4" x14ac:dyDescent="0.3">
      <c r="A545" s="231" t="s">
        <v>332</v>
      </c>
      <c r="B545" s="229" t="s">
        <v>333</v>
      </c>
      <c r="C545" s="229"/>
      <c r="D545" s="229"/>
    </row>
    <row r="546" spans="1:4" ht="14.4" x14ac:dyDescent="0.3">
      <c r="A546" s="231" t="s">
        <v>190</v>
      </c>
      <c r="B546" s="229" t="s">
        <v>340</v>
      </c>
      <c r="C546" s="229"/>
      <c r="D546" s="229"/>
    </row>
    <row r="547" spans="1:4" ht="14.4" x14ac:dyDescent="0.3">
      <c r="A547" s="231" t="s">
        <v>182</v>
      </c>
      <c r="B547" s="229" t="s">
        <v>351</v>
      </c>
      <c r="C547" s="229"/>
      <c r="D547" s="229"/>
    </row>
    <row r="548" spans="1:4" ht="14.4" x14ac:dyDescent="0.3">
      <c r="A548" s="231" t="s">
        <v>441</v>
      </c>
      <c r="B548" s="229" t="s">
        <v>442</v>
      </c>
      <c r="C548" s="229"/>
      <c r="D548" s="229"/>
    </row>
    <row r="549" spans="1:4" ht="14.4" x14ac:dyDescent="0.3">
      <c r="A549" s="231" t="s">
        <v>269</v>
      </c>
      <c r="B549" s="229" t="s">
        <v>449</v>
      </c>
      <c r="C549" s="229"/>
      <c r="D549" s="229"/>
    </row>
    <row r="550" spans="1:4" ht="14.4" x14ac:dyDescent="0.3">
      <c r="A550" s="231" t="s">
        <v>453</v>
      </c>
      <c r="B550" s="229" t="s">
        <v>454</v>
      </c>
      <c r="C550" s="229"/>
      <c r="D550" s="229"/>
    </row>
    <row r="551" spans="1:4" ht="14.4" x14ac:dyDescent="0.3">
      <c r="A551" s="231" t="s">
        <v>163</v>
      </c>
      <c r="B551" s="229" t="s">
        <v>459</v>
      </c>
      <c r="C551" s="229"/>
      <c r="D551" s="229"/>
    </row>
    <row r="552" spans="1:4" ht="14.4" x14ac:dyDescent="0.3">
      <c r="A552" s="231" t="s">
        <v>158</v>
      </c>
      <c r="B552" s="229" t="s">
        <v>471</v>
      </c>
      <c r="C552" s="229"/>
      <c r="D552" s="229"/>
    </row>
    <row r="553" spans="1:4" ht="14.4" x14ac:dyDescent="0.3">
      <c r="A553" s="231" t="s">
        <v>96</v>
      </c>
      <c r="B553" s="229" t="s">
        <v>504</v>
      </c>
      <c r="C553" s="229"/>
      <c r="D553" s="229"/>
    </row>
    <row r="554" spans="1:4" ht="14.4" x14ac:dyDescent="0.3">
      <c r="A554" s="231" t="s">
        <v>145</v>
      </c>
      <c r="B554" s="229" t="s">
        <v>507</v>
      </c>
      <c r="C554" s="229"/>
      <c r="D554" s="229"/>
    </row>
    <row r="555" spans="1:4" ht="14.4" x14ac:dyDescent="0.3">
      <c r="A555" s="231" t="s">
        <v>116</v>
      </c>
      <c r="B555" s="229" t="s">
        <v>517</v>
      </c>
      <c r="C555" s="229"/>
      <c r="D555" s="229"/>
    </row>
    <row r="556" spans="1:4" ht="14.4" x14ac:dyDescent="0.3">
      <c r="A556" s="231" t="s">
        <v>521</v>
      </c>
      <c r="B556" s="229" t="s">
        <v>517</v>
      </c>
      <c r="C556" s="229"/>
      <c r="D556" s="229"/>
    </row>
    <row r="557" spans="1:4" ht="14.4" x14ac:dyDescent="0.3">
      <c r="A557" s="231" t="s">
        <v>115</v>
      </c>
      <c r="B557" s="229" t="s">
        <v>517</v>
      </c>
      <c r="C557" s="229"/>
    </row>
    <row r="558" spans="1:4" ht="14.4" x14ac:dyDescent="0.3">
      <c r="A558" s="231" t="s">
        <v>528</v>
      </c>
      <c r="B558" s="229" t="s">
        <v>517</v>
      </c>
      <c r="C558" s="229"/>
    </row>
    <row r="559" spans="1:4" ht="14.4" x14ac:dyDescent="0.3">
      <c r="A559" s="231" t="s">
        <v>537</v>
      </c>
      <c r="B559" s="229" t="s">
        <v>517</v>
      </c>
      <c r="C559" s="229"/>
    </row>
    <row r="560" spans="1:4" ht="14.4" x14ac:dyDescent="0.3">
      <c r="A560" s="231" t="s">
        <v>172</v>
      </c>
      <c r="B560" s="229" t="s">
        <v>542</v>
      </c>
      <c r="C560" s="229"/>
    </row>
    <row r="561" spans="1:3" ht="14.4" x14ac:dyDescent="0.3">
      <c r="A561" s="231" t="s">
        <v>559</v>
      </c>
      <c r="B561" s="229" t="s">
        <v>560</v>
      </c>
      <c r="C561" s="229"/>
    </row>
    <row r="562" spans="1:3" ht="14.4" x14ac:dyDescent="0.3">
      <c r="A562" s="231" t="s">
        <v>178</v>
      </c>
      <c r="B562" s="229" t="s">
        <v>564</v>
      </c>
      <c r="C562" s="229"/>
    </row>
    <row r="563" spans="1:3" ht="14.4" x14ac:dyDescent="0.3">
      <c r="A563" s="231" t="s">
        <v>114</v>
      </c>
      <c r="B563" s="229" t="s">
        <v>591</v>
      </c>
      <c r="C563" s="229"/>
    </row>
    <row r="564" spans="1:3" ht="14.4" x14ac:dyDescent="0.3">
      <c r="A564" s="231" t="s">
        <v>192</v>
      </c>
      <c r="B564" s="229" t="s">
        <v>594</v>
      </c>
      <c r="C564" s="229"/>
    </row>
    <row r="565" spans="1:3" ht="14.4" x14ac:dyDescent="0.3">
      <c r="A565" s="231" t="s">
        <v>187</v>
      </c>
      <c r="B565" s="229" t="s">
        <v>916</v>
      </c>
      <c r="C565" s="229"/>
    </row>
    <row r="566" spans="1:3" ht="14.4" x14ac:dyDescent="0.3">
      <c r="A566" s="231" t="s">
        <v>100</v>
      </c>
      <c r="B566" s="229" t="s">
        <v>600</v>
      </c>
      <c r="C566" s="229"/>
    </row>
    <row r="567" spans="1:3" ht="14.4" x14ac:dyDescent="0.3">
      <c r="A567" s="231" t="s">
        <v>603</v>
      </c>
      <c r="B567" s="229" t="s">
        <v>604</v>
      </c>
      <c r="C567" s="229"/>
    </row>
    <row r="568" spans="1:3" ht="14.4" x14ac:dyDescent="0.3">
      <c r="A568" s="231" t="s">
        <v>142</v>
      </c>
      <c r="B568" s="229" t="s">
        <v>608</v>
      </c>
      <c r="C568" s="229"/>
    </row>
    <row r="569" spans="1:3" ht="14.4" x14ac:dyDescent="0.3">
      <c r="A569" s="231" t="s">
        <v>150</v>
      </c>
      <c r="B569" s="229" t="s">
        <v>612</v>
      </c>
      <c r="C569" s="229"/>
    </row>
    <row r="570" spans="1:3" ht="14.4" x14ac:dyDescent="0.3">
      <c r="A570" s="231" t="s">
        <v>155</v>
      </c>
      <c r="B570" s="229" t="s">
        <v>616</v>
      </c>
      <c r="C570" s="229"/>
    </row>
    <row r="571" spans="1:3" ht="14.4" x14ac:dyDescent="0.3">
      <c r="A571" s="231" t="s">
        <v>250</v>
      </c>
      <c r="B571" s="229" t="s">
        <v>621</v>
      </c>
      <c r="C571" s="229"/>
    </row>
    <row r="572" spans="1:3" ht="14.4" x14ac:dyDescent="0.3">
      <c r="A572" s="231" t="s">
        <v>154</v>
      </c>
      <c r="B572" s="229" t="s">
        <v>650</v>
      </c>
      <c r="C572" s="229"/>
    </row>
    <row r="573" spans="1:3" ht="14.4" x14ac:dyDescent="0.3">
      <c r="A573" s="231" t="s">
        <v>174</v>
      </c>
      <c r="B573" s="229" t="s">
        <v>657</v>
      </c>
      <c r="C573" s="229"/>
    </row>
    <row r="574" spans="1:3" ht="14.4" x14ac:dyDescent="0.3">
      <c r="A574" s="231" t="s">
        <v>144</v>
      </c>
      <c r="B574" s="229" t="s">
        <v>681</v>
      </c>
      <c r="C574" s="229"/>
    </row>
    <row r="575" spans="1:3" ht="14.4" x14ac:dyDescent="0.3">
      <c r="A575" s="231" t="s">
        <v>157</v>
      </c>
      <c r="B575" s="229" t="s">
        <v>703</v>
      </c>
      <c r="C575" s="229"/>
    </row>
    <row r="576" spans="1:3" ht="14.4" x14ac:dyDescent="0.3">
      <c r="A576" s="231" t="s">
        <v>706</v>
      </c>
      <c r="B576" s="229" t="s">
        <v>707</v>
      </c>
      <c r="C576" s="229"/>
    </row>
    <row r="577" spans="1:3" ht="14.4" x14ac:dyDescent="0.3">
      <c r="A577" s="231" t="s">
        <v>95</v>
      </c>
      <c r="B577" s="229" t="s">
        <v>710</v>
      </c>
      <c r="C577" s="229"/>
    </row>
    <row r="578" spans="1:3" ht="14.4" x14ac:dyDescent="0.3">
      <c r="A578" s="231" t="s">
        <v>714</v>
      </c>
      <c r="B578" s="229" t="s">
        <v>715</v>
      </c>
      <c r="C578" s="229"/>
    </row>
    <row r="579" spans="1:3" ht="14.4" x14ac:dyDescent="0.3">
      <c r="A579" s="231" t="s">
        <v>719</v>
      </c>
      <c r="B579" s="229" t="s">
        <v>720</v>
      </c>
      <c r="C579" s="229"/>
    </row>
    <row r="580" spans="1:3" ht="14.4" x14ac:dyDescent="0.3">
      <c r="A580" s="231" t="s">
        <v>724</v>
      </c>
      <c r="B580" s="229" t="s">
        <v>725</v>
      </c>
      <c r="C580" s="229"/>
    </row>
    <row r="581" spans="1:3" ht="14.4" x14ac:dyDescent="0.3">
      <c r="A581" s="231" t="s">
        <v>740</v>
      </c>
      <c r="B581" s="229" t="s">
        <v>741</v>
      </c>
      <c r="C581" s="229"/>
    </row>
    <row r="582" spans="1:3" ht="14.4" x14ac:dyDescent="0.3">
      <c r="A582" s="231" t="s">
        <v>869</v>
      </c>
      <c r="B582" s="229" t="s">
        <v>870</v>
      </c>
      <c r="C582" s="229"/>
    </row>
    <row r="583" spans="1:3" ht="14.4" x14ac:dyDescent="0.3">
      <c r="A583" s="231" t="s">
        <v>97</v>
      </c>
      <c r="B583" s="229" t="s">
        <v>911</v>
      </c>
      <c r="C583" s="229"/>
    </row>
    <row r="584" spans="1:3" ht="14.4" x14ac:dyDescent="0.3">
      <c r="A584" s="231"/>
      <c r="B584" s="229"/>
      <c r="C584" s="229"/>
    </row>
    <row r="585" spans="1:3" ht="14.4" x14ac:dyDescent="0.3">
      <c r="B585" s="229"/>
    </row>
    <row r="586" spans="1:3" ht="14.4" x14ac:dyDescent="0.3">
      <c r="B586" s="229"/>
    </row>
    <row r="587" spans="1:3" ht="14.4" x14ac:dyDescent="0.3">
      <c r="B587" s="229"/>
    </row>
    <row r="588" spans="1:3" ht="14.4" x14ac:dyDescent="0.3">
      <c r="B588" s="229"/>
    </row>
    <row r="589" spans="1:3" ht="14.4" x14ac:dyDescent="0.3">
      <c r="B589" s="229"/>
    </row>
    <row r="590" spans="1:3" ht="14.4" x14ac:dyDescent="0.3">
      <c r="B590" s="229"/>
    </row>
    <row r="591" spans="1:3" ht="14.4" x14ac:dyDescent="0.3">
      <c r="B591" s="229"/>
    </row>
    <row r="592" spans="1:3" ht="14.4" x14ac:dyDescent="0.3">
      <c r="B592" s="229"/>
    </row>
    <row r="593" spans="2:2" ht="14.4" x14ac:dyDescent="0.3">
      <c r="B593" s="229"/>
    </row>
    <row r="594" spans="2:2" ht="14.4" x14ac:dyDescent="0.3">
      <c r="B594" s="229"/>
    </row>
    <row r="595" spans="2:2" ht="14.4" x14ac:dyDescent="0.3">
      <c r="B595" s="229"/>
    </row>
    <row r="596" spans="2:2" ht="14.4" x14ac:dyDescent="0.3">
      <c r="B596" s="229"/>
    </row>
    <row r="597" spans="2:2" ht="14.4" x14ac:dyDescent="0.3">
      <c r="B597" s="229"/>
    </row>
    <row r="598" spans="2:2" ht="14.4" x14ac:dyDescent="0.3">
      <c r="B598" s="229"/>
    </row>
    <row r="599" spans="2:2" ht="14.4" x14ac:dyDescent="0.3">
      <c r="B599" s="229"/>
    </row>
    <row r="600" spans="2:2" ht="14.4" x14ac:dyDescent="0.3">
      <c r="B600" s="229"/>
    </row>
    <row r="601" spans="2:2" ht="14.4" x14ac:dyDescent="0.3">
      <c r="B601" s="229"/>
    </row>
    <row r="602" spans="2:2" ht="14.4" x14ac:dyDescent="0.3">
      <c r="B602" s="229"/>
    </row>
    <row r="603" spans="2:2" ht="14.4" x14ac:dyDescent="0.3">
      <c r="B603" s="229"/>
    </row>
    <row r="604" spans="2:2" ht="14.4" x14ac:dyDescent="0.3">
      <c r="B604" s="229"/>
    </row>
    <row r="605" spans="2:2" ht="14.4" x14ac:dyDescent="0.3">
      <c r="B605" s="229"/>
    </row>
    <row r="606" spans="2:2" ht="14.4" x14ac:dyDescent="0.3">
      <c r="B606" s="229"/>
    </row>
    <row r="607" spans="2:2" ht="14.4" x14ac:dyDescent="0.3">
      <c r="B607" s="229"/>
    </row>
    <row r="608" spans="2:2" ht="14.4" x14ac:dyDescent="0.3">
      <c r="B608" s="229"/>
    </row>
    <row r="609" spans="2:2" ht="14.4" x14ac:dyDescent="0.3">
      <c r="B609" s="229"/>
    </row>
    <row r="610" spans="2:2" ht="14.4" x14ac:dyDescent="0.3">
      <c r="B610" s="229"/>
    </row>
    <row r="611" spans="2:2" ht="14.4" x14ac:dyDescent="0.3">
      <c r="B611" s="229"/>
    </row>
    <row r="612" spans="2:2" ht="14.4" x14ac:dyDescent="0.3">
      <c r="B612" s="229"/>
    </row>
    <row r="613" spans="2:2" ht="14.4" x14ac:dyDescent="0.3">
      <c r="B613" s="229"/>
    </row>
    <row r="614" spans="2:2" ht="14.4" x14ac:dyDescent="0.3">
      <c r="B614" s="229"/>
    </row>
    <row r="615" spans="2:2" ht="14.4" x14ac:dyDescent="0.3">
      <c r="B615" s="229"/>
    </row>
    <row r="616" spans="2:2" ht="14.4" x14ac:dyDescent="0.3">
      <c r="B616" s="229"/>
    </row>
    <row r="617" spans="2:2" ht="14.4" x14ac:dyDescent="0.3">
      <c r="B617" s="229"/>
    </row>
    <row r="618" spans="2:2" ht="14.4" x14ac:dyDescent="0.3">
      <c r="B618" s="229"/>
    </row>
    <row r="619" spans="2:2" ht="14.4" x14ac:dyDescent="0.3">
      <c r="B619" s="229"/>
    </row>
    <row r="620" spans="2:2" ht="14.4" x14ac:dyDescent="0.3">
      <c r="B620" s="229"/>
    </row>
    <row r="621" spans="2:2" ht="14.4" x14ac:dyDescent="0.3">
      <c r="B621" s="229"/>
    </row>
    <row r="622" spans="2:2" ht="14.4" x14ac:dyDescent="0.3">
      <c r="B622" s="229"/>
    </row>
    <row r="623" spans="2:2" ht="14.4" x14ac:dyDescent="0.3">
      <c r="B623" s="229"/>
    </row>
    <row r="624" spans="2:2" ht="14.4" x14ac:dyDescent="0.3">
      <c r="B624" s="229"/>
    </row>
    <row r="625" spans="2:2" ht="14.4" x14ac:dyDescent="0.3">
      <c r="B625" s="229"/>
    </row>
    <row r="626" spans="2:2" ht="14.4" x14ac:dyDescent="0.3">
      <c r="B626" s="229"/>
    </row>
    <row r="627" spans="2:2" ht="14.4" x14ac:dyDescent="0.3">
      <c r="B627" s="229"/>
    </row>
    <row r="628" spans="2:2" ht="14.4" x14ac:dyDescent="0.3">
      <c r="B628" s="229"/>
    </row>
  </sheetData>
  <autoFilter ref="A1:E517">
    <sortState ref="A2:E623">
      <sortCondition ref="A1:A623"/>
    </sortState>
  </autoFilter>
  <conditionalFormatting sqref="A513">
    <cfRule type="colorScale" priority="1">
      <colorScale>
        <cfvo type="min"/>
        <cfvo type="percentile" val="50"/>
        <cfvo type="max"/>
        <color rgb="FFF8696B"/>
        <color rgb="FFFFEB84"/>
        <color rgb="FF63BE7B"/>
      </colorScale>
    </cfRule>
  </conditionalFormatting>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C16B1-B5A9-47A6-9090-02CCA25F0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89DE6-26BA-4C1F-9BFA-6AB68320E891}">
  <ds:schemaRefs>
    <ds:schemaRef ds:uri="http://schemas.microsoft.com/office/2006/metadata/properties"/>
    <ds:schemaRef ds:uri="http://purl.org/dc/elements/1.1/"/>
    <ds:schemaRef ds:uri="http://schemas.microsoft.com/sharepoint/v3"/>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009d42a5-c66e-4786-b0bb-1ca405917402"/>
    <ds:schemaRef ds:uri="828201a5-4980-454b-b68f-b51c618fd3e5"/>
  </ds:schemaRefs>
</ds:datastoreItem>
</file>

<file path=customXml/itemProps3.xml><?xml version="1.0" encoding="utf-8"?>
<ds:datastoreItem xmlns:ds="http://schemas.openxmlformats.org/officeDocument/2006/customXml" ds:itemID="{A0CAAACF-3F44-4D43-82F5-ABEF2714E8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Sheet1</vt:lpstr>
      <vt:lpstr>PPNE2</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Usuario</cp:lastModifiedBy>
  <cp:lastPrinted>2024-01-11T14:26:32Z</cp:lastPrinted>
  <dcterms:created xsi:type="dcterms:W3CDTF">2007-07-31T17:41:49Z</dcterms:created>
  <dcterms:modified xsi:type="dcterms:W3CDTF">2024-01-12T14:45:40Z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